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I390" i="1"/>
  <c r="I379"/>
  <c r="I134"/>
  <c r="I130"/>
  <c r="I126"/>
  <c r="J134"/>
  <c r="K134"/>
  <c r="A162"/>
  <c r="A163"/>
  <c r="D34"/>
  <c r="D60"/>
  <c r="D75"/>
  <c r="D49"/>
  <c r="D30"/>
  <c r="E34"/>
  <c r="E60"/>
  <c r="E75"/>
  <c r="E49"/>
  <c r="E30"/>
  <c r="F34"/>
  <c r="F60"/>
  <c r="F75"/>
  <c r="F49"/>
  <c r="F30"/>
  <c r="G41"/>
  <c r="G34"/>
  <c r="G60"/>
  <c r="G75"/>
  <c r="G49"/>
  <c r="G30"/>
  <c r="H34"/>
  <c r="H60"/>
  <c r="H75"/>
  <c r="H49"/>
  <c r="H30"/>
  <c r="I34"/>
  <c r="I60"/>
  <c r="I85"/>
  <c r="I75"/>
  <c r="I49"/>
  <c r="I30"/>
  <c r="J34"/>
  <c r="J60"/>
  <c r="J72"/>
  <c r="J95"/>
  <c r="J107"/>
  <c r="J104"/>
  <c r="J85"/>
  <c r="J110"/>
  <c r="J113"/>
  <c r="J116"/>
  <c r="J119"/>
  <c r="J75"/>
  <c r="J49"/>
  <c r="J30"/>
  <c r="K34"/>
  <c r="K60"/>
  <c r="K72"/>
  <c r="K95"/>
  <c r="K107"/>
  <c r="K104"/>
  <c r="K85"/>
  <c r="K110"/>
  <c r="K113"/>
  <c r="K116"/>
  <c r="K119"/>
  <c r="K75"/>
  <c r="K49"/>
  <c r="K30"/>
  <c r="C30"/>
  <c r="D42"/>
  <c r="D35"/>
  <c r="D76"/>
  <c r="D50"/>
  <c r="D31"/>
  <c r="E42"/>
  <c r="E35"/>
  <c r="E76"/>
  <c r="E50"/>
  <c r="E31"/>
  <c r="F42"/>
  <c r="F35"/>
  <c r="F50"/>
  <c r="F31"/>
  <c r="G42"/>
  <c r="G35"/>
  <c r="G50"/>
  <c r="G31"/>
  <c r="H42"/>
  <c r="H35"/>
  <c r="H50"/>
  <c r="H31"/>
  <c r="I42"/>
  <c r="I35"/>
  <c r="I50"/>
  <c r="I31"/>
  <c r="J42"/>
  <c r="J35"/>
  <c r="J50"/>
  <c r="J31"/>
  <c r="K42"/>
  <c r="K35"/>
  <c r="K50"/>
  <c r="K31"/>
  <c r="C31"/>
  <c r="C28"/>
  <c r="D164"/>
  <c r="D134"/>
  <c r="D130"/>
  <c r="D222"/>
  <c r="D382"/>
  <c r="D379"/>
  <c r="D18"/>
  <c r="E164"/>
  <c r="E134"/>
  <c r="E130"/>
  <c r="E222"/>
  <c r="E382"/>
  <c r="E379"/>
  <c r="E18"/>
  <c r="F164"/>
  <c r="F138"/>
  <c r="F134"/>
  <c r="F130"/>
  <c r="F222"/>
  <c r="F382"/>
  <c r="F379"/>
  <c r="F18"/>
  <c r="G164"/>
  <c r="G138"/>
  <c r="G134"/>
  <c r="G130"/>
  <c r="G222"/>
  <c r="G382"/>
  <c r="G379"/>
  <c r="G416"/>
  <c r="G18"/>
  <c r="H164"/>
  <c r="H150"/>
  <c r="H153"/>
  <c r="H134"/>
  <c r="H130"/>
  <c r="H222"/>
  <c r="H382"/>
  <c r="H379"/>
  <c r="H18"/>
  <c r="I164"/>
  <c r="I138"/>
  <c r="I153"/>
  <c r="I222"/>
  <c r="I388"/>
  <c r="I382"/>
  <c r="I18"/>
  <c r="J164"/>
  <c r="J130"/>
  <c r="J382"/>
  <c r="J391"/>
  <c r="J379"/>
  <c r="J18"/>
  <c r="K172"/>
  <c r="K164"/>
  <c r="K130"/>
  <c r="K385"/>
  <c r="K382"/>
  <c r="K391"/>
  <c r="K379"/>
  <c r="K18"/>
  <c r="C18"/>
  <c r="C17"/>
  <c r="G193"/>
  <c r="G176"/>
  <c r="G211"/>
  <c r="G240"/>
  <c r="G262"/>
  <c r="G309"/>
  <c r="G324"/>
  <c r="G297"/>
  <c r="G348"/>
  <c r="G366"/>
  <c r="G395"/>
  <c r="G439"/>
  <c r="G463"/>
  <c r="G432"/>
  <c r="G23"/>
  <c r="C246"/>
  <c r="C243"/>
  <c r="C240"/>
  <c r="I211"/>
  <c r="D211"/>
  <c r="E211"/>
  <c r="F211"/>
  <c r="H211"/>
  <c r="J211"/>
  <c r="K214"/>
  <c r="K211"/>
  <c r="C211"/>
  <c r="C49"/>
  <c r="D176"/>
  <c r="E176"/>
  <c r="F176"/>
  <c r="H193"/>
  <c r="H176"/>
  <c r="I193"/>
  <c r="I176"/>
  <c r="J193"/>
  <c r="J196"/>
  <c r="J176"/>
  <c r="K193"/>
  <c r="K196"/>
  <c r="K176"/>
  <c r="C176"/>
  <c r="D262"/>
  <c r="E262"/>
  <c r="F262"/>
  <c r="H262"/>
  <c r="I273"/>
  <c r="I262"/>
  <c r="J273"/>
  <c r="J276"/>
  <c r="J282"/>
  <c r="J262"/>
  <c r="K273"/>
  <c r="K282"/>
  <c r="K262"/>
  <c r="C262"/>
  <c r="D309"/>
  <c r="D324"/>
  <c r="D297"/>
  <c r="E309"/>
  <c r="E324"/>
  <c r="E297"/>
  <c r="F309"/>
  <c r="F324"/>
  <c r="F297"/>
  <c r="H309"/>
  <c r="H324"/>
  <c r="H297"/>
  <c r="I309"/>
  <c r="I324"/>
  <c r="I297"/>
  <c r="J309"/>
  <c r="J333"/>
  <c r="J330"/>
  <c r="J324"/>
  <c r="J297"/>
  <c r="K309"/>
  <c r="K333"/>
  <c r="K330"/>
  <c r="K324"/>
  <c r="K297"/>
  <c r="C297"/>
  <c r="D348"/>
  <c r="E348"/>
  <c r="H351"/>
  <c r="H348"/>
  <c r="I348"/>
  <c r="J348"/>
  <c r="C348"/>
  <c r="D366"/>
  <c r="E366"/>
  <c r="F366"/>
  <c r="H366"/>
  <c r="I366"/>
  <c r="J366"/>
  <c r="K366"/>
  <c r="C366"/>
  <c r="D395"/>
  <c r="E395"/>
  <c r="F395"/>
  <c r="H395"/>
  <c r="I395"/>
  <c r="J395"/>
  <c r="K395"/>
  <c r="C395"/>
  <c r="D439"/>
  <c r="D462"/>
  <c r="D432"/>
  <c r="E439"/>
  <c r="E462"/>
  <c r="E432"/>
  <c r="F439"/>
  <c r="F462"/>
  <c r="F432"/>
  <c r="H439"/>
  <c r="H462"/>
  <c r="H432"/>
  <c r="I439"/>
  <c r="I462"/>
  <c r="I432"/>
  <c r="J439"/>
  <c r="J462"/>
  <c r="J432"/>
  <c r="C432"/>
  <c r="C23"/>
  <c r="J240"/>
  <c r="J22"/>
  <c r="K240"/>
  <c r="K351"/>
  <c r="K348"/>
  <c r="K22"/>
  <c r="I240"/>
  <c r="I22"/>
  <c r="D240"/>
  <c r="D22"/>
  <c r="E240"/>
  <c r="E22"/>
  <c r="F240"/>
  <c r="F22"/>
  <c r="G440"/>
  <c r="G433"/>
  <c r="G24"/>
  <c r="G22"/>
  <c r="H240"/>
  <c r="H22"/>
  <c r="C22"/>
  <c r="D177"/>
  <c r="D394"/>
  <c r="D263"/>
  <c r="D441"/>
  <c r="D434"/>
  <c r="D25"/>
  <c r="E185"/>
  <c r="E177"/>
  <c r="E394"/>
  <c r="E263"/>
  <c r="E441"/>
  <c r="E434"/>
  <c r="E25"/>
  <c r="F185"/>
  <c r="F177"/>
  <c r="F394"/>
  <c r="F263"/>
  <c r="F441"/>
  <c r="F434"/>
  <c r="F25"/>
  <c r="G186"/>
  <c r="G185"/>
  <c r="G177"/>
  <c r="G394"/>
  <c r="G263"/>
  <c r="G441"/>
  <c r="G464"/>
  <c r="G434"/>
  <c r="G25"/>
  <c r="H186"/>
  <c r="H185"/>
  <c r="H190"/>
  <c r="H181"/>
  <c r="H177"/>
  <c r="H394"/>
  <c r="H263"/>
  <c r="H441"/>
  <c r="H434"/>
  <c r="H25"/>
  <c r="I186"/>
  <c r="I185"/>
  <c r="I190"/>
  <c r="I181"/>
  <c r="I177"/>
  <c r="I394"/>
  <c r="I263"/>
  <c r="I441"/>
  <c r="I434"/>
  <c r="I25"/>
  <c r="J186"/>
  <c r="J185"/>
  <c r="J190"/>
  <c r="J181"/>
  <c r="J177"/>
  <c r="J394"/>
  <c r="J263"/>
  <c r="J441"/>
  <c r="J434"/>
  <c r="J25"/>
  <c r="K186"/>
  <c r="K185"/>
  <c r="K190"/>
  <c r="K181"/>
  <c r="K177"/>
  <c r="K394"/>
  <c r="K263"/>
  <c r="K441"/>
  <c r="K434"/>
  <c r="K25"/>
  <c r="C25"/>
  <c r="E26"/>
  <c r="F26"/>
  <c r="G442"/>
  <c r="G465"/>
  <c r="G435"/>
  <c r="G26"/>
  <c r="H435"/>
  <c r="H26"/>
  <c r="I435"/>
  <c r="I26"/>
  <c r="J435"/>
  <c r="J26"/>
  <c r="K435"/>
  <c r="K26"/>
  <c r="C26"/>
  <c r="C21"/>
  <c r="D23"/>
  <c r="D440"/>
  <c r="D433"/>
  <c r="D24"/>
  <c r="D21"/>
  <c r="D224"/>
  <c r="D20"/>
  <c r="E224"/>
  <c r="E20"/>
  <c r="F224"/>
  <c r="F20"/>
  <c r="G224"/>
  <c r="G20"/>
  <c r="H224"/>
  <c r="H20"/>
  <c r="I224"/>
  <c r="I20"/>
  <c r="J224"/>
  <c r="J20"/>
  <c r="K224"/>
  <c r="K20"/>
  <c r="C20"/>
  <c r="J23"/>
  <c r="J138"/>
  <c r="J222"/>
  <c r="J388"/>
  <c r="J13"/>
  <c r="J12"/>
  <c r="K439"/>
  <c r="K462"/>
  <c r="K432"/>
  <c r="K23"/>
  <c r="K138"/>
  <c r="K222"/>
  <c r="K388"/>
  <c r="K13"/>
  <c r="K12"/>
  <c r="I23"/>
  <c r="I13"/>
  <c r="I12"/>
  <c r="D13"/>
  <c r="D14"/>
  <c r="D12"/>
  <c r="E23"/>
  <c r="E13"/>
  <c r="E440"/>
  <c r="E433"/>
  <c r="E24"/>
  <c r="E14"/>
  <c r="E12"/>
  <c r="F23"/>
  <c r="F13"/>
  <c r="F440"/>
  <c r="F433"/>
  <c r="F24"/>
  <c r="F14"/>
  <c r="F12"/>
  <c r="G13"/>
  <c r="G14"/>
  <c r="G12"/>
  <c r="H23"/>
  <c r="H13"/>
  <c r="H440"/>
  <c r="H433"/>
  <c r="H24"/>
  <c r="H14"/>
  <c r="H12"/>
  <c r="C12"/>
  <c r="D165"/>
  <c r="D135"/>
  <c r="D131"/>
  <c r="D223"/>
  <c r="D19"/>
  <c r="D15"/>
  <c r="E165"/>
  <c r="E135"/>
  <c r="E131"/>
  <c r="E223"/>
  <c r="E19"/>
  <c r="E15"/>
  <c r="F165"/>
  <c r="F135"/>
  <c r="F131"/>
  <c r="F223"/>
  <c r="F19"/>
  <c r="F15"/>
  <c r="G165"/>
  <c r="G135"/>
  <c r="G131"/>
  <c r="G223"/>
  <c r="G19"/>
  <c r="G15"/>
  <c r="H173"/>
  <c r="H165"/>
  <c r="H139"/>
  <c r="H154"/>
  <c r="H161"/>
  <c r="H135"/>
  <c r="H131"/>
  <c r="H223"/>
  <c r="H19"/>
  <c r="H15"/>
  <c r="I173"/>
  <c r="I165"/>
  <c r="I139"/>
  <c r="I154"/>
  <c r="I161"/>
  <c r="I135"/>
  <c r="I131"/>
  <c r="I223"/>
  <c r="I19"/>
  <c r="I15"/>
  <c r="J173"/>
  <c r="J165"/>
  <c r="J139"/>
  <c r="J154"/>
  <c r="J161"/>
  <c r="J135"/>
  <c r="J131"/>
  <c r="J223"/>
  <c r="J19"/>
  <c r="J15"/>
  <c r="K173"/>
  <c r="K165"/>
  <c r="K139"/>
  <c r="K154"/>
  <c r="K161"/>
  <c r="K135"/>
  <c r="K131"/>
  <c r="K223"/>
  <c r="K19"/>
  <c r="K15"/>
  <c r="C15"/>
  <c r="D16"/>
  <c r="E16"/>
  <c r="F16"/>
  <c r="G16"/>
  <c r="H16"/>
  <c r="I16"/>
  <c r="J16"/>
  <c r="K16"/>
  <c r="C16"/>
  <c r="C11"/>
  <c r="D376"/>
  <c r="E376"/>
  <c r="F376"/>
  <c r="G376"/>
  <c r="H376"/>
  <c r="I376"/>
  <c r="J376"/>
  <c r="K376"/>
  <c r="C376"/>
  <c r="C385"/>
  <c r="C394"/>
  <c r="C393"/>
  <c r="D397"/>
  <c r="E397"/>
  <c r="F397"/>
  <c r="G397"/>
  <c r="H397"/>
  <c r="I397"/>
  <c r="J397"/>
  <c r="K397"/>
  <c r="C397"/>
  <c r="C402"/>
  <c r="D404"/>
  <c r="E404"/>
  <c r="F404"/>
  <c r="G404"/>
  <c r="H404"/>
  <c r="I404"/>
  <c r="J404"/>
  <c r="K404"/>
  <c r="C404"/>
  <c r="C405"/>
  <c r="C398"/>
  <c r="C399"/>
  <c r="D384"/>
  <c r="E384"/>
  <c r="F384"/>
  <c r="G384"/>
  <c r="H384"/>
  <c r="I384"/>
  <c r="J384"/>
  <c r="K384"/>
  <c r="C384"/>
  <c r="D378"/>
  <c r="E378"/>
  <c r="F378"/>
  <c r="G378"/>
  <c r="H378"/>
  <c r="I378"/>
  <c r="J378"/>
  <c r="K378"/>
  <c r="C378"/>
  <c r="C379"/>
  <c r="D375"/>
  <c r="E375"/>
  <c r="F375"/>
  <c r="G375"/>
  <c r="H375"/>
  <c r="I375"/>
  <c r="J375"/>
  <c r="K375"/>
  <c r="C375"/>
  <c r="D374"/>
  <c r="E374"/>
  <c r="F374"/>
  <c r="G374"/>
  <c r="H374"/>
  <c r="I374"/>
  <c r="J374"/>
  <c r="K374"/>
  <c r="C374"/>
  <c r="C369"/>
  <c r="C372"/>
  <c r="D354"/>
  <c r="E354"/>
  <c r="F354"/>
  <c r="G354"/>
  <c r="H354"/>
  <c r="I354"/>
  <c r="J354"/>
  <c r="K354"/>
  <c r="C354"/>
  <c r="D365"/>
  <c r="D353"/>
  <c r="E365"/>
  <c r="E353"/>
  <c r="F365"/>
  <c r="F353"/>
  <c r="G365"/>
  <c r="G353"/>
  <c r="H365"/>
  <c r="H353"/>
  <c r="I365"/>
  <c r="I353"/>
  <c r="J365"/>
  <c r="J353"/>
  <c r="K365"/>
  <c r="K353"/>
  <c r="C353"/>
  <c r="D332"/>
  <c r="E332"/>
  <c r="F332"/>
  <c r="G332"/>
  <c r="H332"/>
  <c r="I332"/>
  <c r="J332"/>
  <c r="K332"/>
  <c r="C332"/>
  <c r="C333"/>
  <c r="C330"/>
  <c r="C327"/>
  <c r="C324"/>
  <c r="C321"/>
  <c r="C318"/>
  <c r="C315"/>
  <c r="C312"/>
  <c r="C309"/>
  <c r="D299"/>
  <c r="E299"/>
  <c r="F299"/>
  <c r="G299"/>
  <c r="H299"/>
  <c r="I299"/>
  <c r="J299"/>
  <c r="K299"/>
  <c r="C299"/>
  <c r="C300"/>
  <c r="D285"/>
  <c r="E285"/>
  <c r="F285"/>
  <c r="G285"/>
  <c r="H285"/>
  <c r="I285"/>
  <c r="J285"/>
  <c r="K285"/>
  <c r="C285"/>
  <c r="D284"/>
  <c r="E284"/>
  <c r="F284"/>
  <c r="G284"/>
  <c r="H284"/>
  <c r="I284"/>
  <c r="J284"/>
  <c r="K284"/>
  <c r="C284"/>
  <c r="C282"/>
  <c r="C279"/>
  <c r="D275"/>
  <c r="E275"/>
  <c r="F275"/>
  <c r="G275"/>
  <c r="H275"/>
  <c r="I275"/>
  <c r="J275"/>
  <c r="K275"/>
  <c r="C275"/>
  <c r="C276"/>
  <c r="D272"/>
  <c r="E272"/>
  <c r="F272"/>
  <c r="G272"/>
  <c r="H272"/>
  <c r="I272"/>
  <c r="J272"/>
  <c r="K272"/>
  <c r="C272"/>
  <c r="C273"/>
  <c r="C270"/>
  <c r="D269"/>
  <c r="E269"/>
  <c r="F269"/>
  <c r="G269"/>
  <c r="H269"/>
  <c r="I269"/>
  <c r="J269"/>
  <c r="K269"/>
  <c r="C269"/>
  <c r="C266"/>
  <c r="C267"/>
  <c r="C263"/>
  <c r="D250"/>
  <c r="E250"/>
  <c r="F250"/>
  <c r="G250"/>
  <c r="H250"/>
  <c r="I250"/>
  <c r="J250"/>
  <c r="K250"/>
  <c r="C250"/>
  <c r="D249"/>
  <c r="E249"/>
  <c r="F249"/>
  <c r="G249"/>
  <c r="H249"/>
  <c r="I249"/>
  <c r="J249"/>
  <c r="K249"/>
  <c r="C249"/>
  <c r="D248"/>
  <c r="E248"/>
  <c r="F248"/>
  <c r="G248"/>
  <c r="H248"/>
  <c r="I248"/>
  <c r="J248"/>
  <c r="K248"/>
  <c r="C248"/>
  <c r="J217"/>
  <c r="K217"/>
  <c r="D217"/>
  <c r="E217"/>
  <c r="F217"/>
  <c r="G217"/>
  <c r="H217"/>
  <c r="I217"/>
  <c r="C217"/>
  <c r="D218"/>
  <c r="E218"/>
  <c r="F218"/>
  <c r="G218"/>
  <c r="H218"/>
  <c r="I218"/>
  <c r="J218"/>
  <c r="K218"/>
  <c r="C218"/>
  <c r="D219"/>
  <c r="E219"/>
  <c r="F219"/>
  <c r="G219"/>
  <c r="H219"/>
  <c r="I219"/>
  <c r="J219"/>
  <c r="K219"/>
  <c r="C219"/>
  <c r="C216"/>
  <c r="J239"/>
  <c r="K239"/>
  <c r="D239"/>
  <c r="E239"/>
  <c r="F239"/>
  <c r="G239"/>
  <c r="H239"/>
  <c r="I239"/>
  <c r="C239"/>
  <c r="D234"/>
  <c r="E234"/>
  <c r="F234"/>
  <c r="G234"/>
  <c r="H234"/>
  <c r="I234"/>
  <c r="J234"/>
  <c r="K234"/>
  <c r="C234"/>
  <c r="J245"/>
  <c r="K245"/>
  <c r="D245"/>
  <c r="E245"/>
  <c r="F245"/>
  <c r="G245"/>
  <c r="H245"/>
  <c r="I245"/>
  <c r="C245"/>
  <c r="D242"/>
  <c r="E242"/>
  <c r="F242"/>
  <c r="G242"/>
  <c r="H242"/>
  <c r="I242"/>
  <c r="J242"/>
  <c r="K242"/>
  <c r="C242"/>
  <c r="I213"/>
  <c r="D213"/>
  <c r="E213"/>
  <c r="F213"/>
  <c r="G213"/>
  <c r="H213"/>
  <c r="J213"/>
  <c r="K213"/>
  <c r="C213"/>
  <c r="C214"/>
  <c r="I199"/>
  <c r="D199"/>
  <c r="E199"/>
  <c r="F199"/>
  <c r="G199"/>
  <c r="H199"/>
  <c r="J199"/>
  <c r="K199"/>
  <c r="C199"/>
  <c r="D195"/>
  <c r="E195"/>
  <c r="F195"/>
  <c r="G195"/>
  <c r="H195"/>
  <c r="I195"/>
  <c r="J195"/>
  <c r="K195"/>
  <c r="C195"/>
  <c r="C196"/>
  <c r="D192"/>
  <c r="E192"/>
  <c r="F192"/>
  <c r="G192"/>
  <c r="H192"/>
  <c r="I192"/>
  <c r="J192"/>
  <c r="K192"/>
  <c r="C192"/>
  <c r="C193"/>
  <c r="D188"/>
  <c r="E188"/>
  <c r="F188"/>
  <c r="G188"/>
  <c r="H188"/>
  <c r="I188"/>
  <c r="J188"/>
  <c r="K188"/>
  <c r="C188"/>
  <c r="C189"/>
  <c r="C184"/>
  <c r="C185"/>
  <c r="C186"/>
  <c r="C183"/>
  <c r="D179"/>
  <c r="E179"/>
  <c r="F179"/>
  <c r="G179"/>
  <c r="H179"/>
  <c r="I179"/>
  <c r="J179"/>
  <c r="K179"/>
  <c r="C179"/>
  <c r="C180"/>
  <c r="C177"/>
  <c r="C175"/>
  <c r="C172"/>
  <c r="C173"/>
  <c r="C171"/>
  <c r="D167"/>
  <c r="E167"/>
  <c r="F167"/>
  <c r="G167"/>
  <c r="H169"/>
  <c r="H167"/>
  <c r="I169"/>
  <c r="I167"/>
  <c r="J169"/>
  <c r="J167"/>
  <c r="K169"/>
  <c r="K167"/>
  <c r="C167"/>
  <c r="C168"/>
  <c r="C169"/>
  <c r="D163"/>
  <c r="E163"/>
  <c r="F163"/>
  <c r="G163"/>
  <c r="H163"/>
  <c r="I163"/>
  <c r="J163"/>
  <c r="K163"/>
  <c r="C163"/>
  <c r="C164"/>
  <c r="C165"/>
  <c r="D159"/>
  <c r="E159"/>
  <c r="F159"/>
  <c r="G159"/>
  <c r="H159"/>
  <c r="I159"/>
  <c r="J159"/>
  <c r="K159"/>
  <c r="C159"/>
  <c r="C160"/>
  <c r="D156"/>
  <c r="E156"/>
  <c r="F156"/>
  <c r="G156"/>
  <c r="H156"/>
  <c r="I156"/>
  <c r="J156"/>
  <c r="K156"/>
  <c r="C156"/>
  <c r="C157"/>
  <c r="D152"/>
  <c r="E152"/>
  <c r="F152"/>
  <c r="G152"/>
  <c r="H152"/>
  <c r="I152"/>
  <c r="J152"/>
  <c r="K152"/>
  <c r="C152"/>
  <c r="C153"/>
  <c r="D149"/>
  <c r="E149"/>
  <c r="F149"/>
  <c r="G149"/>
  <c r="H149"/>
  <c r="I149"/>
  <c r="J149"/>
  <c r="K149"/>
  <c r="C149"/>
  <c r="C150"/>
  <c r="D145"/>
  <c r="E145"/>
  <c r="F145"/>
  <c r="G145"/>
  <c r="H145"/>
  <c r="I146"/>
  <c r="I145"/>
  <c r="J146"/>
  <c r="J145"/>
  <c r="K146"/>
  <c r="K145"/>
  <c r="C145"/>
  <c r="C146"/>
  <c r="D141"/>
  <c r="E141"/>
  <c r="F141"/>
  <c r="G141"/>
  <c r="H141"/>
  <c r="I142"/>
  <c r="I141"/>
  <c r="J142"/>
  <c r="J141"/>
  <c r="K142"/>
  <c r="K141"/>
  <c r="C141"/>
  <c r="C142"/>
  <c r="D137"/>
  <c r="E137"/>
  <c r="F137"/>
  <c r="G137"/>
  <c r="H137"/>
  <c r="I137"/>
  <c r="J137"/>
  <c r="K137"/>
  <c r="C137"/>
  <c r="C138"/>
  <c r="C134"/>
  <c r="C131"/>
  <c r="C130"/>
  <c r="D129"/>
  <c r="E129"/>
  <c r="F129"/>
  <c r="G129"/>
  <c r="H129"/>
  <c r="I129"/>
  <c r="J129"/>
  <c r="K129"/>
  <c r="C129"/>
  <c r="D126"/>
  <c r="D127"/>
  <c r="D125"/>
  <c r="E126"/>
  <c r="E127"/>
  <c r="E125"/>
  <c r="F126"/>
  <c r="F127"/>
  <c r="F125"/>
  <c r="G126"/>
  <c r="G127"/>
  <c r="G125"/>
  <c r="H126"/>
  <c r="H127"/>
  <c r="H125"/>
  <c r="I125"/>
  <c r="J126"/>
  <c r="J125"/>
  <c r="K126"/>
  <c r="K125"/>
  <c r="C125"/>
  <c r="C126"/>
  <c r="I127"/>
  <c r="J127"/>
  <c r="K127"/>
  <c r="C127"/>
  <c r="C123"/>
  <c r="D121"/>
  <c r="E121"/>
  <c r="F121"/>
  <c r="G121"/>
  <c r="H121"/>
  <c r="I121"/>
  <c r="J121"/>
  <c r="K121"/>
  <c r="C121"/>
  <c r="C122"/>
  <c r="D118"/>
  <c r="E118"/>
  <c r="F118"/>
  <c r="G118"/>
  <c r="H118"/>
  <c r="I118"/>
  <c r="J118"/>
  <c r="K118"/>
  <c r="C118"/>
  <c r="C119"/>
  <c r="D115"/>
  <c r="E115"/>
  <c r="F115"/>
  <c r="G115"/>
  <c r="H115"/>
  <c r="I115"/>
  <c r="J115"/>
  <c r="K115"/>
  <c r="C115"/>
  <c r="C116"/>
  <c r="D112"/>
  <c r="E112"/>
  <c r="F112"/>
  <c r="G112"/>
  <c r="H112"/>
  <c r="I112"/>
  <c r="J112"/>
  <c r="K112"/>
  <c r="C112"/>
  <c r="C113"/>
  <c r="D109"/>
  <c r="E109"/>
  <c r="F109"/>
  <c r="G109"/>
  <c r="H109"/>
  <c r="I109"/>
  <c r="J109"/>
  <c r="K109"/>
  <c r="C109"/>
  <c r="C110"/>
  <c r="D106"/>
  <c r="E106"/>
  <c r="F106"/>
  <c r="G106"/>
  <c r="H106"/>
  <c r="I106"/>
  <c r="J106"/>
  <c r="K106"/>
  <c r="C106"/>
  <c r="C107"/>
  <c r="D103"/>
  <c r="E103"/>
  <c r="F103"/>
  <c r="G103"/>
  <c r="H103"/>
  <c r="I103"/>
  <c r="J103"/>
  <c r="K103"/>
  <c r="C103"/>
  <c r="C104"/>
  <c r="C101"/>
  <c r="C98"/>
  <c r="C95"/>
  <c r="C92"/>
  <c r="C89"/>
  <c r="C86"/>
  <c r="C82"/>
  <c r="C79"/>
  <c r="D78"/>
  <c r="E78"/>
  <c r="F78"/>
  <c r="G78"/>
  <c r="H78"/>
  <c r="I78"/>
  <c r="J78"/>
  <c r="K78"/>
  <c r="C78"/>
  <c r="F76"/>
  <c r="G76"/>
  <c r="H76"/>
  <c r="I76"/>
  <c r="J76"/>
  <c r="K76"/>
  <c r="C76"/>
  <c r="D74"/>
  <c r="E74"/>
  <c r="F74"/>
  <c r="G74"/>
  <c r="H74"/>
  <c r="I74"/>
  <c r="J74"/>
  <c r="K74"/>
  <c r="C74"/>
  <c r="C75"/>
  <c r="D71"/>
  <c r="E71"/>
  <c r="F71"/>
  <c r="G71"/>
  <c r="H71"/>
  <c r="I71"/>
  <c r="J71"/>
  <c r="K71"/>
  <c r="C71"/>
  <c r="C72"/>
  <c r="D68"/>
  <c r="E68"/>
  <c r="F68"/>
  <c r="G68"/>
  <c r="H68"/>
  <c r="I68"/>
  <c r="J68"/>
  <c r="K68"/>
  <c r="C68"/>
  <c r="C69"/>
  <c r="D62"/>
  <c r="E62"/>
  <c r="F62"/>
  <c r="G62"/>
  <c r="H62"/>
  <c r="I62"/>
  <c r="J62"/>
  <c r="K62"/>
  <c r="C62"/>
  <c r="D65"/>
  <c r="E65"/>
  <c r="F65"/>
  <c r="G65"/>
  <c r="H65"/>
  <c r="I65"/>
  <c r="J65"/>
  <c r="K65"/>
  <c r="C65"/>
  <c r="C66"/>
  <c r="C63"/>
  <c r="C60"/>
  <c r="D59"/>
  <c r="E59"/>
  <c r="F59"/>
  <c r="G59"/>
  <c r="H59"/>
  <c r="I59"/>
  <c r="J59"/>
  <c r="K59"/>
  <c r="C59"/>
  <c r="C53"/>
  <c r="C54"/>
  <c r="D52"/>
  <c r="E52"/>
  <c r="F52"/>
  <c r="G52"/>
  <c r="H52"/>
  <c r="I52"/>
  <c r="J52"/>
  <c r="K52"/>
  <c r="C52"/>
  <c r="D48"/>
  <c r="E48"/>
  <c r="F48"/>
  <c r="G48"/>
  <c r="H48"/>
  <c r="I48"/>
  <c r="J48"/>
  <c r="K48"/>
  <c r="C48"/>
  <c r="C50"/>
  <c r="C46"/>
  <c r="C45"/>
  <c r="D44"/>
  <c r="E44"/>
  <c r="F44"/>
  <c r="G44"/>
  <c r="H44"/>
  <c r="I44"/>
  <c r="J44"/>
  <c r="K44"/>
  <c r="C44"/>
  <c r="D41"/>
  <c r="D40"/>
  <c r="E41"/>
  <c r="E40"/>
  <c r="F41"/>
  <c r="F40"/>
  <c r="G40"/>
  <c r="H41"/>
  <c r="H40"/>
  <c r="I41"/>
  <c r="I40"/>
  <c r="J40"/>
  <c r="K40"/>
  <c r="C40"/>
  <c r="C41"/>
  <c r="C42"/>
  <c r="D33"/>
  <c r="E33"/>
  <c r="F33"/>
  <c r="G33"/>
  <c r="H33"/>
  <c r="I33"/>
  <c r="J33"/>
  <c r="K33"/>
  <c r="C33"/>
  <c r="C34"/>
  <c r="C35"/>
  <c r="I440"/>
  <c r="I433"/>
  <c r="I24"/>
  <c r="J440"/>
  <c r="J433"/>
  <c r="J24"/>
  <c r="K440"/>
  <c r="K433"/>
  <c r="K24"/>
  <c r="C24"/>
  <c r="C19"/>
  <c r="C13"/>
  <c r="I14"/>
  <c r="J14"/>
  <c r="K14"/>
  <c r="C14"/>
  <c r="D438"/>
  <c r="D416"/>
  <c r="D431"/>
  <c r="D409"/>
  <c r="D427"/>
  <c r="D417"/>
  <c r="D412"/>
  <c r="D407"/>
  <c r="E438"/>
  <c r="E416"/>
  <c r="E431"/>
  <c r="E409"/>
  <c r="E427"/>
  <c r="E417"/>
  <c r="E412"/>
  <c r="E407"/>
  <c r="F438"/>
  <c r="F416"/>
  <c r="F431"/>
  <c r="F409"/>
  <c r="F427"/>
  <c r="F417"/>
  <c r="F412"/>
  <c r="F407"/>
  <c r="G410"/>
  <c r="G411"/>
  <c r="G409"/>
  <c r="G412"/>
  <c r="G418"/>
  <c r="G413"/>
  <c r="G407"/>
  <c r="H438"/>
  <c r="H416"/>
  <c r="H431"/>
  <c r="H409"/>
  <c r="H427"/>
  <c r="H417"/>
  <c r="H412"/>
  <c r="H407"/>
  <c r="I438"/>
  <c r="I416"/>
  <c r="I431"/>
  <c r="I409"/>
  <c r="I427"/>
  <c r="I417"/>
  <c r="I412"/>
  <c r="I407"/>
  <c r="J438"/>
  <c r="J416"/>
  <c r="J431"/>
  <c r="J409"/>
  <c r="J427"/>
  <c r="J417"/>
  <c r="J412"/>
  <c r="J407"/>
  <c r="K438"/>
  <c r="K416"/>
  <c r="K431"/>
  <c r="K409"/>
  <c r="K427"/>
  <c r="K417"/>
  <c r="K412"/>
  <c r="K407"/>
  <c r="C407"/>
  <c r="K411"/>
  <c r="K415"/>
  <c r="K410"/>
  <c r="K428"/>
  <c r="K418"/>
  <c r="K430"/>
  <c r="K426"/>
  <c r="K425"/>
  <c r="K449"/>
  <c r="K443"/>
  <c r="K437"/>
  <c r="K455"/>
  <c r="K466"/>
  <c r="K401"/>
  <c r="K393"/>
  <c r="K390"/>
  <c r="K387"/>
  <c r="K381"/>
  <c r="K359"/>
  <c r="K368"/>
  <c r="K371"/>
  <c r="K290"/>
  <c r="K296"/>
  <c r="K302"/>
  <c r="K305"/>
  <c r="K308"/>
  <c r="K311"/>
  <c r="K314"/>
  <c r="K317"/>
  <c r="K320"/>
  <c r="K323"/>
  <c r="K326"/>
  <c r="K329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J329"/>
  <c r="I329"/>
  <c r="H329"/>
  <c r="G329"/>
  <c r="F329"/>
  <c r="E329"/>
  <c r="D329"/>
  <c r="C329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K341"/>
  <c r="K347"/>
  <c r="K350"/>
  <c r="K335"/>
  <c r="K336"/>
  <c r="K252"/>
  <c r="K255"/>
  <c r="K261"/>
  <c r="K281"/>
  <c r="K278"/>
  <c r="K265"/>
  <c r="K216"/>
  <c r="K230"/>
  <c r="K231"/>
  <c r="K232"/>
  <c r="K229"/>
  <c r="K226"/>
  <c r="K221"/>
  <c r="K204"/>
  <c r="K210"/>
  <c r="K133"/>
  <c r="K171"/>
  <c r="K198"/>
  <c r="K175"/>
  <c r="K183"/>
  <c r="K11"/>
  <c r="K17"/>
  <c r="K21"/>
  <c r="K28"/>
  <c r="K100"/>
  <c r="K97"/>
  <c r="K94"/>
  <c r="K91"/>
  <c r="K84"/>
  <c r="K88"/>
  <c r="K81"/>
  <c r="H57"/>
  <c r="I57"/>
  <c r="J57"/>
  <c r="K57"/>
  <c r="K56"/>
  <c r="I11"/>
  <c r="J371"/>
  <c r="I371"/>
  <c r="H371"/>
  <c r="G371"/>
  <c r="F371"/>
  <c r="E371"/>
  <c r="D371"/>
  <c r="C371"/>
  <c r="H415"/>
  <c r="H410"/>
  <c r="I415"/>
  <c r="I410"/>
  <c r="J415"/>
  <c r="J410"/>
  <c r="H411"/>
  <c r="I411"/>
  <c r="J411"/>
  <c r="D415"/>
  <c r="D410"/>
  <c r="E415"/>
  <c r="E410"/>
  <c r="F415"/>
  <c r="F410"/>
  <c r="D411"/>
  <c r="E411"/>
  <c r="F411"/>
  <c r="C410"/>
  <c r="C411"/>
  <c r="C433"/>
  <c r="C439"/>
  <c r="C440"/>
  <c r="C445"/>
  <c r="C446"/>
  <c r="C451"/>
  <c r="C452"/>
  <c r="C457"/>
  <c r="C458"/>
  <c r="C459"/>
  <c r="G21"/>
  <c r="D11"/>
  <c r="E11"/>
  <c r="F11"/>
  <c r="H11"/>
  <c r="J11"/>
  <c r="G11"/>
  <c r="H21"/>
  <c r="I21"/>
  <c r="J21"/>
  <c r="G466"/>
  <c r="G431"/>
  <c r="G430"/>
  <c r="G438"/>
  <c r="G437"/>
  <c r="G444"/>
  <c r="G450"/>
  <c r="G456"/>
  <c r="G455"/>
  <c r="D261"/>
  <c r="E261"/>
  <c r="F261"/>
  <c r="G261"/>
  <c r="H261"/>
  <c r="I261"/>
  <c r="J261"/>
  <c r="C261"/>
  <c r="D265"/>
  <c r="E265"/>
  <c r="F265"/>
  <c r="G265"/>
  <c r="H265"/>
  <c r="I265"/>
  <c r="J265"/>
  <c r="C265"/>
  <c r="G417"/>
  <c r="H466"/>
  <c r="J466"/>
  <c r="I466"/>
  <c r="F466"/>
  <c r="E466"/>
  <c r="D466"/>
  <c r="D443"/>
  <c r="E443"/>
  <c r="F443"/>
  <c r="H443"/>
  <c r="I443"/>
  <c r="J443"/>
  <c r="G443"/>
  <c r="D449"/>
  <c r="E449"/>
  <c r="F449"/>
  <c r="H449"/>
  <c r="I449"/>
  <c r="J449"/>
  <c r="G449"/>
  <c r="E455"/>
  <c r="F455"/>
  <c r="H455"/>
  <c r="I455"/>
  <c r="J455"/>
  <c r="C469"/>
  <c r="C468"/>
  <c r="C467"/>
  <c r="C466"/>
  <c r="G462"/>
  <c r="C447"/>
  <c r="C444"/>
  <c r="C456"/>
  <c r="C450"/>
  <c r="C453"/>
  <c r="C454"/>
  <c r="C464"/>
  <c r="C463"/>
  <c r="C462"/>
  <c r="J426"/>
  <c r="H426"/>
  <c r="E426"/>
  <c r="C416"/>
  <c r="G415"/>
  <c r="H381"/>
  <c r="H133"/>
  <c r="J133"/>
  <c r="H28"/>
  <c r="G28"/>
  <c r="D56"/>
  <c r="E56"/>
  <c r="F56"/>
  <c r="G56"/>
  <c r="H56"/>
  <c r="I56"/>
  <c r="J56"/>
  <c r="C57"/>
  <c r="C81"/>
  <c r="D81"/>
  <c r="E81"/>
  <c r="F81"/>
  <c r="G81"/>
  <c r="H81"/>
  <c r="I81"/>
  <c r="J81"/>
  <c r="D84"/>
  <c r="E84"/>
  <c r="F84"/>
  <c r="G84"/>
  <c r="H84"/>
  <c r="I84"/>
  <c r="J84"/>
  <c r="C85"/>
  <c r="C88"/>
  <c r="D88"/>
  <c r="E88"/>
  <c r="F88"/>
  <c r="G88"/>
  <c r="H88"/>
  <c r="I88"/>
  <c r="J88"/>
  <c r="C91"/>
  <c r="D91"/>
  <c r="E91"/>
  <c r="F91"/>
  <c r="G91"/>
  <c r="H91"/>
  <c r="I91"/>
  <c r="J91"/>
  <c r="C94"/>
  <c r="D94"/>
  <c r="E94"/>
  <c r="F94"/>
  <c r="G94"/>
  <c r="H94"/>
  <c r="I94"/>
  <c r="J94"/>
  <c r="C97"/>
  <c r="D97"/>
  <c r="E97"/>
  <c r="F97"/>
  <c r="G97"/>
  <c r="H97"/>
  <c r="I97"/>
  <c r="J97"/>
  <c r="C100"/>
  <c r="D100"/>
  <c r="E100"/>
  <c r="F100"/>
  <c r="G100"/>
  <c r="H100"/>
  <c r="I100"/>
  <c r="J100"/>
  <c r="D133"/>
  <c r="E133"/>
  <c r="G133"/>
  <c r="I133"/>
  <c r="C135"/>
  <c r="C139"/>
  <c r="C143"/>
  <c r="C147"/>
  <c r="C154"/>
  <c r="C161"/>
  <c r="D171"/>
  <c r="E171"/>
  <c r="F171"/>
  <c r="G171"/>
  <c r="H171"/>
  <c r="I171"/>
  <c r="D175"/>
  <c r="F175"/>
  <c r="D183"/>
  <c r="E183"/>
  <c r="F183"/>
  <c r="G183"/>
  <c r="C190"/>
  <c r="E198"/>
  <c r="G198"/>
  <c r="I198"/>
  <c r="D198"/>
  <c r="F198"/>
  <c r="H198"/>
  <c r="C204"/>
  <c r="D204"/>
  <c r="E204"/>
  <c r="F204"/>
  <c r="G204"/>
  <c r="H204"/>
  <c r="I204"/>
  <c r="J204"/>
  <c r="C207"/>
  <c r="D210"/>
  <c r="E210"/>
  <c r="F210"/>
  <c r="G210"/>
  <c r="H210"/>
  <c r="I210"/>
  <c r="F216"/>
  <c r="H216"/>
  <c r="G216"/>
  <c r="C222"/>
  <c r="C224"/>
  <c r="D221"/>
  <c r="F221"/>
  <c r="G221"/>
  <c r="H221"/>
  <c r="J221"/>
  <c r="C226"/>
  <c r="D226"/>
  <c r="E226"/>
  <c r="F226"/>
  <c r="G226"/>
  <c r="H226"/>
  <c r="I226"/>
  <c r="J226"/>
  <c r="D230"/>
  <c r="D231"/>
  <c r="D232"/>
  <c r="D229"/>
  <c r="E230"/>
  <c r="E231"/>
  <c r="E232"/>
  <c r="E229"/>
  <c r="F230"/>
  <c r="F231"/>
  <c r="F232"/>
  <c r="F229"/>
  <c r="G230"/>
  <c r="G231"/>
  <c r="G232"/>
  <c r="G229"/>
  <c r="H230"/>
  <c r="H231"/>
  <c r="H232"/>
  <c r="H229"/>
  <c r="I230"/>
  <c r="I231"/>
  <c r="I232"/>
  <c r="I229"/>
  <c r="J230"/>
  <c r="J231"/>
  <c r="J232"/>
  <c r="J229"/>
  <c r="C230"/>
  <c r="C232"/>
  <c r="C235"/>
  <c r="C236"/>
  <c r="C237"/>
  <c r="C252"/>
  <c r="D252"/>
  <c r="E252"/>
  <c r="F252"/>
  <c r="G252"/>
  <c r="H252"/>
  <c r="I252"/>
  <c r="J252"/>
  <c r="C256"/>
  <c r="D255"/>
  <c r="E255"/>
  <c r="F255"/>
  <c r="G255"/>
  <c r="H255"/>
  <c r="I255"/>
  <c r="J255"/>
  <c r="C259"/>
  <c r="C278"/>
  <c r="D278"/>
  <c r="E278"/>
  <c r="F278"/>
  <c r="G278"/>
  <c r="H278"/>
  <c r="I278"/>
  <c r="J278"/>
  <c r="D281"/>
  <c r="E281"/>
  <c r="F281"/>
  <c r="G281"/>
  <c r="H281"/>
  <c r="C290"/>
  <c r="D290"/>
  <c r="E290"/>
  <c r="F290"/>
  <c r="G290"/>
  <c r="H290"/>
  <c r="I290"/>
  <c r="J290"/>
  <c r="D296"/>
  <c r="E296"/>
  <c r="F296"/>
  <c r="G296"/>
  <c r="H296"/>
  <c r="D302"/>
  <c r="E302"/>
  <c r="F302"/>
  <c r="G302"/>
  <c r="H302"/>
  <c r="I302"/>
  <c r="J302"/>
  <c r="C302"/>
  <c r="C303"/>
  <c r="D305"/>
  <c r="E305"/>
  <c r="F305"/>
  <c r="G305"/>
  <c r="H305"/>
  <c r="I305"/>
  <c r="J305"/>
  <c r="C306"/>
  <c r="D308"/>
  <c r="E308"/>
  <c r="F308"/>
  <c r="G308"/>
  <c r="H308"/>
  <c r="C311"/>
  <c r="D311"/>
  <c r="E311"/>
  <c r="F311"/>
  <c r="G311"/>
  <c r="H311"/>
  <c r="I311"/>
  <c r="J311"/>
  <c r="D314"/>
  <c r="E314"/>
  <c r="F314"/>
  <c r="G314"/>
  <c r="H314"/>
  <c r="I314"/>
  <c r="C317"/>
  <c r="D317"/>
  <c r="E317"/>
  <c r="F317"/>
  <c r="G317"/>
  <c r="H317"/>
  <c r="I317"/>
  <c r="J317"/>
  <c r="D320"/>
  <c r="E320"/>
  <c r="F320"/>
  <c r="G320"/>
  <c r="H320"/>
  <c r="I320"/>
  <c r="C323"/>
  <c r="D323"/>
  <c r="F323"/>
  <c r="G323"/>
  <c r="H323"/>
  <c r="I323"/>
  <c r="J323"/>
  <c r="D326"/>
  <c r="E326"/>
  <c r="F326"/>
  <c r="G326"/>
  <c r="H326"/>
  <c r="I326"/>
  <c r="D347"/>
  <c r="D335"/>
  <c r="E347"/>
  <c r="E335"/>
  <c r="F347"/>
  <c r="F335"/>
  <c r="G347"/>
  <c r="G335"/>
  <c r="H347"/>
  <c r="H335"/>
  <c r="D336"/>
  <c r="E336"/>
  <c r="F336"/>
  <c r="G336"/>
  <c r="C342"/>
  <c r="C341"/>
  <c r="D341"/>
  <c r="E341"/>
  <c r="F341"/>
  <c r="G341"/>
  <c r="H341"/>
  <c r="I341"/>
  <c r="J341"/>
  <c r="C351"/>
  <c r="C350"/>
  <c r="D350"/>
  <c r="E350"/>
  <c r="F350"/>
  <c r="G350"/>
  <c r="H350"/>
  <c r="I350"/>
  <c r="J350"/>
  <c r="C360"/>
  <c r="C359"/>
  <c r="D359"/>
  <c r="E359"/>
  <c r="F359"/>
  <c r="G359"/>
  <c r="H359"/>
  <c r="I359"/>
  <c r="J359"/>
  <c r="D368"/>
  <c r="E368"/>
  <c r="F368"/>
  <c r="G368"/>
  <c r="H368"/>
  <c r="I368"/>
  <c r="D381"/>
  <c r="E381"/>
  <c r="F381"/>
  <c r="G381"/>
  <c r="I381"/>
  <c r="D387"/>
  <c r="E387"/>
  <c r="F387"/>
  <c r="G387"/>
  <c r="H387"/>
  <c r="I387"/>
  <c r="D390"/>
  <c r="E390"/>
  <c r="F390"/>
  <c r="G390"/>
  <c r="H390"/>
  <c r="D393"/>
  <c r="F393"/>
  <c r="G393"/>
  <c r="H393"/>
  <c r="D401"/>
  <c r="E401"/>
  <c r="F401"/>
  <c r="G401"/>
  <c r="H401"/>
  <c r="I401"/>
  <c r="C255"/>
  <c r="D258"/>
  <c r="C229"/>
  <c r="C231"/>
  <c r="E393"/>
  <c r="E28"/>
  <c r="E216"/>
  <c r="C223"/>
  <c r="C221"/>
  <c r="E221"/>
  <c r="J387"/>
  <c r="C387"/>
  <c r="C388"/>
  <c r="C305"/>
  <c r="J216"/>
  <c r="D216"/>
  <c r="C84"/>
  <c r="C56"/>
  <c r="I216"/>
  <c r="I221"/>
  <c r="G175"/>
  <c r="C326"/>
  <c r="J326"/>
  <c r="I281"/>
  <c r="J320"/>
  <c r="F21"/>
  <c r="F28"/>
  <c r="D455"/>
  <c r="C455"/>
  <c r="C460"/>
  <c r="C449"/>
  <c r="C443"/>
  <c r="I426"/>
  <c r="I425"/>
  <c r="I437"/>
  <c r="I428"/>
  <c r="I418"/>
  <c r="F426"/>
  <c r="F425"/>
  <c r="F437"/>
  <c r="F428"/>
  <c r="F418"/>
  <c r="F435"/>
  <c r="C441"/>
  <c r="C438"/>
  <c r="D426"/>
  <c r="D437"/>
  <c r="D428"/>
  <c r="D435"/>
  <c r="C382"/>
  <c r="C381"/>
  <c r="H336"/>
  <c r="E323"/>
  <c r="E175"/>
  <c r="F133"/>
  <c r="C133"/>
  <c r="E21"/>
  <c r="J393"/>
  <c r="C448"/>
  <c r="C465"/>
  <c r="E428"/>
  <c r="E418"/>
  <c r="E435"/>
  <c r="E437"/>
  <c r="J428"/>
  <c r="J418"/>
  <c r="J437"/>
  <c r="J430"/>
  <c r="C442"/>
  <c r="D28"/>
  <c r="J171"/>
  <c r="I393"/>
  <c r="J314"/>
  <c r="C314"/>
  <c r="G425"/>
  <c r="F430"/>
  <c r="J425"/>
  <c r="J368"/>
  <c r="C281"/>
  <c r="J281"/>
  <c r="J390"/>
  <c r="C390"/>
  <c r="C391"/>
  <c r="H430"/>
  <c r="H437"/>
  <c r="C437"/>
  <c r="H428"/>
  <c r="H418"/>
  <c r="I28"/>
  <c r="C427"/>
  <c r="E425"/>
  <c r="H425"/>
  <c r="D17"/>
  <c r="J401"/>
  <c r="C401"/>
  <c r="D418"/>
  <c r="C418"/>
  <c r="C428"/>
  <c r="D425"/>
  <c r="C425"/>
  <c r="C426"/>
  <c r="C431"/>
  <c r="D430"/>
  <c r="C434"/>
  <c r="E430"/>
  <c r="I430"/>
  <c r="C308"/>
  <c r="I308"/>
  <c r="C320"/>
  <c r="C368"/>
  <c r="I336"/>
  <c r="I347"/>
  <c r="I335"/>
  <c r="J210"/>
  <c r="C210"/>
  <c r="H17"/>
  <c r="H183"/>
  <c r="E17"/>
  <c r="F17"/>
  <c r="J381"/>
  <c r="I296"/>
  <c r="C409"/>
  <c r="C430"/>
  <c r="C417"/>
  <c r="C415"/>
  <c r="C413"/>
  <c r="I183"/>
  <c r="J183"/>
  <c r="J336"/>
  <c r="J347"/>
  <c r="J335"/>
  <c r="C365"/>
  <c r="H175"/>
  <c r="C181"/>
  <c r="C198"/>
  <c r="J198"/>
  <c r="C435"/>
  <c r="J308"/>
  <c r="C412"/>
  <c r="J296"/>
  <c r="C347"/>
  <c r="C335"/>
  <c r="C336"/>
  <c r="I175"/>
  <c r="C296"/>
  <c r="G17"/>
  <c r="J175"/>
  <c r="I17"/>
  <c r="J28"/>
  <c r="J17"/>
</calcChain>
</file>

<file path=xl/sharedStrings.xml><?xml version="1.0" encoding="utf-8"?>
<sst xmlns="http://schemas.openxmlformats.org/spreadsheetml/2006/main" count="605" uniqueCount="192">
  <si>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</si>
  <si>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</si>
  <si>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</si>
  <si>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</si>
  <si>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</si>
  <si>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</si>
  <si>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</si>
  <si>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</si>
  <si>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</si>
  <si>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</si>
  <si>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</si>
  <si>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</si>
  <si>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</si>
  <si>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</si>
  <si>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</si>
  <si>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</si>
  <si>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</si>
  <si>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</si>
  <si>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</si>
  <si>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</si>
  <si>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</si>
  <si>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</si>
  <si>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</si>
  <si>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</si>
  <si>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</si>
  <si>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</si>
  <si>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</si>
  <si>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</si>
  <si>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</si>
  <si>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</si>
  <si>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</si>
  <si>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</si>
  <si>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</si>
  <si>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</si>
  <si>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</si>
  <si>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</si>
  <si>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</si>
  <si>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</si>
  <si>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</si>
  <si>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</si>
  <si>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</si>
  <si>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</si>
  <si>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</si>
  <si>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</si>
  <si>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</si>
  <si>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</si>
  <si>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</si>
  <si>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</si>
  <si>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</si>
  <si>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</si>
  <si>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</si>
  <si>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</si>
  <si>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</si>
  <si>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</si>
  <si>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</si>
  <si>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</si>
  <si>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</si>
  <si>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</si>
  <si>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</si>
  <si>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</si>
  <si>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</si>
  <si>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</si>
  <si>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</si>
  <si>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</si>
  <si>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</si>
  <si>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</si>
  <si>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</si>
  <si>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</si>
  <si>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</si>
  <si>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</si>
  <si>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</si>
  <si>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</si>
  <si>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</si>
  <si>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</si>
  <si>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</si>
  <si>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</si>
  <si>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</si>
  <si>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</si>
  <si>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</si>
  <si>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</si>
  <si>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</si>
  <si>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</si>
  <si>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</si>
  <si>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</si>
  <si>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</si>
  <si>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</si>
  <si>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</si>
  <si>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</si>
  <si>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</si>
  <si>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</si>
  <si>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</si>
  <si>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</si>
  <si>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</si>
  <si>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</si>
  <si>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</si>
  <si>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</si>
  <si>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</si>
  <si>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</si>
  <si>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</si>
  <si>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</si>
  <si>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</si>
  <si>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</si>
  <si>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</si>
  <si>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</si>
  <si>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</si>
  <si>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</si>
  <si>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</si>
  <si>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</si>
  <si>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</si>
  <si>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</si>
  <si>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</si>
  <si>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</si>
  <si>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</si>
  <si>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</si>
  <si>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</si>
  <si>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</si>
  <si>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</si>
  <si>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</si>
  <si>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</si>
  <si>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</si>
  <si>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</si>
  <si>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</si>
  <si>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</si>
  <si>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</si>
  <si>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</si>
  <si>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</si>
  <si>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</si>
  <si>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</si>
  <si>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</si>
  <si>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</si>
  <si>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</si>
  <si>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</si>
  <si>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</si>
  <si>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</si>
  <si>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</si>
  <si>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</si>
  <si>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</si>
  <si>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</si>
  <si>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</si>
  <si>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</si>
  <si>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</si>
  <si>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</si>
  <si>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</si>
  <si>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</si>
  <si>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</si>
  <si>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</si>
  <si>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</si>
  <si>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</si>
  <si>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</si>
  <si>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</si>
  <si>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</si>
  <si>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</si>
  <si>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</si>
  <si>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</si>
  <si>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</si>
  <si>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</si>
  <si>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</si>
  <si>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</si>
  <si>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</si>
  <si>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</si>
  <si>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</si>
  <si>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</si>
  <si>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</si>
  <si>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</si>
  <si>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</si>
  <si>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</si>
  <si>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</si>
  <si>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стр.63, введен 2015 году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</si>
  <si>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</si>
  <si>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</si>
  <si>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Приобретение и установка остановочных комплексов на  территории Североуральского городского округа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</si>
  <si>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</si>
  <si>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</si>
  <si>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</si>
  <si>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</si>
  <si>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</si>
  <si>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</si>
  <si>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</si>
  <si>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Мероприятие 1 - Разработка проектно-сметной документации и проведение экспертизы для развития газификации Североуральского городского округа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</si>
  <si>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</si>
  <si>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</si>
  <si>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 xml:space="preserve"> повышение энергетической эффективности и охрана окружающей среды в Североуральском городском округе» 2014 -2021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</si>
  <si>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</si>
  <si>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</si>
  <si>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</si>
  <si>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</si>
  <si>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</si>
  <si>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>к постановлению Администрации  Североуральского городского округа от __.03.2019 №___</t>
  </si>
  <si>
    <t xml:space="preserve"> Мероприятие 2 -  Разработка генеральной схемы очистки Североуральского городского округа</t>
  </si>
  <si>
    <t>стр.62</t>
  </si>
  <si>
    <t>стр.71</t>
  </si>
  <si>
    <t>стр.80,                              с 2014 по 2015 годы стр.81,                       с 2014 по 2017 годы стр.82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</si>
</sst>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165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170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vertical="center" wrapText="1"/>
    </xf>
    <xf numFmtId="167" fontId="8" fillId="3" borderId="7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68" fontId="8" fillId="0" borderId="4" xfId="0" applyNumberFormat="1" applyFont="1" applyFill="1" applyBorder="1" applyAlignment="1">
      <alignment horizontal="right" vertical="center" wrapText="1"/>
    </xf>
    <xf numFmtId="168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168" fontId="8" fillId="0" borderId="7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167" fontId="8" fillId="0" borderId="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right" vertical="center" wrapText="1"/>
    </xf>
    <xf numFmtId="170" fontId="8" fillId="3" borderId="2" xfId="0" applyNumberFormat="1" applyFont="1" applyFill="1" applyBorder="1" applyAlignment="1">
      <alignment horizontal="right" vertical="center" wrapText="1"/>
    </xf>
    <xf numFmtId="170" fontId="8" fillId="3" borderId="2" xfId="1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167" fontId="8" fillId="0" borderId="2" xfId="1" applyNumberFormat="1" applyFont="1" applyFill="1" applyBorder="1" applyAlignment="1">
      <alignment horizontal="right" vertical="center" wrapText="1"/>
    </xf>
    <xf numFmtId="167" fontId="8" fillId="0" borderId="3" xfId="1" applyNumberFormat="1" applyFont="1" applyFill="1" applyBorder="1" applyAlignment="1">
      <alignment horizontal="right" vertical="center" wrapText="1"/>
    </xf>
    <xf numFmtId="167" fontId="8" fillId="0" borderId="8" xfId="0" applyNumberFormat="1" applyFont="1" applyFill="1" applyBorder="1" applyAlignment="1">
      <alignment horizontal="right" vertical="center" wrapText="1"/>
    </xf>
    <xf numFmtId="170" fontId="8" fillId="0" borderId="2" xfId="1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168" fontId="8" fillId="0" borderId="2" xfId="1" applyNumberFormat="1" applyFont="1" applyFill="1" applyBorder="1" applyAlignment="1">
      <alignment horizontal="right" vertical="center" wrapText="1"/>
    </xf>
    <xf numFmtId="168" fontId="8" fillId="0" borderId="3" xfId="1" applyNumberFormat="1" applyFont="1" applyFill="1" applyBorder="1" applyAlignment="1">
      <alignment horizontal="right" vertical="center" wrapText="1"/>
    </xf>
    <xf numFmtId="168" fontId="8" fillId="3" borderId="2" xfId="0" applyNumberFormat="1" applyFont="1" applyFill="1" applyBorder="1" applyAlignment="1">
      <alignment horizontal="right" vertical="center" wrapText="1"/>
    </xf>
    <xf numFmtId="168" fontId="8" fillId="3" borderId="7" xfId="0" applyNumberFormat="1" applyFont="1" applyFill="1" applyBorder="1" applyAlignment="1">
      <alignment horizontal="right" vertical="center" wrapText="1"/>
    </xf>
    <xf numFmtId="168" fontId="8" fillId="0" borderId="7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67" fontId="8" fillId="0" borderId="9" xfId="0" applyNumberFormat="1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vertical="center" wrapText="1"/>
    </xf>
    <xf numFmtId="167" fontId="8" fillId="3" borderId="9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7" fontId="8" fillId="3" borderId="3" xfId="0" applyNumberFormat="1" applyFont="1" applyFill="1" applyBorder="1" applyAlignment="1">
      <alignment horizontal="right" vertical="center" wrapText="1"/>
    </xf>
    <xf numFmtId="167" fontId="8" fillId="3" borderId="7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8" xfId="0" applyNumberFormat="1" applyFont="1" applyFill="1" applyBorder="1" applyAlignment="1">
      <alignment horizontal="center" vertical="center" wrapText="1"/>
    </xf>
    <xf numFmtId="166" fontId="8" fillId="3" borderId="7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69"/>
  <sheetViews>
    <sheetView tabSelected="1" view="pageLayout" topLeftCell="A445" zoomScaleNormal="120" zoomScaleSheetLayoutView="30" workbookViewId="0">
      <selection activeCell="C1" sqref="C1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2.28515625" customWidth="1"/>
    <col min="11" max="11" width="12.5703125" customWidth="1"/>
    <col min="12" max="12" width="14.5703125" customWidth="1"/>
    <col min="13" max="13" width="11.57031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47.25" customHeight="1">
      <c r="A1" s="17"/>
      <c r="B1" s="17"/>
      <c r="C1" s="17"/>
      <c r="D1" s="17"/>
      <c r="E1" s="17"/>
      <c r="F1" s="17"/>
      <c r="G1" s="17"/>
      <c r="H1" s="17"/>
      <c r="I1" s="107" t="s">
        <v>187</v>
      </c>
      <c r="J1" s="107"/>
      <c r="K1" s="107"/>
      <c r="L1" s="107"/>
    </row>
    <row r="2" spans="1:17" ht="116.25" customHeight="1">
      <c r="A2" s="108" t="s">
        <v>182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8"/>
      <c r="N2" s="8"/>
    </row>
    <row r="3" spans="1:17" ht="28.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7" ht="15.75">
      <c r="A4" s="102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7" ht="15.75">
      <c r="A5" s="102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7" ht="15.75">
      <c r="A6" s="103" t="s">
        <v>181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7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8"/>
      <c r="L7" s="18"/>
    </row>
    <row r="8" spans="1:17" ht="61.5" customHeight="1">
      <c r="A8" s="84" t="s">
        <v>1</v>
      </c>
      <c r="B8" s="67" t="s">
        <v>16</v>
      </c>
      <c r="C8" s="104" t="s">
        <v>113</v>
      </c>
      <c r="D8" s="105"/>
      <c r="E8" s="105"/>
      <c r="F8" s="105"/>
      <c r="G8" s="105"/>
      <c r="H8" s="105"/>
      <c r="I8" s="105"/>
      <c r="J8" s="105"/>
      <c r="K8" s="106"/>
      <c r="L8" s="67" t="s">
        <v>15</v>
      </c>
    </row>
    <row r="9" spans="1:17" ht="30" customHeight="1">
      <c r="A9" s="67"/>
      <c r="B9" s="68"/>
      <c r="C9" s="21" t="s">
        <v>2</v>
      </c>
      <c r="D9" s="22" t="s">
        <v>85</v>
      </c>
      <c r="E9" s="21" t="s">
        <v>86</v>
      </c>
      <c r="F9" s="21" t="s">
        <v>87</v>
      </c>
      <c r="G9" s="21" t="s">
        <v>88</v>
      </c>
      <c r="H9" s="21" t="s">
        <v>89</v>
      </c>
      <c r="I9" s="21" t="s">
        <v>90</v>
      </c>
      <c r="J9" s="21" t="s">
        <v>91</v>
      </c>
      <c r="K9" s="21" t="s">
        <v>175</v>
      </c>
      <c r="L9" s="68"/>
      <c r="M9" s="1"/>
      <c r="N9" s="1"/>
      <c r="O9" s="10"/>
      <c r="Q9" s="1"/>
    </row>
    <row r="10" spans="1:17" ht="12" customHeight="1">
      <c r="A10" s="24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1"/>
      <c r="N10" s="1"/>
      <c r="O10" s="10"/>
      <c r="Q10" s="1"/>
    </row>
    <row r="11" spans="1:17" ht="28.5" customHeight="1">
      <c r="A11" s="20">
        <v>1</v>
      </c>
      <c r="B11" s="25" t="s">
        <v>3</v>
      </c>
      <c r="C11" s="26">
        <f>SUM(C12+C15+C16)</f>
        <v>1310980.8022</v>
      </c>
      <c r="D11" s="26">
        <f t="shared" ref="D11:K11" si="0">SUM(D12+D15+D16)</f>
        <v>283826.90000000002</v>
      </c>
      <c r="E11" s="26">
        <f t="shared" si="0"/>
        <v>348239.16000000003</v>
      </c>
      <c r="F11" s="26">
        <f t="shared" si="0"/>
        <v>216622.58757999999</v>
      </c>
      <c r="G11" s="26">
        <f t="shared" si="0"/>
        <v>122867.75615999999</v>
      </c>
      <c r="H11" s="26">
        <f t="shared" si="0"/>
        <v>94174.444400000008</v>
      </c>
      <c r="I11" s="26">
        <f t="shared" si="0"/>
        <v>113872.05405999999</v>
      </c>
      <c r="J11" s="26">
        <f t="shared" si="0"/>
        <v>65498.600000000006</v>
      </c>
      <c r="K11" s="26">
        <f t="shared" si="0"/>
        <v>65879.3</v>
      </c>
      <c r="L11" s="79" t="s">
        <v>57</v>
      </c>
      <c r="M11" s="1"/>
      <c r="N11" s="14"/>
      <c r="O11" s="1"/>
      <c r="P11" s="1"/>
      <c r="Q11" s="1"/>
    </row>
    <row r="12" spans="1:17">
      <c r="A12" s="20">
        <f>SUM(A11+1)</f>
        <v>2</v>
      </c>
      <c r="B12" s="27" t="s">
        <v>157</v>
      </c>
      <c r="C12" s="26">
        <f>SUM(D12:K12)</f>
        <v>768110.29356999998</v>
      </c>
      <c r="D12" s="26">
        <f t="shared" ref="D12:K12" si="1">SUM(D13:D14)</f>
        <v>92792.8</v>
      </c>
      <c r="E12" s="26">
        <f t="shared" si="1"/>
        <v>126635.26</v>
      </c>
      <c r="F12" s="26">
        <f t="shared" si="1"/>
        <v>117147.57338999999</v>
      </c>
      <c r="G12" s="26">
        <f t="shared" si="1"/>
        <v>96239.061719999998</v>
      </c>
      <c r="H12" s="26">
        <f t="shared" si="1"/>
        <v>92906.144400000005</v>
      </c>
      <c r="I12" s="26">
        <f t="shared" si="1"/>
        <v>112913.35406</v>
      </c>
      <c r="J12" s="26">
        <f t="shared" si="1"/>
        <v>64544.200000000004</v>
      </c>
      <c r="K12" s="26">
        <f t="shared" si="1"/>
        <v>64931.9</v>
      </c>
      <c r="L12" s="80"/>
      <c r="M12" s="1"/>
      <c r="N12" s="1"/>
      <c r="O12" s="1"/>
      <c r="P12" s="1"/>
      <c r="Q12" s="1"/>
    </row>
    <row r="13" spans="1:17">
      <c r="A13" s="20">
        <f t="shared" ref="A13:A76" si="2">SUM(A12+1)</f>
        <v>3</v>
      </c>
      <c r="B13" s="27" t="s">
        <v>158</v>
      </c>
      <c r="C13" s="26">
        <f>SUM(D13:K13)</f>
        <v>767915.02797000005</v>
      </c>
      <c r="D13" s="26">
        <f t="shared" ref="D13:K13" si="3">SUM(D18+D23)</f>
        <v>92792.8</v>
      </c>
      <c r="E13" s="26">
        <f t="shared" si="3"/>
        <v>126635.26</v>
      </c>
      <c r="F13" s="26">
        <f t="shared" si="3"/>
        <v>117147.57338999999</v>
      </c>
      <c r="G13" s="26">
        <f t="shared" si="3"/>
        <v>96043.796119999999</v>
      </c>
      <c r="H13" s="26">
        <f t="shared" si="3"/>
        <v>92906.144400000005</v>
      </c>
      <c r="I13" s="26">
        <f t="shared" si="3"/>
        <v>112913.35406</v>
      </c>
      <c r="J13" s="26">
        <f t="shared" si="3"/>
        <v>64544.200000000004</v>
      </c>
      <c r="K13" s="26">
        <f t="shared" si="3"/>
        <v>64931.9</v>
      </c>
      <c r="L13" s="80"/>
      <c r="M13" s="1"/>
      <c r="N13" s="1"/>
      <c r="O13" s="1"/>
      <c r="P13" s="1"/>
      <c r="Q13" s="1"/>
    </row>
    <row r="14" spans="1:17" ht="25.5">
      <c r="A14" s="20">
        <f t="shared" si="2"/>
        <v>4</v>
      </c>
      <c r="B14" s="27" t="s">
        <v>114</v>
      </c>
      <c r="C14" s="26">
        <f>SUM(D14:K14)</f>
        <v>195.26560000000001</v>
      </c>
      <c r="D14" s="26">
        <f t="shared" ref="D14:K14" si="4">SUM(D24)</f>
        <v>0</v>
      </c>
      <c r="E14" s="26">
        <f t="shared" si="4"/>
        <v>0</v>
      </c>
      <c r="F14" s="26">
        <f t="shared" si="4"/>
        <v>0</v>
      </c>
      <c r="G14" s="26">
        <f t="shared" si="4"/>
        <v>195.26560000000001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80"/>
      <c r="M14" s="1"/>
      <c r="N14" s="1"/>
      <c r="O14" s="1"/>
      <c r="P14" s="1"/>
      <c r="Q14" s="1"/>
    </row>
    <row r="15" spans="1:17">
      <c r="A15" s="20">
        <f t="shared" si="2"/>
        <v>5</v>
      </c>
      <c r="B15" s="25" t="s">
        <v>5</v>
      </c>
      <c r="C15" s="26">
        <f>SUM(D15:K15)</f>
        <v>339782.34811000008</v>
      </c>
      <c r="D15" s="26">
        <f t="shared" ref="D15:K15" si="5">SUM(D19+D25)</f>
        <v>109216.09999999999</v>
      </c>
      <c r="E15" s="26">
        <f t="shared" si="5"/>
        <v>135104.30000000002</v>
      </c>
      <c r="F15" s="26">
        <f t="shared" si="5"/>
        <v>81477.35126000001</v>
      </c>
      <c r="G15" s="26">
        <f t="shared" si="5"/>
        <v>9855.7968500000006</v>
      </c>
      <c r="H15" s="26">
        <f t="shared" si="5"/>
        <v>1268.3</v>
      </c>
      <c r="I15" s="26">
        <f t="shared" si="5"/>
        <v>958.7</v>
      </c>
      <c r="J15" s="26">
        <f t="shared" si="5"/>
        <v>954.4</v>
      </c>
      <c r="K15" s="26">
        <f t="shared" si="5"/>
        <v>947.4</v>
      </c>
      <c r="L15" s="80"/>
      <c r="M15" s="1"/>
      <c r="N15" s="1"/>
      <c r="O15" s="1"/>
      <c r="P15" s="1"/>
      <c r="Q15" s="1"/>
    </row>
    <row r="16" spans="1:17">
      <c r="A16" s="20">
        <f t="shared" si="2"/>
        <v>6</v>
      </c>
      <c r="B16" s="25" t="s">
        <v>51</v>
      </c>
      <c r="C16" s="26">
        <f>SUM(D16:K16)</f>
        <v>203088.16052</v>
      </c>
      <c r="D16" s="26">
        <f t="shared" ref="D16:K16" si="6">SUM(D26+D20)</f>
        <v>81818</v>
      </c>
      <c r="E16" s="26">
        <f t="shared" si="6"/>
        <v>86499.6</v>
      </c>
      <c r="F16" s="26">
        <f t="shared" si="6"/>
        <v>17997.662929999999</v>
      </c>
      <c r="G16" s="26">
        <f t="shared" si="6"/>
        <v>16772.89759</v>
      </c>
      <c r="H16" s="26">
        <f t="shared" si="6"/>
        <v>0</v>
      </c>
      <c r="I16" s="26">
        <f t="shared" si="6"/>
        <v>0</v>
      </c>
      <c r="J16" s="26">
        <f t="shared" si="6"/>
        <v>0</v>
      </c>
      <c r="K16" s="26">
        <f t="shared" si="6"/>
        <v>0</v>
      </c>
      <c r="L16" s="80"/>
      <c r="M16" s="1"/>
      <c r="N16" s="1"/>
      <c r="O16" s="14"/>
      <c r="P16" s="1"/>
      <c r="Q16" s="1"/>
    </row>
    <row r="17" spans="1:16" ht="16.5" customHeight="1">
      <c r="A17" s="20">
        <f t="shared" si="2"/>
        <v>7</v>
      </c>
      <c r="B17" s="25" t="s">
        <v>6</v>
      </c>
      <c r="C17" s="26">
        <f>SUM(C18:C20)</f>
        <v>682454.11255000008</v>
      </c>
      <c r="D17" s="26">
        <f>SUM(D18:D20)</f>
        <v>232761.9</v>
      </c>
      <c r="E17" s="26">
        <f t="shared" ref="E17:K17" si="7">SUM(E18:E20)</f>
        <v>271669</v>
      </c>
      <c r="F17" s="26">
        <f t="shared" si="7"/>
        <v>133207.8847</v>
      </c>
      <c r="G17" s="26">
        <f t="shared" si="7"/>
        <v>16137.356319999999</v>
      </c>
      <c r="H17" s="26">
        <f t="shared" si="7"/>
        <v>0</v>
      </c>
      <c r="I17" s="26">
        <f t="shared" si="7"/>
        <v>28677.971529999999</v>
      </c>
      <c r="J17" s="26">
        <f t="shared" si="7"/>
        <v>0</v>
      </c>
      <c r="K17" s="26">
        <f t="shared" si="7"/>
        <v>0</v>
      </c>
      <c r="L17" s="79" t="s">
        <v>57</v>
      </c>
      <c r="N17" s="1"/>
    </row>
    <row r="18" spans="1:16">
      <c r="A18" s="20">
        <f t="shared" si="2"/>
        <v>8</v>
      </c>
      <c r="B18" s="25" t="s">
        <v>4</v>
      </c>
      <c r="C18" s="28">
        <f>SUM(D18:K18)</f>
        <v>165849.72877000002</v>
      </c>
      <c r="D18" s="28">
        <f>D34+D130+D202+D222+D253+D288+D357+D379</f>
        <v>44727.8</v>
      </c>
      <c r="E18" s="28">
        <f>E34+E130+E202+E222+E253+E288+E357+E379</f>
        <v>50411.3</v>
      </c>
      <c r="F18" s="28">
        <f>F34+F130+F202+F222+F253+F288+F357+F379</f>
        <v>34707.970509999999</v>
      </c>
      <c r="G18" s="28">
        <f>G34+G130+G202+G222+G253+G288+G357+G379+G416</f>
        <v>7324.6867299999994</v>
      </c>
      <c r="H18" s="28">
        <f>H34+H130+H202+H222+H253+H288+H357+H379</f>
        <v>0</v>
      </c>
      <c r="I18" s="28">
        <f>I34+I130+I202+I222+I253+I288+I357+I379</f>
        <v>28677.971529999999</v>
      </c>
      <c r="J18" s="28">
        <f>J34+J130+J202+J222+J253+J288+J357+J379</f>
        <v>0</v>
      </c>
      <c r="K18" s="28">
        <f>K34+K130+K202+K222+K253+K288+K357+K379</f>
        <v>0</v>
      </c>
      <c r="L18" s="80"/>
      <c r="M18" s="10"/>
      <c r="N18" s="1"/>
    </row>
    <row r="19" spans="1:16">
      <c r="A19" s="20">
        <f t="shared" si="2"/>
        <v>9</v>
      </c>
      <c r="B19" s="25" t="s">
        <v>5</v>
      </c>
      <c r="C19" s="28">
        <f>SUM(D19:K19)</f>
        <v>329148.11326000001</v>
      </c>
      <c r="D19" s="28">
        <f>D131+D223+D35</f>
        <v>106216.09999999999</v>
      </c>
      <c r="E19" s="28">
        <f>E131+E223+E35</f>
        <v>134758.1</v>
      </c>
      <c r="F19" s="28">
        <f t="shared" ref="F19:K19" si="8">F131+F223</f>
        <v>80502.251260000005</v>
      </c>
      <c r="G19" s="28">
        <f t="shared" si="8"/>
        <v>7671.6620000000003</v>
      </c>
      <c r="H19" s="28">
        <f t="shared" si="8"/>
        <v>0</v>
      </c>
      <c r="I19" s="28">
        <f t="shared" si="8"/>
        <v>0</v>
      </c>
      <c r="J19" s="28">
        <f t="shared" si="8"/>
        <v>0</v>
      </c>
      <c r="K19" s="28">
        <f t="shared" si="8"/>
        <v>0</v>
      </c>
      <c r="L19" s="80"/>
      <c r="N19" s="1"/>
    </row>
    <row r="20" spans="1:16">
      <c r="A20" s="20">
        <f t="shared" si="2"/>
        <v>10</v>
      </c>
      <c r="B20" s="25" t="s">
        <v>51</v>
      </c>
      <c r="C20" s="28">
        <f>SUM(D20:K20)</f>
        <v>187456.27051999999</v>
      </c>
      <c r="D20" s="28">
        <f>D224</f>
        <v>81818</v>
      </c>
      <c r="E20" s="28">
        <f t="shared" ref="E20:K20" si="9">E224</f>
        <v>86499.6</v>
      </c>
      <c r="F20" s="28">
        <f t="shared" si="9"/>
        <v>17997.662929999999</v>
      </c>
      <c r="G20" s="28">
        <f t="shared" si="9"/>
        <v>1141.0075899999999</v>
      </c>
      <c r="H20" s="28">
        <f t="shared" si="9"/>
        <v>0</v>
      </c>
      <c r="I20" s="28">
        <f t="shared" si="9"/>
        <v>0</v>
      </c>
      <c r="J20" s="28">
        <f t="shared" si="9"/>
        <v>0</v>
      </c>
      <c r="K20" s="28">
        <f t="shared" si="9"/>
        <v>0</v>
      </c>
      <c r="L20" s="81"/>
      <c r="N20" s="1"/>
    </row>
    <row r="21" spans="1:16">
      <c r="A21" s="20">
        <f t="shared" si="2"/>
        <v>11</v>
      </c>
      <c r="B21" s="25" t="s">
        <v>7</v>
      </c>
      <c r="C21" s="26">
        <f>SUM(C26+C25+C22)</f>
        <v>628526.68965000007</v>
      </c>
      <c r="D21" s="26">
        <f>SUM(D22:D25)</f>
        <v>99130</v>
      </c>
      <c r="E21" s="26">
        <f>SUM(E22:E25)</f>
        <v>152794.12</v>
      </c>
      <c r="F21" s="26">
        <f>SUM(F22:F25)</f>
        <v>165854.30575999999</v>
      </c>
      <c r="G21" s="26">
        <f>SUM(G26+G25+G22)</f>
        <v>106730.39984</v>
      </c>
      <c r="H21" s="26">
        <f>SUM(H26+H25+H22)</f>
        <v>94174.444400000022</v>
      </c>
      <c r="I21" s="26">
        <f>SUM(I26+I25+I22)</f>
        <v>85194.08253</v>
      </c>
      <c r="J21" s="26">
        <f>SUM(J26+J25+J22)</f>
        <v>65498.600000000006</v>
      </c>
      <c r="K21" s="26">
        <f>SUM(K26+K25+K22)</f>
        <v>65879.3</v>
      </c>
      <c r="L21" s="79" t="s">
        <v>57</v>
      </c>
      <c r="M21" s="10"/>
      <c r="N21" s="1"/>
    </row>
    <row r="22" spans="1:16">
      <c r="A22" s="20">
        <f t="shared" si="2"/>
        <v>12</v>
      </c>
      <c r="B22" s="27" t="s">
        <v>157</v>
      </c>
      <c r="C22" s="26">
        <f>SUM(D22:K22)</f>
        <v>602260.56480000005</v>
      </c>
      <c r="D22" s="26">
        <f>D49+D176+D211+D240+D297+D366+D395+D262+D348</f>
        <v>48065</v>
      </c>
      <c r="E22" s="26">
        <f>E49+E176+E211+E240+E297+E366+E395+E262+E348</f>
        <v>76223.959999999992</v>
      </c>
      <c r="F22" s="26">
        <f>F49+F176+F211+F240+F297+F366+F395+F262+F348</f>
        <v>82439.602880000006</v>
      </c>
      <c r="G22" s="26">
        <f>SUM(G23:G24)</f>
        <v>88914.374989999997</v>
      </c>
      <c r="H22" s="26">
        <f>H49+H176+H211+H240+H297+H366+H395+H262+H348</f>
        <v>92906.144400000019</v>
      </c>
      <c r="I22" s="26">
        <f>I49+I176+I211+I240+I297+I366+I395+I262+I348</f>
        <v>84235.382530000003</v>
      </c>
      <c r="J22" s="26">
        <f>J49+J176+J211+J240+J297+J366+J395+J262+J348</f>
        <v>64544.200000000004</v>
      </c>
      <c r="K22" s="26">
        <f>K49+K176+K211+K240+K297+K366+K395+K262+K348</f>
        <v>64931.9</v>
      </c>
      <c r="L22" s="80"/>
      <c r="N22" s="1"/>
    </row>
    <row r="23" spans="1:16">
      <c r="A23" s="20">
        <f t="shared" si="2"/>
        <v>13</v>
      </c>
      <c r="B23" s="27" t="s">
        <v>158</v>
      </c>
      <c r="C23" s="26">
        <f t="shared" ref="C23:K23" si="10">SUM(C49+C176+C211+C240+C262+C297+C348+C366+C395+C432)</f>
        <v>602065.29919999989</v>
      </c>
      <c r="D23" s="26">
        <f t="shared" si="10"/>
        <v>48065</v>
      </c>
      <c r="E23" s="26">
        <f t="shared" si="10"/>
        <v>76223.959999999992</v>
      </c>
      <c r="F23" s="26">
        <f t="shared" si="10"/>
        <v>82439.602879999991</v>
      </c>
      <c r="G23" s="26">
        <f t="shared" si="10"/>
        <v>88719.109389999998</v>
      </c>
      <c r="H23" s="26">
        <f t="shared" si="10"/>
        <v>92906.144400000005</v>
      </c>
      <c r="I23" s="26">
        <f t="shared" si="10"/>
        <v>84235.382530000003</v>
      </c>
      <c r="J23" s="26">
        <f t="shared" si="10"/>
        <v>64544.200000000004</v>
      </c>
      <c r="K23" s="26">
        <f t="shared" si="10"/>
        <v>64931.9</v>
      </c>
      <c r="L23" s="80"/>
      <c r="N23" s="1"/>
    </row>
    <row r="24" spans="1:16" ht="25.5">
      <c r="A24" s="20">
        <f t="shared" si="2"/>
        <v>14</v>
      </c>
      <c r="B24" s="27" t="s">
        <v>114</v>
      </c>
      <c r="C24" s="26">
        <f>SUM(D24:K24)</f>
        <v>195.26560000000001</v>
      </c>
      <c r="D24" s="26">
        <f t="shared" ref="D24:K24" si="11">SUM(D433)</f>
        <v>0</v>
      </c>
      <c r="E24" s="26">
        <f t="shared" si="11"/>
        <v>0</v>
      </c>
      <c r="F24" s="26">
        <f t="shared" si="11"/>
        <v>0</v>
      </c>
      <c r="G24" s="26">
        <f t="shared" si="11"/>
        <v>195.26560000000001</v>
      </c>
      <c r="H24" s="26">
        <f t="shared" si="11"/>
        <v>0</v>
      </c>
      <c r="I24" s="26">
        <f t="shared" si="11"/>
        <v>0</v>
      </c>
      <c r="J24" s="26">
        <f t="shared" si="11"/>
        <v>0</v>
      </c>
      <c r="K24" s="26">
        <f t="shared" si="11"/>
        <v>0</v>
      </c>
      <c r="L24" s="80"/>
      <c r="N24" s="1"/>
    </row>
    <row r="25" spans="1:16">
      <c r="A25" s="20">
        <f t="shared" si="2"/>
        <v>15</v>
      </c>
      <c r="B25" s="25" t="s">
        <v>5</v>
      </c>
      <c r="C25" s="26">
        <f>SUM(D25:K25)</f>
        <v>10634.234849999999</v>
      </c>
      <c r="D25" s="26">
        <f t="shared" ref="D25:K25" si="12">SUM(D177+D394+D50+D263+D434)</f>
        <v>3000</v>
      </c>
      <c r="E25" s="26">
        <f t="shared" si="12"/>
        <v>346.2</v>
      </c>
      <c r="F25" s="26">
        <f t="shared" si="12"/>
        <v>975.1</v>
      </c>
      <c r="G25" s="26">
        <f t="shared" si="12"/>
        <v>2184.1348499999999</v>
      </c>
      <c r="H25" s="26">
        <f t="shared" si="12"/>
        <v>1268.3</v>
      </c>
      <c r="I25" s="26">
        <f t="shared" si="12"/>
        <v>958.7</v>
      </c>
      <c r="J25" s="26">
        <f t="shared" si="12"/>
        <v>954.4</v>
      </c>
      <c r="K25" s="26">
        <f t="shared" si="12"/>
        <v>947.4</v>
      </c>
      <c r="L25" s="80"/>
      <c r="N25" s="1"/>
    </row>
    <row r="26" spans="1:16" ht="12" customHeight="1">
      <c r="A26" s="20">
        <f t="shared" si="2"/>
        <v>16</v>
      </c>
      <c r="B26" s="25" t="s">
        <v>51</v>
      </c>
      <c r="C26" s="26">
        <f>SUM(D26:K26)</f>
        <v>15631.89</v>
      </c>
      <c r="D26" s="28">
        <v>0</v>
      </c>
      <c r="E26" s="28">
        <f>E177</f>
        <v>0</v>
      </c>
      <c r="F26" s="28">
        <f>F177</f>
        <v>0</v>
      </c>
      <c r="G26" s="28">
        <f>SUM(G435)</f>
        <v>15631.89</v>
      </c>
      <c r="H26" s="28">
        <f>SUM(H435)</f>
        <v>0</v>
      </c>
      <c r="I26" s="28">
        <f>SUM(I435)</f>
        <v>0</v>
      </c>
      <c r="J26" s="28">
        <f>SUM(J435)</f>
        <v>0</v>
      </c>
      <c r="K26" s="28">
        <f>SUM(K435)</f>
        <v>0</v>
      </c>
      <c r="L26" s="80"/>
      <c r="N26" s="1"/>
      <c r="P26" s="1"/>
    </row>
    <row r="27" spans="1:16" ht="15.75" customHeight="1">
      <c r="A27" s="20">
        <f t="shared" si="2"/>
        <v>17</v>
      </c>
      <c r="B27" s="69" t="s">
        <v>18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N27" s="1"/>
    </row>
    <row r="28" spans="1:16">
      <c r="A28" s="20">
        <f t="shared" si="2"/>
        <v>18</v>
      </c>
      <c r="B28" s="25" t="s">
        <v>8</v>
      </c>
      <c r="C28" s="82">
        <f>SUM(C30+C31)</f>
        <v>269566.09775000002</v>
      </c>
      <c r="D28" s="82">
        <f t="shared" ref="D28:J28" si="13">SUM(D30:D31)</f>
        <v>25725.200000000004</v>
      </c>
      <c r="E28" s="82">
        <f t="shared" si="13"/>
        <v>29762.200000000004</v>
      </c>
      <c r="F28" s="82">
        <f t="shared" si="13"/>
        <v>47222.84145</v>
      </c>
      <c r="G28" s="82">
        <f t="shared" si="13"/>
        <v>35527.977230000004</v>
      </c>
      <c r="H28" s="82">
        <f t="shared" si="13"/>
        <v>38623.974580000009</v>
      </c>
      <c r="I28" s="82">
        <f t="shared" si="13"/>
        <v>32639.104490000002</v>
      </c>
      <c r="J28" s="82">
        <f t="shared" si="13"/>
        <v>30035.9</v>
      </c>
      <c r="K28" s="82">
        <f>SUM(K30:K31)</f>
        <v>30028.9</v>
      </c>
      <c r="L28" s="79" t="s">
        <v>57</v>
      </c>
      <c r="N28" s="1"/>
    </row>
    <row r="29" spans="1:16">
      <c r="A29" s="20">
        <f t="shared" si="2"/>
        <v>19</v>
      </c>
      <c r="B29" s="25" t="s">
        <v>9</v>
      </c>
      <c r="C29" s="83"/>
      <c r="D29" s="83"/>
      <c r="E29" s="83"/>
      <c r="F29" s="83"/>
      <c r="G29" s="83"/>
      <c r="H29" s="83"/>
      <c r="I29" s="83"/>
      <c r="J29" s="83"/>
      <c r="K29" s="83"/>
      <c r="L29" s="80"/>
      <c r="M29" s="4"/>
      <c r="N29" s="1"/>
    </row>
    <row r="30" spans="1:16">
      <c r="A30" s="20">
        <f t="shared" si="2"/>
        <v>20</v>
      </c>
      <c r="B30" s="25" t="s">
        <v>4</v>
      </c>
      <c r="C30" s="26">
        <f>SUM(D30:K30)</f>
        <v>258996.09775000002</v>
      </c>
      <c r="D30" s="26">
        <f t="shared" ref="D30:K31" si="14">SUM(D34+D49)</f>
        <v>24510.500000000004</v>
      </c>
      <c r="E30" s="26">
        <f t="shared" si="14"/>
        <v>26102.300000000003</v>
      </c>
      <c r="F30" s="26">
        <f t="shared" si="14"/>
        <v>46247.741450000001</v>
      </c>
      <c r="G30" s="26">
        <f>SUM(G34+G49)</f>
        <v>34564.477230000004</v>
      </c>
      <c r="H30" s="26">
        <f t="shared" si="14"/>
        <v>37669.674580000006</v>
      </c>
      <c r="I30" s="26">
        <f t="shared" si="14"/>
        <v>31696.404490000001</v>
      </c>
      <c r="J30" s="26">
        <f t="shared" si="14"/>
        <v>29102.5</v>
      </c>
      <c r="K30" s="26">
        <f t="shared" si="14"/>
        <v>29102.5</v>
      </c>
      <c r="L30" s="80"/>
      <c r="N30" s="1"/>
    </row>
    <row r="31" spans="1:16">
      <c r="A31" s="20">
        <f t="shared" si="2"/>
        <v>21</v>
      </c>
      <c r="B31" s="25" t="s">
        <v>5</v>
      </c>
      <c r="C31" s="26">
        <f>SUM(D31:K31)</f>
        <v>10570</v>
      </c>
      <c r="D31" s="26">
        <f t="shared" si="14"/>
        <v>1214.7</v>
      </c>
      <c r="E31" s="26">
        <f t="shared" si="14"/>
        <v>3659.8999999999996</v>
      </c>
      <c r="F31" s="26">
        <f t="shared" si="14"/>
        <v>975.1</v>
      </c>
      <c r="G31" s="26">
        <f t="shared" si="14"/>
        <v>963.5</v>
      </c>
      <c r="H31" s="26">
        <f t="shared" si="14"/>
        <v>954.3</v>
      </c>
      <c r="I31" s="26">
        <f t="shared" si="14"/>
        <v>942.7</v>
      </c>
      <c r="J31" s="26">
        <f t="shared" si="14"/>
        <v>933.4</v>
      </c>
      <c r="K31" s="26">
        <f t="shared" si="14"/>
        <v>926.4</v>
      </c>
      <c r="L31" s="81"/>
      <c r="N31" s="1"/>
    </row>
    <row r="32" spans="1:16" ht="15.75" customHeight="1">
      <c r="A32" s="20">
        <f t="shared" si="2"/>
        <v>22</v>
      </c>
      <c r="B32" s="30" t="s">
        <v>10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5" ht="38.25">
      <c r="A33" s="20">
        <f t="shared" si="2"/>
        <v>23</v>
      </c>
      <c r="B33" s="25" t="s">
        <v>23</v>
      </c>
      <c r="C33" s="26">
        <f>SUM(D33:K33)</f>
        <v>15605.099999999999</v>
      </c>
      <c r="D33" s="26">
        <f>SUM(D34+D35)</f>
        <v>3536.3999999999996</v>
      </c>
      <c r="E33" s="26">
        <f>SUM(E34+E35)</f>
        <v>3674.7</v>
      </c>
      <c r="F33" s="26">
        <f t="shared" ref="F33:K33" si="15">SUM(F34)</f>
        <v>4819</v>
      </c>
      <c r="G33" s="26">
        <f t="shared" si="15"/>
        <v>3575</v>
      </c>
      <c r="H33" s="26">
        <f t="shared" si="15"/>
        <v>0</v>
      </c>
      <c r="I33" s="26">
        <f t="shared" si="15"/>
        <v>0</v>
      </c>
      <c r="J33" s="26">
        <f t="shared" si="15"/>
        <v>0</v>
      </c>
      <c r="K33" s="26">
        <f t="shared" si="15"/>
        <v>0</v>
      </c>
      <c r="L33" s="79" t="s">
        <v>57</v>
      </c>
    </row>
    <row r="34" spans="1:15">
      <c r="A34" s="20">
        <f t="shared" si="2"/>
        <v>24</v>
      </c>
      <c r="B34" s="25" t="s">
        <v>4</v>
      </c>
      <c r="C34" s="26">
        <f>SUM(D34:K34)</f>
        <v>11076.7</v>
      </c>
      <c r="D34" s="26">
        <f>SUM(D45)</f>
        <v>2321.6999999999998</v>
      </c>
      <c r="E34" s="26">
        <f t="shared" ref="E34:J34" si="16">SUM(E45)</f>
        <v>361</v>
      </c>
      <c r="F34" s="26">
        <f>SUM(F45)</f>
        <v>4819</v>
      </c>
      <c r="G34" s="26">
        <f>SUM(G38+G41)</f>
        <v>3575</v>
      </c>
      <c r="H34" s="26">
        <f t="shared" si="16"/>
        <v>0</v>
      </c>
      <c r="I34" s="26">
        <f t="shared" si="16"/>
        <v>0</v>
      </c>
      <c r="J34" s="26">
        <f t="shared" si="16"/>
        <v>0</v>
      </c>
      <c r="K34" s="26">
        <f>SUM(K45)</f>
        <v>0</v>
      </c>
      <c r="L34" s="80"/>
    </row>
    <row r="35" spans="1:15">
      <c r="A35" s="20">
        <f t="shared" si="2"/>
        <v>25</v>
      </c>
      <c r="B35" s="25" t="s">
        <v>5</v>
      </c>
      <c r="C35" s="26">
        <f>SUM(D35:K35)</f>
        <v>4528.3999999999996</v>
      </c>
      <c r="D35" s="26">
        <f>SUM(D42)</f>
        <v>1214.7</v>
      </c>
      <c r="E35" s="26">
        <f t="shared" ref="E35:J35" si="17">SUM(E42)</f>
        <v>3313.7</v>
      </c>
      <c r="F35" s="26">
        <f t="shared" si="17"/>
        <v>0</v>
      </c>
      <c r="G35" s="26">
        <f>SUM(G42)</f>
        <v>0</v>
      </c>
      <c r="H35" s="26">
        <f t="shared" si="17"/>
        <v>0</v>
      </c>
      <c r="I35" s="26">
        <f t="shared" si="17"/>
        <v>0</v>
      </c>
      <c r="J35" s="26">
        <f t="shared" si="17"/>
        <v>0</v>
      </c>
      <c r="K35" s="26">
        <f>SUM(K42)</f>
        <v>0</v>
      </c>
      <c r="L35" s="81"/>
    </row>
    <row r="36" spans="1:15" ht="15" customHeight="1">
      <c r="A36" s="20">
        <f t="shared" si="2"/>
        <v>26</v>
      </c>
      <c r="B36" s="72" t="s">
        <v>11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</row>
    <row r="37" spans="1:15" ht="51">
      <c r="A37" s="20">
        <f t="shared" si="2"/>
        <v>27</v>
      </c>
      <c r="B37" s="27" t="s">
        <v>21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67" t="s">
        <v>57</v>
      </c>
    </row>
    <row r="38" spans="1:15">
      <c r="A38" s="20">
        <f t="shared" si="2"/>
        <v>28</v>
      </c>
      <c r="B38" s="36" t="s">
        <v>4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8">
        <v>0</v>
      </c>
      <c r="L38" s="68"/>
    </row>
    <row r="39" spans="1:15" ht="15" customHeight="1">
      <c r="A39" s="20">
        <f t="shared" si="2"/>
        <v>29</v>
      </c>
      <c r="B39" s="72" t="s">
        <v>12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</row>
    <row r="40" spans="1:15" ht="18.75" customHeight="1">
      <c r="A40" s="20">
        <f t="shared" si="2"/>
        <v>30</v>
      </c>
      <c r="B40" s="39" t="s">
        <v>2</v>
      </c>
      <c r="C40" s="26">
        <f>SUM(D40:K40)</f>
        <v>15605.099999999999</v>
      </c>
      <c r="D40" s="40">
        <f>SUM(D41:D42)</f>
        <v>3536.3999999999996</v>
      </c>
      <c r="E40" s="40">
        <f t="shared" ref="E40:J40" si="18">SUM(E41:E42)</f>
        <v>3674.7</v>
      </c>
      <c r="F40" s="40">
        <f t="shared" si="18"/>
        <v>4819</v>
      </c>
      <c r="G40" s="40">
        <f t="shared" si="18"/>
        <v>3575</v>
      </c>
      <c r="H40" s="40">
        <f t="shared" si="18"/>
        <v>0</v>
      </c>
      <c r="I40" s="40">
        <f t="shared" si="18"/>
        <v>0</v>
      </c>
      <c r="J40" s="40">
        <f t="shared" si="18"/>
        <v>0</v>
      </c>
      <c r="K40" s="40">
        <f>SUM(K41:K42)</f>
        <v>0</v>
      </c>
      <c r="L40" s="67" t="s">
        <v>57</v>
      </c>
    </row>
    <row r="41" spans="1:15" ht="11.25" customHeight="1">
      <c r="A41" s="20">
        <f t="shared" si="2"/>
        <v>31</v>
      </c>
      <c r="B41" s="36" t="s">
        <v>4</v>
      </c>
      <c r="C41" s="26">
        <f>SUM(D41:K41)</f>
        <v>11076.7</v>
      </c>
      <c r="D41" s="41">
        <f t="shared" ref="D41:I41" si="19">SUM(D45)</f>
        <v>2321.6999999999998</v>
      </c>
      <c r="E41" s="41">
        <f t="shared" si="19"/>
        <v>361</v>
      </c>
      <c r="F41" s="41">
        <f t="shared" si="19"/>
        <v>4819</v>
      </c>
      <c r="G41" s="41">
        <f t="shared" si="19"/>
        <v>3575</v>
      </c>
      <c r="H41" s="41">
        <f t="shared" si="19"/>
        <v>0</v>
      </c>
      <c r="I41" s="41">
        <f t="shared" si="19"/>
        <v>0</v>
      </c>
      <c r="J41" s="41">
        <v>0</v>
      </c>
      <c r="K41" s="41">
        <v>0</v>
      </c>
      <c r="L41" s="78"/>
    </row>
    <row r="42" spans="1:15" ht="11.25" customHeight="1">
      <c r="A42" s="20">
        <f t="shared" si="2"/>
        <v>32</v>
      </c>
      <c r="B42" s="25" t="s">
        <v>5</v>
      </c>
      <c r="C42" s="26">
        <f>SUM(D42:K42)</f>
        <v>4528.3999999999996</v>
      </c>
      <c r="D42" s="41">
        <f>SUM(D46)</f>
        <v>1214.7</v>
      </c>
      <c r="E42" s="41">
        <f t="shared" ref="E42:J42" si="20">SUM(E46)</f>
        <v>3313.7</v>
      </c>
      <c r="F42" s="41">
        <f t="shared" si="20"/>
        <v>0</v>
      </c>
      <c r="G42" s="41">
        <f>SUM(G46)</f>
        <v>0</v>
      </c>
      <c r="H42" s="41">
        <f t="shared" si="20"/>
        <v>0</v>
      </c>
      <c r="I42" s="41">
        <f t="shared" si="20"/>
        <v>0</v>
      </c>
      <c r="J42" s="41">
        <f t="shared" si="20"/>
        <v>0</v>
      </c>
      <c r="K42" s="41">
        <f>SUM(K46)</f>
        <v>0</v>
      </c>
      <c r="L42" s="68"/>
    </row>
    <row r="43" spans="1:15" ht="15" customHeight="1">
      <c r="A43" s="20">
        <f t="shared" si="2"/>
        <v>33</v>
      </c>
      <c r="B43" s="72" t="s">
        <v>24</v>
      </c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5" ht="15" customHeight="1">
      <c r="A44" s="20">
        <f t="shared" si="2"/>
        <v>34</v>
      </c>
      <c r="B44" s="36" t="s">
        <v>17</v>
      </c>
      <c r="C44" s="26">
        <f>SUM(D44:K44)</f>
        <v>15605.099999999999</v>
      </c>
      <c r="D44" s="41">
        <f>D45+D46</f>
        <v>3536.3999999999996</v>
      </c>
      <c r="E44" s="41">
        <f>SUM(E45:E46)</f>
        <v>3674.7</v>
      </c>
      <c r="F44" s="41">
        <f t="shared" ref="F44:K44" si="21">SUM(F45)</f>
        <v>4819</v>
      </c>
      <c r="G44" s="41">
        <f t="shared" si="21"/>
        <v>3575</v>
      </c>
      <c r="H44" s="41">
        <f t="shared" si="21"/>
        <v>0</v>
      </c>
      <c r="I44" s="41">
        <f t="shared" si="21"/>
        <v>0</v>
      </c>
      <c r="J44" s="41">
        <f t="shared" si="21"/>
        <v>0</v>
      </c>
      <c r="K44" s="41">
        <f t="shared" si="21"/>
        <v>0</v>
      </c>
      <c r="L44" s="67" t="s">
        <v>127</v>
      </c>
    </row>
    <row r="45" spans="1:15">
      <c r="A45" s="20">
        <f t="shared" si="2"/>
        <v>35</v>
      </c>
      <c r="B45" s="27" t="s">
        <v>4</v>
      </c>
      <c r="C45" s="26">
        <f>SUM(D45:K45)</f>
        <v>11076.7</v>
      </c>
      <c r="D45" s="42">
        <v>2321.6999999999998</v>
      </c>
      <c r="E45" s="42">
        <v>361</v>
      </c>
      <c r="F45" s="42">
        <v>4819</v>
      </c>
      <c r="G45" s="42">
        <v>3575</v>
      </c>
      <c r="H45" s="42">
        <v>0</v>
      </c>
      <c r="I45" s="42">
        <v>0</v>
      </c>
      <c r="J45" s="42">
        <v>0</v>
      </c>
      <c r="K45" s="42">
        <v>0</v>
      </c>
      <c r="L45" s="78"/>
    </row>
    <row r="46" spans="1:15">
      <c r="A46" s="20">
        <f t="shared" si="2"/>
        <v>36</v>
      </c>
      <c r="B46" s="36" t="s">
        <v>5</v>
      </c>
      <c r="C46" s="26">
        <f>SUM(D46:K46)</f>
        <v>4528.3999999999996</v>
      </c>
      <c r="D46" s="41">
        <v>1214.7</v>
      </c>
      <c r="E46" s="41">
        <v>3313.7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68"/>
    </row>
    <row r="47" spans="1:15" ht="15" customHeight="1">
      <c r="A47" s="20">
        <f t="shared" si="2"/>
        <v>37</v>
      </c>
      <c r="B47" s="72" t="s">
        <v>13</v>
      </c>
      <c r="C47" s="73"/>
      <c r="D47" s="73"/>
      <c r="E47" s="73"/>
      <c r="F47" s="73"/>
      <c r="G47" s="73"/>
      <c r="H47" s="73"/>
      <c r="I47" s="73"/>
      <c r="J47" s="73"/>
      <c r="K47" s="73"/>
      <c r="L47" s="74"/>
    </row>
    <row r="48" spans="1:15" ht="38.25">
      <c r="A48" s="20">
        <f t="shared" si="2"/>
        <v>38</v>
      </c>
      <c r="B48" s="25" t="s">
        <v>14</v>
      </c>
      <c r="C48" s="26">
        <f>SUM(D48:K48)</f>
        <v>253960.99774999998</v>
      </c>
      <c r="D48" s="26">
        <f t="shared" ref="D48:K48" si="22">SUM(D49:D50)</f>
        <v>22188.800000000003</v>
      </c>
      <c r="E48" s="26">
        <f t="shared" si="22"/>
        <v>26087.500000000004</v>
      </c>
      <c r="F48" s="26">
        <f t="shared" si="22"/>
        <v>42403.84145</v>
      </c>
      <c r="G48" s="26">
        <f t="shared" si="22"/>
        <v>31952.97723</v>
      </c>
      <c r="H48" s="26">
        <f t="shared" si="22"/>
        <v>38623.974580000009</v>
      </c>
      <c r="I48" s="26">
        <f t="shared" si="22"/>
        <v>32639.104490000002</v>
      </c>
      <c r="J48" s="26">
        <f t="shared" si="22"/>
        <v>30035.9</v>
      </c>
      <c r="K48" s="26">
        <f t="shared" si="22"/>
        <v>30028.9</v>
      </c>
      <c r="L48" s="99" t="s">
        <v>57</v>
      </c>
      <c r="O48" s="10"/>
    </row>
    <row r="49" spans="1:15">
      <c r="A49" s="20">
        <f t="shared" si="2"/>
        <v>39</v>
      </c>
      <c r="B49" s="25" t="s">
        <v>4</v>
      </c>
      <c r="C49" s="26">
        <f>SUM(D49:K49)</f>
        <v>247919.39775</v>
      </c>
      <c r="D49" s="26">
        <f t="shared" ref="D49:K49" si="23">SUM(D60+D69+D72+D75+D53+D122)</f>
        <v>22188.800000000003</v>
      </c>
      <c r="E49" s="26">
        <f t="shared" si="23"/>
        <v>25741.300000000003</v>
      </c>
      <c r="F49" s="26">
        <f t="shared" si="23"/>
        <v>41428.741450000001</v>
      </c>
      <c r="G49" s="26">
        <f t="shared" si="23"/>
        <v>30989.47723</v>
      </c>
      <c r="H49" s="26">
        <f t="shared" si="23"/>
        <v>37669.674580000006</v>
      </c>
      <c r="I49" s="26">
        <f t="shared" si="23"/>
        <v>31696.404490000001</v>
      </c>
      <c r="J49" s="26">
        <f t="shared" si="23"/>
        <v>29102.5</v>
      </c>
      <c r="K49" s="26">
        <f t="shared" si="23"/>
        <v>29102.5</v>
      </c>
      <c r="L49" s="100"/>
      <c r="N49" s="11"/>
      <c r="O49" s="11"/>
    </row>
    <row r="50" spans="1:15">
      <c r="A50" s="20">
        <f t="shared" si="2"/>
        <v>40</v>
      </c>
      <c r="B50" s="36" t="s">
        <v>5</v>
      </c>
      <c r="C50" s="26">
        <f>SUM(D50:K50)</f>
        <v>6041.5999999999995</v>
      </c>
      <c r="D50" s="26">
        <f>SUM(D76)</f>
        <v>0</v>
      </c>
      <c r="E50" s="26">
        <f>SUM(E76)</f>
        <v>346.2</v>
      </c>
      <c r="F50" s="26">
        <f t="shared" ref="F50:K50" si="24">SUM(F123)</f>
        <v>975.1</v>
      </c>
      <c r="G50" s="26">
        <f t="shared" si="24"/>
        <v>963.5</v>
      </c>
      <c r="H50" s="26">
        <f t="shared" si="24"/>
        <v>954.3</v>
      </c>
      <c r="I50" s="26">
        <f t="shared" si="24"/>
        <v>942.7</v>
      </c>
      <c r="J50" s="26">
        <f t="shared" si="24"/>
        <v>933.4</v>
      </c>
      <c r="K50" s="26">
        <f t="shared" si="24"/>
        <v>926.4</v>
      </c>
      <c r="L50" s="101"/>
      <c r="N50" s="11"/>
      <c r="O50" s="11"/>
    </row>
    <row r="51" spans="1:15" ht="15" customHeight="1">
      <c r="A51" s="20">
        <f t="shared" si="2"/>
        <v>41</v>
      </c>
      <c r="B51" s="72" t="s">
        <v>24</v>
      </c>
      <c r="C51" s="73"/>
      <c r="D51" s="73"/>
      <c r="E51" s="73"/>
      <c r="F51" s="73"/>
      <c r="G51" s="73"/>
      <c r="H51" s="73"/>
      <c r="I51" s="73"/>
      <c r="J51" s="73"/>
      <c r="K51" s="73"/>
      <c r="L51" s="74"/>
      <c r="N51" s="11"/>
      <c r="O51" s="11"/>
    </row>
    <row r="52" spans="1:15">
      <c r="A52" s="20">
        <f t="shared" si="2"/>
        <v>42</v>
      </c>
      <c r="B52" s="36" t="s">
        <v>17</v>
      </c>
      <c r="C52" s="41">
        <f>SUM(D52:K52)</f>
        <v>7134.7449999999999</v>
      </c>
      <c r="D52" s="41">
        <f>D53+D54</f>
        <v>310.89999999999998</v>
      </c>
      <c r="E52" s="41">
        <f t="shared" ref="E52:K52" si="25">SUM(E53)</f>
        <v>436</v>
      </c>
      <c r="F52" s="41">
        <f t="shared" si="25"/>
        <v>2681</v>
      </c>
      <c r="G52" s="41">
        <f t="shared" si="25"/>
        <v>500</v>
      </c>
      <c r="H52" s="41">
        <f t="shared" si="25"/>
        <v>1206.845</v>
      </c>
      <c r="I52" s="41">
        <f t="shared" si="25"/>
        <v>1000</v>
      </c>
      <c r="J52" s="41">
        <f t="shared" si="25"/>
        <v>500</v>
      </c>
      <c r="K52" s="41">
        <f t="shared" si="25"/>
        <v>500</v>
      </c>
      <c r="L52" s="67" t="s">
        <v>127</v>
      </c>
      <c r="N52" s="11"/>
      <c r="O52" s="11"/>
    </row>
    <row r="53" spans="1:15">
      <c r="A53" s="20">
        <f t="shared" si="2"/>
        <v>43</v>
      </c>
      <c r="B53" s="27" t="s">
        <v>4</v>
      </c>
      <c r="C53" s="41">
        <f>SUM(D53:K53)</f>
        <v>7134.7449999999999</v>
      </c>
      <c r="D53" s="42">
        <v>310.89999999999998</v>
      </c>
      <c r="E53" s="42">
        <v>436</v>
      </c>
      <c r="F53" s="42">
        <v>2681</v>
      </c>
      <c r="G53" s="42">
        <v>500</v>
      </c>
      <c r="H53" s="42">
        <v>1206.845</v>
      </c>
      <c r="I53" s="42">
        <v>1000</v>
      </c>
      <c r="J53" s="42">
        <v>500</v>
      </c>
      <c r="K53" s="42">
        <v>500</v>
      </c>
      <c r="L53" s="78"/>
      <c r="N53" s="11"/>
      <c r="O53" s="11"/>
    </row>
    <row r="54" spans="1:15">
      <c r="A54" s="20">
        <f t="shared" si="2"/>
        <v>44</v>
      </c>
      <c r="B54" s="36" t="s">
        <v>5</v>
      </c>
      <c r="C54" s="41">
        <f>SUM(D54:K54)</f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68"/>
      <c r="N54" s="11"/>
      <c r="O54" s="11"/>
    </row>
    <row r="55" spans="1:15" ht="16.5" customHeight="1">
      <c r="A55" s="20">
        <f t="shared" si="2"/>
        <v>45</v>
      </c>
      <c r="B55" s="72" t="s">
        <v>92</v>
      </c>
      <c r="C55" s="73"/>
      <c r="D55" s="73"/>
      <c r="E55" s="73"/>
      <c r="F55" s="73"/>
      <c r="G55" s="73"/>
      <c r="H55" s="73"/>
      <c r="I55" s="73"/>
      <c r="J55" s="73"/>
      <c r="K55" s="73"/>
      <c r="L55" s="74"/>
      <c r="N55" s="11"/>
      <c r="O55" s="11"/>
    </row>
    <row r="56" spans="1:15">
      <c r="A56" s="20">
        <f t="shared" si="2"/>
        <v>46</v>
      </c>
      <c r="B56" s="36" t="s">
        <v>17</v>
      </c>
      <c r="C56" s="41">
        <f>SUM(D56:J56)</f>
        <v>0</v>
      </c>
      <c r="D56" s="41">
        <f>D57+D58</f>
        <v>0</v>
      </c>
      <c r="E56" s="41">
        <f t="shared" ref="E56:K56" si="26">SUM(E57)</f>
        <v>0</v>
      </c>
      <c r="F56" s="41">
        <f t="shared" si="26"/>
        <v>0</v>
      </c>
      <c r="G56" s="41">
        <f t="shared" si="26"/>
        <v>0</v>
      </c>
      <c r="H56" s="41">
        <f t="shared" si="26"/>
        <v>0</v>
      </c>
      <c r="I56" s="41">
        <f t="shared" si="26"/>
        <v>0</v>
      </c>
      <c r="J56" s="41">
        <f t="shared" si="26"/>
        <v>0</v>
      </c>
      <c r="K56" s="41">
        <f t="shared" si="26"/>
        <v>0</v>
      </c>
      <c r="L56" s="67" t="s">
        <v>57</v>
      </c>
      <c r="N56" s="11"/>
      <c r="O56" s="11"/>
    </row>
    <row r="57" spans="1:15">
      <c r="A57" s="20">
        <f t="shared" si="2"/>
        <v>47</v>
      </c>
      <c r="B57" s="27" t="s">
        <v>4</v>
      </c>
      <c r="C57" s="42">
        <f>SUM(D57:J57)</f>
        <v>0</v>
      </c>
      <c r="D57" s="42">
        <v>0</v>
      </c>
      <c r="E57" s="42">
        <v>0</v>
      </c>
      <c r="F57" s="42">
        <v>0</v>
      </c>
      <c r="G57" s="42">
        <v>0</v>
      </c>
      <c r="H57" s="42">
        <f>SUM(G57)</f>
        <v>0</v>
      </c>
      <c r="I57" s="42">
        <f>SUM(H57)</f>
        <v>0</v>
      </c>
      <c r="J57" s="42">
        <f>SUM(I57)</f>
        <v>0</v>
      </c>
      <c r="K57" s="42">
        <f>SUM(J57)</f>
        <v>0</v>
      </c>
      <c r="L57" s="68"/>
      <c r="N57" s="11"/>
      <c r="O57" s="11"/>
    </row>
    <row r="58" spans="1:15" ht="15" customHeight="1">
      <c r="A58" s="20">
        <f t="shared" si="2"/>
        <v>48</v>
      </c>
      <c r="B58" s="72" t="s">
        <v>81</v>
      </c>
      <c r="C58" s="73"/>
      <c r="D58" s="73"/>
      <c r="E58" s="73"/>
      <c r="F58" s="73"/>
      <c r="G58" s="73"/>
      <c r="H58" s="73"/>
      <c r="I58" s="73"/>
      <c r="J58" s="73"/>
      <c r="K58" s="73"/>
      <c r="L58" s="74"/>
      <c r="N58" s="2"/>
      <c r="O58" s="2"/>
    </row>
    <row r="59" spans="1:15">
      <c r="A59" s="20">
        <f t="shared" si="2"/>
        <v>49</v>
      </c>
      <c r="B59" s="36" t="s">
        <v>29</v>
      </c>
      <c r="C59" s="41">
        <f>SUM(D59:K59)</f>
        <v>129510.5328</v>
      </c>
      <c r="D59" s="41">
        <f t="shared" ref="D59:I59" si="27">SUM(D60)</f>
        <v>12001</v>
      </c>
      <c r="E59" s="41">
        <f t="shared" si="27"/>
        <v>12600</v>
      </c>
      <c r="F59" s="41">
        <f t="shared" si="27"/>
        <v>18150.6908</v>
      </c>
      <c r="G59" s="41">
        <f t="shared" si="27"/>
        <v>15955</v>
      </c>
      <c r="H59" s="41">
        <f t="shared" si="27"/>
        <v>21456.004000000001</v>
      </c>
      <c r="I59" s="41">
        <f t="shared" si="27"/>
        <v>17347.838</v>
      </c>
      <c r="J59" s="41">
        <f>SUM(J60)</f>
        <v>16000</v>
      </c>
      <c r="K59" s="41">
        <f>SUM(K60)</f>
        <v>16000</v>
      </c>
      <c r="L59" s="67" t="s">
        <v>115</v>
      </c>
      <c r="N59" s="2"/>
      <c r="O59" s="2"/>
    </row>
    <row r="60" spans="1:15">
      <c r="A60" s="20">
        <f t="shared" si="2"/>
        <v>50</v>
      </c>
      <c r="B60" s="36" t="s">
        <v>4</v>
      </c>
      <c r="C60" s="41">
        <f>SUM(D60:K60)</f>
        <v>129510.5328</v>
      </c>
      <c r="D60" s="41">
        <f t="shared" ref="D60:K60" si="28">SUM(D63+D66)</f>
        <v>12001</v>
      </c>
      <c r="E60" s="41">
        <f t="shared" si="28"/>
        <v>12600</v>
      </c>
      <c r="F60" s="41">
        <f t="shared" si="28"/>
        <v>18150.6908</v>
      </c>
      <c r="G60" s="41">
        <f t="shared" si="28"/>
        <v>15955</v>
      </c>
      <c r="H60" s="41">
        <f t="shared" si="28"/>
        <v>21456.004000000001</v>
      </c>
      <c r="I60" s="41">
        <f t="shared" si="28"/>
        <v>17347.838</v>
      </c>
      <c r="J60" s="41">
        <f t="shared" si="28"/>
        <v>16000</v>
      </c>
      <c r="K60" s="41">
        <f t="shared" si="28"/>
        <v>16000</v>
      </c>
      <c r="L60" s="68"/>
      <c r="N60" s="2"/>
      <c r="O60" s="2"/>
    </row>
    <row r="61" spans="1:15" ht="15" customHeight="1">
      <c r="A61" s="20">
        <f t="shared" si="2"/>
        <v>51</v>
      </c>
      <c r="B61" s="72" t="s">
        <v>103</v>
      </c>
      <c r="C61" s="73"/>
      <c r="D61" s="73"/>
      <c r="E61" s="73"/>
      <c r="F61" s="73"/>
      <c r="G61" s="73"/>
      <c r="H61" s="73"/>
      <c r="I61" s="73"/>
      <c r="J61" s="73"/>
      <c r="K61" s="73"/>
      <c r="L61" s="74"/>
      <c r="N61" s="2"/>
      <c r="O61" s="2"/>
    </row>
    <row r="62" spans="1:15">
      <c r="A62" s="20">
        <f t="shared" si="2"/>
        <v>52</v>
      </c>
      <c r="B62" s="36" t="s">
        <v>41</v>
      </c>
      <c r="C62" s="41">
        <f>SUM(D62:K62)</f>
        <v>95203.088400000008</v>
      </c>
      <c r="D62" s="41">
        <f>SUM(D63)</f>
        <v>8644.1</v>
      </c>
      <c r="E62" s="41">
        <f t="shared" ref="E62:K62" si="29">SUM(E63)</f>
        <v>8800</v>
      </c>
      <c r="F62" s="41">
        <f t="shared" si="29"/>
        <v>10660.6908</v>
      </c>
      <c r="G62" s="41">
        <f t="shared" si="29"/>
        <v>13098.2976</v>
      </c>
      <c r="H62" s="41">
        <f t="shared" si="29"/>
        <v>15000</v>
      </c>
      <c r="I62" s="41">
        <f t="shared" si="29"/>
        <v>13000</v>
      </c>
      <c r="J62" s="41">
        <f t="shared" si="29"/>
        <v>13000</v>
      </c>
      <c r="K62" s="41">
        <f t="shared" si="29"/>
        <v>13000</v>
      </c>
      <c r="L62" s="67" t="s">
        <v>115</v>
      </c>
      <c r="N62" s="2"/>
      <c r="O62" s="2"/>
    </row>
    <row r="63" spans="1:15">
      <c r="A63" s="20">
        <f t="shared" si="2"/>
        <v>53</v>
      </c>
      <c r="B63" s="36" t="s">
        <v>4</v>
      </c>
      <c r="C63" s="41">
        <f>SUM(D63:K63)</f>
        <v>95203.088400000008</v>
      </c>
      <c r="D63" s="41">
        <v>8644.1</v>
      </c>
      <c r="E63" s="41">
        <v>8800</v>
      </c>
      <c r="F63" s="41">
        <v>10660.6908</v>
      </c>
      <c r="G63" s="41">
        <v>13098.2976</v>
      </c>
      <c r="H63" s="41">
        <v>15000</v>
      </c>
      <c r="I63" s="41">
        <v>13000</v>
      </c>
      <c r="J63" s="41">
        <v>13000</v>
      </c>
      <c r="K63" s="43">
        <v>13000</v>
      </c>
      <c r="L63" s="68"/>
      <c r="N63" s="2"/>
      <c r="O63" s="2"/>
    </row>
    <row r="64" spans="1:15" ht="15" customHeight="1">
      <c r="A64" s="20">
        <f t="shared" si="2"/>
        <v>54</v>
      </c>
      <c r="B64" s="72" t="s">
        <v>176</v>
      </c>
      <c r="C64" s="73"/>
      <c r="D64" s="73"/>
      <c r="E64" s="73"/>
      <c r="F64" s="73"/>
      <c r="G64" s="73"/>
      <c r="H64" s="73"/>
      <c r="I64" s="73"/>
      <c r="J64" s="73"/>
      <c r="K64" s="73"/>
      <c r="L64" s="74"/>
      <c r="N64" s="2"/>
      <c r="O64" s="2"/>
    </row>
    <row r="65" spans="1:15">
      <c r="A65" s="20">
        <f t="shared" si="2"/>
        <v>55</v>
      </c>
      <c r="B65" s="36" t="s">
        <v>41</v>
      </c>
      <c r="C65" s="41">
        <f>SUM(D65:K65)</f>
        <v>34307.4444</v>
      </c>
      <c r="D65" s="41">
        <f>SUM(D66)</f>
        <v>3356.9</v>
      </c>
      <c r="E65" s="41">
        <f t="shared" ref="E65:K65" si="30">SUM(E66)</f>
        <v>3800</v>
      </c>
      <c r="F65" s="41">
        <f t="shared" si="30"/>
        <v>7490</v>
      </c>
      <c r="G65" s="41">
        <f t="shared" si="30"/>
        <v>2856.7024000000001</v>
      </c>
      <c r="H65" s="41">
        <f t="shared" si="30"/>
        <v>6456.0039999999999</v>
      </c>
      <c r="I65" s="41">
        <f t="shared" si="30"/>
        <v>4347.8379999999997</v>
      </c>
      <c r="J65" s="41">
        <f t="shared" si="30"/>
        <v>3000</v>
      </c>
      <c r="K65" s="41">
        <f t="shared" si="30"/>
        <v>3000</v>
      </c>
      <c r="L65" s="67" t="s">
        <v>115</v>
      </c>
      <c r="N65" s="2"/>
      <c r="O65" s="2"/>
    </row>
    <row r="66" spans="1:15">
      <c r="A66" s="20">
        <f t="shared" si="2"/>
        <v>56</v>
      </c>
      <c r="B66" s="36" t="s">
        <v>4</v>
      </c>
      <c r="C66" s="41">
        <f>SUM(D66:K66)</f>
        <v>34307.4444</v>
      </c>
      <c r="D66" s="41">
        <v>3356.9</v>
      </c>
      <c r="E66" s="41">
        <v>3800</v>
      </c>
      <c r="F66" s="41">
        <v>7490</v>
      </c>
      <c r="G66" s="41">
        <v>2856.7024000000001</v>
      </c>
      <c r="H66" s="41">
        <v>6456.0039999999999</v>
      </c>
      <c r="I66" s="41">
        <v>4347.8379999999997</v>
      </c>
      <c r="J66" s="41">
        <v>3000</v>
      </c>
      <c r="K66" s="43">
        <v>3000</v>
      </c>
      <c r="L66" s="68"/>
      <c r="N66" s="2"/>
      <c r="O66" s="2"/>
    </row>
    <row r="67" spans="1:15" ht="15" customHeight="1">
      <c r="A67" s="20">
        <f t="shared" si="2"/>
        <v>57</v>
      </c>
      <c r="B67" s="72" t="s">
        <v>184</v>
      </c>
      <c r="C67" s="73"/>
      <c r="D67" s="73"/>
      <c r="E67" s="73"/>
      <c r="F67" s="73"/>
      <c r="G67" s="73"/>
      <c r="H67" s="73"/>
      <c r="I67" s="73"/>
      <c r="J67" s="73"/>
      <c r="K67" s="73"/>
      <c r="L67" s="74"/>
      <c r="N67" s="2"/>
      <c r="O67" s="2"/>
    </row>
    <row r="68" spans="1:15">
      <c r="A68" s="20">
        <f t="shared" si="2"/>
        <v>58</v>
      </c>
      <c r="B68" s="36" t="s">
        <v>17</v>
      </c>
      <c r="C68" s="41">
        <f>SUM(D68:K68)</f>
        <v>26594.416099999999</v>
      </c>
      <c r="D68" s="41">
        <f t="shared" ref="D68:K68" si="31">SUM(D69)</f>
        <v>2890.9</v>
      </c>
      <c r="E68" s="41">
        <f t="shared" si="31"/>
        <v>2148</v>
      </c>
      <c r="F68" s="41">
        <f t="shared" si="31"/>
        <v>3923.8438599999999</v>
      </c>
      <c r="G68" s="41">
        <f t="shared" si="31"/>
        <v>3352.35509</v>
      </c>
      <c r="H68" s="41">
        <f t="shared" si="31"/>
        <v>3175.7506600000002</v>
      </c>
      <c r="I68" s="41">
        <f t="shared" si="31"/>
        <v>4498.5664900000002</v>
      </c>
      <c r="J68" s="41">
        <f t="shared" si="31"/>
        <v>3302.5</v>
      </c>
      <c r="K68" s="41">
        <f t="shared" si="31"/>
        <v>3302.5</v>
      </c>
      <c r="L68" s="67" t="s">
        <v>119</v>
      </c>
      <c r="N68" s="2"/>
      <c r="O68" s="2"/>
    </row>
    <row r="69" spans="1:15">
      <c r="A69" s="20">
        <f t="shared" si="2"/>
        <v>59</v>
      </c>
      <c r="B69" s="36" t="s">
        <v>4</v>
      </c>
      <c r="C69" s="41">
        <f>SUM(D69:K69)</f>
        <v>26594.416099999999</v>
      </c>
      <c r="D69" s="41">
        <v>2890.9</v>
      </c>
      <c r="E69" s="41">
        <v>2148</v>
      </c>
      <c r="F69" s="41">
        <v>3923.8438599999999</v>
      </c>
      <c r="G69" s="41">
        <v>3352.35509</v>
      </c>
      <c r="H69" s="41">
        <v>3175.7506600000002</v>
      </c>
      <c r="I69" s="41">
        <v>4498.5664900000002</v>
      </c>
      <c r="J69" s="41">
        <v>3302.5</v>
      </c>
      <c r="K69" s="41">
        <v>3302.5</v>
      </c>
      <c r="L69" s="68"/>
      <c r="N69" s="2"/>
      <c r="O69" s="2"/>
    </row>
    <row r="70" spans="1:15" ht="15" customHeight="1">
      <c r="A70" s="20">
        <f t="shared" si="2"/>
        <v>60</v>
      </c>
      <c r="B70" s="72" t="s">
        <v>82</v>
      </c>
      <c r="C70" s="73"/>
      <c r="D70" s="73"/>
      <c r="E70" s="73"/>
      <c r="F70" s="73"/>
      <c r="G70" s="73"/>
      <c r="H70" s="73"/>
      <c r="I70" s="73"/>
      <c r="J70" s="73"/>
      <c r="K70" s="73"/>
      <c r="L70" s="74"/>
      <c r="N70" s="2"/>
      <c r="O70" s="2"/>
    </row>
    <row r="71" spans="1:15">
      <c r="A71" s="20">
        <f t="shared" si="2"/>
        <v>61</v>
      </c>
      <c r="B71" s="36" t="s">
        <v>17</v>
      </c>
      <c r="C71" s="41">
        <f>SUM(D71:K71)</f>
        <v>23332.768510000002</v>
      </c>
      <c r="D71" s="41">
        <f t="shared" ref="D71:K71" si="32">SUM(D72)</f>
        <v>2263.1</v>
      </c>
      <c r="E71" s="41">
        <f t="shared" si="32"/>
        <v>2306.9</v>
      </c>
      <c r="F71" s="41">
        <f t="shared" si="32"/>
        <v>3619.4421200000002</v>
      </c>
      <c r="G71" s="41">
        <f t="shared" si="32"/>
        <v>2961.6563900000001</v>
      </c>
      <c r="H71" s="41">
        <f t="shared" si="32"/>
        <v>3181.67</v>
      </c>
      <c r="I71" s="41">
        <f t="shared" si="32"/>
        <v>3000</v>
      </c>
      <c r="J71" s="41">
        <f t="shared" si="32"/>
        <v>3000</v>
      </c>
      <c r="K71" s="41">
        <f t="shared" si="32"/>
        <v>3000</v>
      </c>
      <c r="L71" s="67" t="s">
        <v>126</v>
      </c>
      <c r="N71" s="2"/>
      <c r="O71" s="2"/>
    </row>
    <row r="72" spans="1:15">
      <c r="A72" s="20">
        <f t="shared" si="2"/>
        <v>62</v>
      </c>
      <c r="B72" s="36" t="s">
        <v>4</v>
      </c>
      <c r="C72" s="41">
        <f>SUM(D72:K72)</f>
        <v>23332.768510000002</v>
      </c>
      <c r="D72" s="41">
        <v>2263.1</v>
      </c>
      <c r="E72" s="41">
        <v>2306.9</v>
      </c>
      <c r="F72" s="41">
        <v>3619.4421200000002</v>
      </c>
      <c r="G72" s="41">
        <v>2961.6563900000001</v>
      </c>
      <c r="H72" s="41">
        <v>3181.67</v>
      </c>
      <c r="I72" s="41">
        <v>3000</v>
      </c>
      <c r="J72" s="41">
        <f>SUM(I72)</f>
        <v>3000</v>
      </c>
      <c r="K72" s="41">
        <f>SUM(J72)</f>
        <v>3000</v>
      </c>
      <c r="L72" s="68"/>
      <c r="N72" s="2"/>
      <c r="O72" s="2"/>
    </row>
    <row r="73" spans="1:15" ht="15" customHeight="1">
      <c r="A73" s="20">
        <f t="shared" si="2"/>
        <v>63</v>
      </c>
      <c r="B73" s="72" t="s">
        <v>185</v>
      </c>
      <c r="C73" s="73"/>
      <c r="D73" s="73"/>
      <c r="E73" s="73"/>
      <c r="F73" s="73"/>
      <c r="G73" s="73"/>
      <c r="H73" s="73"/>
      <c r="I73" s="73"/>
      <c r="J73" s="73"/>
      <c r="K73" s="73"/>
      <c r="L73" s="74"/>
    </row>
    <row r="74" spans="1:15">
      <c r="A74" s="20">
        <f t="shared" si="2"/>
        <v>64</v>
      </c>
      <c r="B74" s="36" t="s">
        <v>29</v>
      </c>
      <c r="C74" s="41">
        <f>SUM(D74:K74)</f>
        <v>60170.685340000004</v>
      </c>
      <c r="D74" s="41">
        <f>SUM(D75:D76)</f>
        <v>4722.8999999999996</v>
      </c>
      <c r="E74" s="41">
        <f t="shared" ref="E74:K74" si="33">SUM(E75:E76)</f>
        <v>8596.6</v>
      </c>
      <c r="F74" s="41">
        <f t="shared" si="33"/>
        <v>12256.964669999999</v>
      </c>
      <c r="G74" s="41">
        <f t="shared" si="33"/>
        <v>8014.415750000001</v>
      </c>
      <c r="H74" s="41">
        <f t="shared" si="33"/>
        <v>8129.8049199999996</v>
      </c>
      <c r="I74" s="41">
        <f t="shared" si="33"/>
        <v>5850</v>
      </c>
      <c r="J74" s="41">
        <f t="shared" si="33"/>
        <v>6300</v>
      </c>
      <c r="K74" s="41">
        <f t="shared" si="33"/>
        <v>6300</v>
      </c>
      <c r="L74" s="67" t="s">
        <v>125</v>
      </c>
    </row>
    <row r="75" spans="1:15" ht="19.5" customHeight="1">
      <c r="A75" s="20">
        <f t="shared" si="2"/>
        <v>65</v>
      </c>
      <c r="B75" s="36" t="s">
        <v>4</v>
      </c>
      <c r="C75" s="41">
        <f>SUM(D75:K75)</f>
        <v>59824.485339999999</v>
      </c>
      <c r="D75" s="41">
        <f>SUM(D79+D82+D89+D92+D98+D95+D101+D107+D104+D85+D110+D113)</f>
        <v>4722.8999999999996</v>
      </c>
      <c r="E75" s="41">
        <f>SUM(E79+E82+E89+E92+E98+E95+E101+E107+E104+E85+E110+E113)</f>
        <v>8250.4</v>
      </c>
      <c r="F75" s="41">
        <f>SUM(F79+F82+F89+F92+F98+F95+F101+F107+F104+F85+F110+F113)</f>
        <v>12256.964669999999</v>
      </c>
      <c r="G75" s="41">
        <f>SUM(G79+G82+G89+G92+G98+G95+G101+G107+G104+G85+G110+G113)</f>
        <v>8014.415750000001</v>
      </c>
      <c r="H75" s="41">
        <f>SUM(H79+H82+H89+H92+H98+H95+H101+H107+H104+H85+H110+H113+H116+H119)</f>
        <v>8129.8049199999996</v>
      </c>
      <c r="I75" s="41">
        <f>SUM(I79+I82+I89+I92+I98+I95+I101+I107+I104+I85+I110+I113+I116+I119)</f>
        <v>5850</v>
      </c>
      <c r="J75" s="41">
        <f>SUM(J79+J82+J89+J92+J98+J95+J101+J107+J104+J85+J110+J113+J116+J119)</f>
        <v>6300</v>
      </c>
      <c r="K75" s="41">
        <f>SUM(K79+K82+K89+K92+K98+K95+K101+K107+K104+K85+K110+K113+K116+K119)</f>
        <v>6300</v>
      </c>
      <c r="L75" s="78"/>
    </row>
    <row r="76" spans="1:15" ht="18.75" customHeight="1">
      <c r="A76" s="20">
        <f t="shared" si="2"/>
        <v>66</v>
      </c>
      <c r="B76" s="36" t="s">
        <v>5</v>
      </c>
      <c r="C76" s="41">
        <f>SUM(D76:K76)</f>
        <v>346.2</v>
      </c>
      <c r="D76" s="41">
        <f>SUM(D86)</f>
        <v>0</v>
      </c>
      <c r="E76" s="41">
        <f t="shared" ref="E76:K76" si="34">SUM(E86)</f>
        <v>346.2</v>
      </c>
      <c r="F76" s="41">
        <f t="shared" si="34"/>
        <v>0</v>
      </c>
      <c r="G76" s="41">
        <f t="shared" si="34"/>
        <v>0</v>
      </c>
      <c r="H76" s="41">
        <f t="shared" si="34"/>
        <v>0</v>
      </c>
      <c r="I76" s="41">
        <f t="shared" si="34"/>
        <v>0</v>
      </c>
      <c r="J76" s="41">
        <f t="shared" si="34"/>
        <v>0</v>
      </c>
      <c r="K76" s="41">
        <f t="shared" si="34"/>
        <v>0</v>
      </c>
      <c r="L76" s="44"/>
    </row>
    <row r="77" spans="1:15" ht="15" customHeight="1">
      <c r="A77" s="20">
        <f t="shared" ref="A77:A140" si="35">SUM(A76+1)</f>
        <v>67</v>
      </c>
      <c r="B77" s="72" t="s">
        <v>46</v>
      </c>
      <c r="C77" s="73"/>
      <c r="D77" s="73"/>
      <c r="E77" s="73"/>
      <c r="F77" s="73"/>
      <c r="G77" s="73"/>
      <c r="H77" s="73"/>
      <c r="I77" s="73"/>
      <c r="J77" s="73"/>
      <c r="K77" s="73"/>
      <c r="L77" s="74"/>
    </row>
    <row r="78" spans="1:15">
      <c r="A78" s="20">
        <f t="shared" si="35"/>
        <v>68</v>
      </c>
      <c r="B78" s="36" t="s">
        <v>41</v>
      </c>
      <c r="C78" s="41">
        <f>SUM(D78:K78)</f>
        <v>3624.8588799999998</v>
      </c>
      <c r="D78" s="41">
        <f t="shared" ref="D78:K78" si="36">SUM(D79)</f>
        <v>369.2</v>
      </c>
      <c r="E78" s="41">
        <f t="shared" si="36"/>
        <v>404.9</v>
      </c>
      <c r="F78" s="41">
        <f t="shared" si="36"/>
        <v>384.30005999999997</v>
      </c>
      <c r="G78" s="41">
        <f t="shared" si="36"/>
        <v>466.45882</v>
      </c>
      <c r="H78" s="41">
        <f t="shared" si="36"/>
        <v>500</v>
      </c>
      <c r="I78" s="41">
        <f t="shared" si="36"/>
        <v>500</v>
      </c>
      <c r="J78" s="41">
        <f t="shared" si="36"/>
        <v>500</v>
      </c>
      <c r="K78" s="41">
        <f t="shared" si="36"/>
        <v>500</v>
      </c>
      <c r="L78" s="67" t="s">
        <v>124</v>
      </c>
    </row>
    <row r="79" spans="1:15">
      <c r="A79" s="20">
        <f t="shared" si="35"/>
        <v>69</v>
      </c>
      <c r="B79" s="36" t="s">
        <v>4</v>
      </c>
      <c r="C79" s="41">
        <f>SUM(D79:K79)</f>
        <v>3624.8588799999998</v>
      </c>
      <c r="D79" s="41">
        <v>369.2</v>
      </c>
      <c r="E79" s="41">
        <v>404.9</v>
      </c>
      <c r="F79" s="41">
        <v>384.30005999999997</v>
      </c>
      <c r="G79" s="41">
        <v>466.45882</v>
      </c>
      <c r="H79" s="41">
        <v>500</v>
      </c>
      <c r="I79" s="41">
        <v>500</v>
      </c>
      <c r="J79" s="41">
        <v>500</v>
      </c>
      <c r="K79" s="41">
        <v>500</v>
      </c>
      <c r="L79" s="68"/>
    </row>
    <row r="80" spans="1:15" ht="15" customHeight="1">
      <c r="A80" s="20">
        <f t="shared" si="35"/>
        <v>70</v>
      </c>
      <c r="B80" s="72" t="s">
        <v>168</v>
      </c>
      <c r="C80" s="73"/>
      <c r="D80" s="73"/>
      <c r="E80" s="73"/>
      <c r="F80" s="73"/>
      <c r="G80" s="73"/>
      <c r="H80" s="73"/>
      <c r="I80" s="73"/>
      <c r="J80" s="73"/>
      <c r="K80" s="73"/>
      <c r="L80" s="74"/>
    </row>
    <row r="81" spans="1:12">
      <c r="A81" s="20">
        <f t="shared" si="35"/>
        <v>71</v>
      </c>
      <c r="B81" s="36" t="s">
        <v>41</v>
      </c>
      <c r="C81" s="41">
        <f>SUM(C82)</f>
        <v>9734.5496500000008</v>
      </c>
      <c r="D81" s="41">
        <f>SUM(D82)</f>
        <v>1098.7</v>
      </c>
      <c r="E81" s="41">
        <f t="shared" ref="E81:K81" si="37">SUM(E82)</f>
        <v>976.1</v>
      </c>
      <c r="F81" s="41">
        <f t="shared" si="37"/>
        <v>999.81380000000001</v>
      </c>
      <c r="G81" s="41">
        <f t="shared" si="37"/>
        <v>1147.6859300000001</v>
      </c>
      <c r="H81" s="41">
        <f t="shared" si="37"/>
        <v>1312.24992</v>
      </c>
      <c r="I81" s="41">
        <f t="shared" si="37"/>
        <v>1400</v>
      </c>
      <c r="J81" s="41">
        <f t="shared" si="37"/>
        <v>1400</v>
      </c>
      <c r="K81" s="41">
        <f t="shared" si="37"/>
        <v>1400</v>
      </c>
      <c r="L81" s="67" t="s">
        <v>123</v>
      </c>
    </row>
    <row r="82" spans="1:12">
      <c r="A82" s="20">
        <f t="shared" si="35"/>
        <v>72</v>
      </c>
      <c r="B82" s="36" t="s">
        <v>4</v>
      </c>
      <c r="C82" s="41">
        <f>SUM(D82:K82)</f>
        <v>9734.5496500000008</v>
      </c>
      <c r="D82" s="41">
        <v>1098.7</v>
      </c>
      <c r="E82" s="41">
        <v>976.1</v>
      </c>
      <c r="F82" s="41">
        <v>999.81380000000001</v>
      </c>
      <c r="G82" s="41">
        <v>1147.6859300000001</v>
      </c>
      <c r="H82" s="41">
        <v>1312.24992</v>
      </c>
      <c r="I82" s="41">
        <v>1400</v>
      </c>
      <c r="J82" s="41">
        <v>1400</v>
      </c>
      <c r="K82" s="41">
        <v>1400</v>
      </c>
      <c r="L82" s="68"/>
    </row>
    <row r="83" spans="1:12" ht="15" customHeight="1">
      <c r="A83" s="20">
        <f t="shared" si="35"/>
        <v>73</v>
      </c>
      <c r="B83" s="72" t="s">
        <v>100</v>
      </c>
      <c r="C83" s="73"/>
      <c r="D83" s="73"/>
      <c r="E83" s="73"/>
      <c r="F83" s="73"/>
      <c r="G83" s="73"/>
      <c r="H83" s="73"/>
      <c r="I83" s="73"/>
      <c r="J83" s="73"/>
      <c r="K83" s="73"/>
      <c r="L83" s="74"/>
    </row>
    <row r="84" spans="1:12">
      <c r="A84" s="20">
        <f t="shared" si="35"/>
        <v>74</v>
      </c>
      <c r="B84" s="36" t="s">
        <v>41</v>
      </c>
      <c r="C84" s="41">
        <f>SUM(D84:J84)</f>
        <v>1677.2</v>
      </c>
      <c r="D84" s="41">
        <f>SUM(D85:D86)</f>
        <v>500</v>
      </c>
      <c r="E84" s="41">
        <f t="shared" ref="E84:J84" si="38">SUM(E85:E86)</f>
        <v>1177.2</v>
      </c>
      <c r="F84" s="41">
        <f t="shared" si="38"/>
        <v>0</v>
      </c>
      <c r="G84" s="41">
        <f t="shared" si="38"/>
        <v>0</v>
      </c>
      <c r="H84" s="41">
        <f t="shared" si="38"/>
        <v>0</v>
      </c>
      <c r="I84" s="41">
        <f t="shared" si="38"/>
        <v>0</v>
      </c>
      <c r="J84" s="41">
        <f t="shared" si="38"/>
        <v>0</v>
      </c>
      <c r="K84" s="41">
        <f>SUM(K85:K86)</f>
        <v>0</v>
      </c>
      <c r="L84" s="67" t="s">
        <v>122</v>
      </c>
    </row>
    <row r="85" spans="1:12">
      <c r="A85" s="20">
        <f t="shared" si="35"/>
        <v>75</v>
      </c>
      <c r="B85" s="36" t="s">
        <v>4</v>
      </c>
      <c r="C85" s="41">
        <f>SUM(D85:J85)</f>
        <v>1331</v>
      </c>
      <c r="D85" s="41">
        <v>500</v>
      </c>
      <c r="E85" s="41">
        <v>831</v>
      </c>
      <c r="F85" s="41">
        <v>0</v>
      </c>
      <c r="G85" s="41">
        <v>0</v>
      </c>
      <c r="H85" s="41">
        <v>0</v>
      </c>
      <c r="I85" s="41">
        <f>SUM(H85)</f>
        <v>0</v>
      </c>
      <c r="J85" s="41">
        <f>SUM(I85)</f>
        <v>0</v>
      </c>
      <c r="K85" s="41">
        <f>SUM(J85)</f>
        <v>0</v>
      </c>
      <c r="L85" s="78"/>
    </row>
    <row r="86" spans="1:12">
      <c r="A86" s="20">
        <f t="shared" si="35"/>
        <v>76</v>
      </c>
      <c r="B86" s="36" t="s">
        <v>5</v>
      </c>
      <c r="C86" s="41">
        <f>SUM(D86:K86)</f>
        <v>346.2</v>
      </c>
      <c r="D86" s="41">
        <v>0</v>
      </c>
      <c r="E86" s="41">
        <v>346.2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3">
        <v>0</v>
      </c>
      <c r="L86" s="68"/>
    </row>
    <row r="87" spans="1:12" ht="15" customHeight="1">
      <c r="A87" s="20">
        <f t="shared" si="35"/>
        <v>77</v>
      </c>
      <c r="B87" s="72" t="s">
        <v>47</v>
      </c>
      <c r="C87" s="73"/>
      <c r="D87" s="73"/>
      <c r="E87" s="73"/>
      <c r="F87" s="73"/>
      <c r="G87" s="73"/>
      <c r="H87" s="73"/>
      <c r="I87" s="73"/>
      <c r="J87" s="73"/>
      <c r="K87" s="73"/>
      <c r="L87" s="74"/>
    </row>
    <row r="88" spans="1:12">
      <c r="A88" s="20">
        <f t="shared" si="35"/>
        <v>78</v>
      </c>
      <c r="B88" s="36" t="s">
        <v>41</v>
      </c>
      <c r="C88" s="41">
        <f>SUM(C89)</f>
        <v>717.18218000000002</v>
      </c>
      <c r="D88" s="41">
        <f>SUM(D89)</f>
        <v>116.1</v>
      </c>
      <c r="E88" s="41">
        <f t="shared" ref="E88:K88" si="39">SUM(E89)</f>
        <v>69.3</v>
      </c>
      <c r="F88" s="41">
        <f t="shared" si="39"/>
        <v>77.029120000000006</v>
      </c>
      <c r="G88" s="41">
        <f t="shared" si="39"/>
        <v>74.753060000000005</v>
      </c>
      <c r="H88" s="41">
        <f t="shared" si="39"/>
        <v>80</v>
      </c>
      <c r="I88" s="41">
        <f t="shared" si="39"/>
        <v>100</v>
      </c>
      <c r="J88" s="41">
        <f t="shared" si="39"/>
        <v>100</v>
      </c>
      <c r="K88" s="41">
        <f t="shared" si="39"/>
        <v>100</v>
      </c>
      <c r="L88" s="67" t="s">
        <v>121</v>
      </c>
    </row>
    <row r="89" spans="1:12">
      <c r="A89" s="20">
        <f t="shared" si="35"/>
        <v>79</v>
      </c>
      <c r="B89" s="36" t="s">
        <v>4</v>
      </c>
      <c r="C89" s="41">
        <f>SUM(D89:K89)</f>
        <v>717.18218000000002</v>
      </c>
      <c r="D89" s="41">
        <v>116.1</v>
      </c>
      <c r="E89" s="41">
        <v>69.3</v>
      </c>
      <c r="F89" s="41">
        <v>77.029120000000006</v>
      </c>
      <c r="G89" s="41">
        <v>74.753060000000005</v>
      </c>
      <c r="H89" s="41">
        <v>80</v>
      </c>
      <c r="I89" s="41">
        <v>100</v>
      </c>
      <c r="J89" s="41">
        <v>100</v>
      </c>
      <c r="K89" s="41">
        <v>100</v>
      </c>
      <c r="L89" s="68"/>
    </row>
    <row r="90" spans="1:12" ht="15" customHeight="1">
      <c r="A90" s="20">
        <f t="shared" si="35"/>
        <v>80</v>
      </c>
      <c r="B90" s="72" t="s">
        <v>55</v>
      </c>
      <c r="C90" s="73"/>
      <c r="D90" s="73"/>
      <c r="E90" s="73"/>
      <c r="F90" s="73"/>
      <c r="G90" s="73"/>
      <c r="H90" s="73"/>
      <c r="I90" s="73"/>
      <c r="J90" s="73"/>
      <c r="K90" s="73"/>
      <c r="L90" s="74"/>
    </row>
    <row r="91" spans="1:12">
      <c r="A91" s="20">
        <f t="shared" si="35"/>
        <v>81</v>
      </c>
      <c r="B91" s="36" t="s">
        <v>41</v>
      </c>
      <c r="C91" s="41">
        <f>SUM(C92)</f>
        <v>24394.7</v>
      </c>
      <c r="D91" s="41">
        <f>SUM(D92)</f>
        <v>1685.5</v>
      </c>
      <c r="E91" s="41">
        <f t="shared" ref="E91:K91" si="40">SUM(E92)</f>
        <v>2669.2</v>
      </c>
      <c r="F91" s="41">
        <f t="shared" si="40"/>
        <v>2900</v>
      </c>
      <c r="G91" s="41">
        <f t="shared" si="40"/>
        <v>3120</v>
      </c>
      <c r="H91" s="41">
        <f t="shared" si="40"/>
        <v>3820</v>
      </c>
      <c r="I91" s="41">
        <f t="shared" si="40"/>
        <v>3100</v>
      </c>
      <c r="J91" s="41">
        <f t="shared" si="40"/>
        <v>3550</v>
      </c>
      <c r="K91" s="41">
        <f t="shared" si="40"/>
        <v>3550</v>
      </c>
      <c r="L91" s="67" t="s">
        <v>117</v>
      </c>
    </row>
    <row r="92" spans="1:12">
      <c r="A92" s="20">
        <f t="shared" si="35"/>
        <v>82</v>
      </c>
      <c r="B92" s="36" t="s">
        <v>4</v>
      </c>
      <c r="C92" s="41">
        <f>SUM(D92:K92)</f>
        <v>24394.7</v>
      </c>
      <c r="D92" s="41">
        <v>1685.5</v>
      </c>
      <c r="E92" s="41">
        <v>2669.2</v>
      </c>
      <c r="F92" s="41">
        <v>2900</v>
      </c>
      <c r="G92" s="41">
        <v>3120</v>
      </c>
      <c r="H92" s="41">
        <v>3820</v>
      </c>
      <c r="I92" s="41">
        <v>3100</v>
      </c>
      <c r="J92" s="41">
        <v>3550</v>
      </c>
      <c r="K92" s="41">
        <v>3550</v>
      </c>
      <c r="L92" s="68"/>
    </row>
    <row r="93" spans="1:12" ht="15" customHeight="1">
      <c r="A93" s="20">
        <f t="shared" si="35"/>
        <v>83</v>
      </c>
      <c r="B93" s="72" t="s">
        <v>161</v>
      </c>
      <c r="C93" s="73"/>
      <c r="D93" s="73"/>
      <c r="E93" s="73"/>
      <c r="F93" s="73"/>
      <c r="G93" s="73"/>
      <c r="H93" s="73"/>
      <c r="I93" s="73"/>
      <c r="J93" s="73"/>
      <c r="K93" s="73"/>
      <c r="L93" s="74"/>
    </row>
    <row r="94" spans="1:12">
      <c r="A94" s="20">
        <f t="shared" si="35"/>
        <v>84</v>
      </c>
      <c r="B94" s="36" t="s">
        <v>41</v>
      </c>
      <c r="C94" s="41">
        <f>SUM(C95)</f>
        <v>4692.3999999999996</v>
      </c>
      <c r="D94" s="41">
        <f>SUM(D95)</f>
        <v>773.4</v>
      </c>
      <c r="E94" s="41">
        <f t="shared" ref="E94:K94" si="41">SUM(E95)</f>
        <v>1701</v>
      </c>
      <c r="F94" s="41">
        <f t="shared" si="41"/>
        <v>0</v>
      </c>
      <c r="G94" s="41">
        <f t="shared" si="41"/>
        <v>560</v>
      </c>
      <c r="H94" s="41">
        <f t="shared" si="41"/>
        <v>158</v>
      </c>
      <c r="I94" s="41">
        <f t="shared" si="41"/>
        <v>500</v>
      </c>
      <c r="J94" s="41">
        <f t="shared" si="41"/>
        <v>500</v>
      </c>
      <c r="K94" s="41">
        <f t="shared" si="41"/>
        <v>500</v>
      </c>
      <c r="L94" s="67" t="s">
        <v>117</v>
      </c>
    </row>
    <row r="95" spans="1:12">
      <c r="A95" s="20">
        <f t="shared" si="35"/>
        <v>85</v>
      </c>
      <c r="B95" s="36" t="s">
        <v>4</v>
      </c>
      <c r="C95" s="41">
        <f>SUM(D95:K95)</f>
        <v>4692.3999999999996</v>
      </c>
      <c r="D95" s="41">
        <v>773.4</v>
      </c>
      <c r="E95" s="41">
        <v>1701</v>
      </c>
      <c r="F95" s="41">
        <v>0</v>
      </c>
      <c r="G95" s="41">
        <v>560</v>
      </c>
      <c r="H95" s="41">
        <v>158</v>
      </c>
      <c r="I95" s="41">
        <v>500</v>
      </c>
      <c r="J95" s="41">
        <f>SUM(I95)</f>
        <v>500</v>
      </c>
      <c r="K95" s="41">
        <f>SUM(J95)</f>
        <v>500</v>
      </c>
      <c r="L95" s="68"/>
    </row>
    <row r="96" spans="1:12" ht="15" customHeight="1">
      <c r="A96" s="20">
        <f t="shared" si="35"/>
        <v>86</v>
      </c>
      <c r="B96" s="72" t="s">
        <v>50</v>
      </c>
      <c r="C96" s="73"/>
      <c r="D96" s="73"/>
      <c r="E96" s="73"/>
      <c r="F96" s="73"/>
      <c r="G96" s="73"/>
      <c r="H96" s="73"/>
      <c r="I96" s="73"/>
      <c r="J96" s="73"/>
      <c r="K96" s="73"/>
      <c r="L96" s="74"/>
    </row>
    <row r="97" spans="1:12">
      <c r="A97" s="20">
        <f t="shared" si="35"/>
        <v>87</v>
      </c>
      <c r="B97" s="36" t="s">
        <v>41</v>
      </c>
      <c r="C97" s="41">
        <f>SUM(C98)</f>
        <v>882.28989999999999</v>
      </c>
      <c r="D97" s="41">
        <f>SUM(D98)</f>
        <v>92</v>
      </c>
      <c r="E97" s="41">
        <f t="shared" ref="E97:K97" si="42">SUM(E98)</f>
        <v>99.9</v>
      </c>
      <c r="F97" s="41">
        <f t="shared" si="42"/>
        <v>99.989900000000006</v>
      </c>
      <c r="G97" s="41">
        <f t="shared" si="42"/>
        <v>45</v>
      </c>
      <c r="H97" s="41">
        <f t="shared" si="42"/>
        <v>95.4</v>
      </c>
      <c r="I97" s="41">
        <f t="shared" si="42"/>
        <v>150</v>
      </c>
      <c r="J97" s="41">
        <f t="shared" si="42"/>
        <v>150</v>
      </c>
      <c r="K97" s="41">
        <f t="shared" si="42"/>
        <v>150</v>
      </c>
      <c r="L97" s="67" t="s">
        <v>120</v>
      </c>
    </row>
    <row r="98" spans="1:12">
      <c r="A98" s="20">
        <f t="shared" si="35"/>
        <v>88</v>
      </c>
      <c r="B98" s="36" t="s">
        <v>4</v>
      </c>
      <c r="C98" s="41">
        <f>SUM(D98:K98)</f>
        <v>882.28989999999999</v>
      </c>
      <c r="D98" s="41">
        <v>92</v>
      </c>
      <c r="E98" s="41">
        <v>99.9</v>
      </c>
      <c r="F98" s="41">
        <v>99.989900000000006</v>
      </c>
      <c r="G98" s="41">
        <v>45</v>
      </c>
      <c r="H98" s="41">
        <v>95.4</v>
      </c>
      <c r="I98" s="41">
        <v>150</v>
      </c>
      <c r="J98" s="41">
        <v>150</v>
      </c>
      <c r="K98" s="41">
        <v>150</v>
      </c>
      <c r="L98" s="68"/>
    </row>
    <row r="99" spans="1:12" ht="15" customHeight="1">
      <c r="A99" s="20">
        <f t="shared" si="35"/>
        <v>89</v>
      </c>
      <c r="B99" s="72" t="s">
        <v>53</v>
      </c>
      <c r="C99" s="73"/>
      <c r="D99" s="73"/>
      <c r="E99" s="73"/>
      <c r="F99" s="73"/>
      <c r="G99" s="73"/>
      <c r="H99" s="73"/>
      <c r="I99" s="73"/>
      <c r="J99" s="73"/>
      <c r="K99" s="73"/>
      <c r="L99" s="74"/>
    </row>
    <row r="100" spans="1:12">
      <c r="A100" s="20">
        <f t="shared" si="35"/>
        <v>90</v>
      </c>
      <c r="B100" s="36" t="s">
        <v>41</v>
      </c>
      <c r="C100" s="41">
        <f>SUM(C101)</f>
        <v>637</v>
      </c>
      <c r="D100" s="41">
        <f>SUM(D101)</f>
        <v>88</v>
      </c>
      <c r="E100" s="41">
        <f t="shared" ref="E100:K100" si="43">SUM(E101)</f>
        <v>0</v>
      </c>
      <c r="F100" s="41">
        <f t="shared" si="43"/>
        <v>150</v>
      </c>
      <c r="G100" s="41">
        <f t="shared" si="43"/>
        <v>99</v>
      </c>
      <c r="H100" s="41">
        <f t="shared" si="43"/>
        <v>0</v>
      </c>
      <c r="I100" s="41">
        <f t="shared" si="43"/>
        <v>100</v>
      </c>
      <c r="J100" s="41">
        <f t="shared" si="43"/>
        <v>100</v>
      </c>
      <c r="K100" s="41">
        <f t="shared" si="43"/>
        <v>100</v>
      </c>
      <c r="L100" s="67" t="s">
        <v>119</v>
      </c>
    </row>
    <row r="101" spans="1:12">
      <c r="A101" s="20">
        <f t="shared" si="35"/>
        <v>91</v>
      </c>
      <c r="B101" s="36" t="s">
        <v>4</v>
      </c>
      <c r="C101" s="41">
        <f>SUM(D101:K101)</f>
        <v>637</v>
      </c>
      <c r="D101" s="41">
        <v>88</v>
      </c>
      <c r="E101" s="41">
        <v>0</v>
      </c>
      <c r="F101" s="41">
        <v>150</v>
      </c>
      <c r="G101" s="41">
        <v>99</v>
      </c>
      <c r="H101" s="41">
        <v>0</v>
      </c>
      <c r="I101" s="41">
        <v>100</v>
      </c>
      <c r="J101" s="41">
        <v>100</v>
      </c>
      <c r="K101" s="41">
        <v>100</v>
      </c>
      <c r="L101" s="68"/>
    </row>
    <row r="102" spans="1:12" ht="15" customHeight="1">
      <c r="A102" s="20">
        <f t="shared" si="35"/>
        <v>92</v>
      </c>
      <c r="B102" s="72" t="s">
        <v>64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4"/>
    </row>
    <row r="103" spans="1:12">
      <c r="A103" s="20">
        <f t="shared" si="35"/>
        <v>93</v>
      </c>
      <c r="B103" s="36" t="s">
        <v>41</v>
      </c>
      <c r="C103" s="41">
        <f>SUM(D103:K103)</f>
        <v>1710.25802</v>
      </c>
      <c r="D103" s="41">
        <f>SUM(D104)</f>
        <v>0</v>
      </c>
      <c r="E103" s="41">
        <f t="shared" ref="E103:K103" si="44">SUM(E104)</f>
        <v>0</v>
      </c>
      <c r="F103" s="41">
        <f t="shared" si="44"/>
        <v>1710.25802</v>
      </c>
      <c r="G103" s="41">
        <f t="shared" si="44"/>
        <v>0</v>
      </c>
      <c r="H103" s="41">
        <f t="shared" si="44"/>
        <v>0</v>
      </c>
      <c r="I103" s="41">
        <f t="shared" si="44"/>
        <v>0</v>
      </c>
      <c r="J103" s="41">
        <f t="shared" si="44"/>
        <v>0</v>
      </c>
      <c r="K103" s="41">
        <f t="shared" si="44"/>
        <v>0</v>
      </c>
      <c r="L103" s="67" t="s">
        <v>118</v>
      </c>
    </row>
    <row r="104" spans="1:12">
      <c r="A104" s="20">
        <f t="shared" si="35"/>
        <v>94</v>
      </c>
      <c r="B104" s="36" t="s">
        <v>4</v>
      </c>
      <c r="C104" s="41">
        <f>SUM(D104:K104)</f>
        <v>1710.25802</v>
      </c>
      <c r="D104" s="41">
        <v>0</v>
      </c>
      <c r="E104" s="41">
        <v>0</v>
      </c>
      <c r="F104" s="41">
        <v>1710.25802</v>
      </c>
      <c r="G104" s="41">
        <v>0</v>
      </c>
      <c r="H104" s="41">
        <v>0</v>
      </c>
      <c r="I104" s="41">
        <v>0</v>
      </c>
      <c r="J104" s="41">
        <f>SUM(I104)</f>
        <v>0</v>
      </c>
      <c r="K104" s="41">
        <f>SUM(J104)</f>
        <v>0</v>
      </c>
      <c r="L104" s="68"/>
    </row>
    <row r="105" spans="1:12" ht="15" customHeight="1">
      <c r="A105" s="20">
        <f t="shared" si="35"/>
        <v>95</v>
      </c>
      <c r="B105" s="72" t="s">
        <v>62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4"/>
    </row>
    <row r="106" spans="1:12">
      <c r="A106" s="20">
        <f t="shared" si="35"/>
        <v>96</v>
      </c>
      <c r="B106" s="36" t="s">
        <v>41</v>
      </c>
      <c r="C106" s="41">
        <f>SUM(D106:K106)</f>
        <v>9561.0417099999995</v>
      </c>
      <c r="D106" s="41">
        <f>SUM(D107)</f>
        <v>0</v>
      </c>
      <c r="E106" s="41">
        <f t="shared" ref="E106:K106" si="45">SUM(E107)</f>
        <v>1499</v>
      </c>
      <c r="F106" s="41">
        <f t="shared" si="45"/>
        <v>5935.57377</v>
      </c>
      <c r="G106" s="41">
        <f t="shared" si="45"/>
        <v>2093.46794</v>
      </c>
      <c r="H106" s="41">
        <f t="shared" si="45"/>
        <v>33</v>
      </c>
      <c r="I106" s="41">
        <f t="shared" si="45"/>
        <v>0</v>
      </c>
      <c r="J106" s="41">
        <f t="shared" si="45"/>
        <v>0</v>
      </c>
      <c r="K106" s="41">
        <f t="shared" si="45"/>
        <v>0</v>
      </c>
      <c r="L106" s="67" t="s">
        <v>117</v>
      </c>
    </row>
    <row r="107" spans="1:12">
      <c r="A107" s="20">
        <f t="shared" si="35"/>
        <v>97</v>
      </c>
      <c r="B107" s="36" t="s">
        <v>4</v>
      </c>
      <c r="C107" s="41">
        <f>SUM(D107:K107)</f>
        <v>9561.0417099999995</v>
      </c>
      <c r="D107" s="41">
        <v>0</v>
      </c>
      <c r="E107" s="41">
        <v>1499</v>
      </c>
      <c r="F107" s="41">
        <v>5935.57377</v>
      </c>
      <c r="G107" s="41">
        <v>2093.46794</v>
      </c>
      <c r="H107" s="41">
        <v>33</v>
      </c>
      <c r="I107" s="41">
        <v>0</v>
      </c>
      <c r="J107" s="41">
        <f>SUM(I107)</f>
        <v>0</v>
      </c>
      <c r="K107" s="41">
        <f>SUM(J107)</f>
        <v>0</v>
      </c>
      <c r="L107" s="68"/>
    </row>
    <row r="108" spans="1:12" ht="15" customHeight="1">
      <c r="A108" s="20">
        <f t="shared" si="35"/>
        <v>98</v>
      </c>
      <c r="B108" s="72" t="s">
        <v>155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4"/>
    </row>
    <row r="109" spans="1:12">
      <c r="A109" s="20">
        <f t="shared" si="35"/>
        <v>99</v>
      </c>
      <c r="B109" s="36" t="s">
        <v>41</v>
      </c>
      <c r="C109" s="41">
        <f>SUM(D109:K109)</f>
        <v>58.05</v>
      </c>
      <c r="D109" s="41">
        <f>SUM(D110)</f>
        <v>0</v>
      </c>
      <c r="E109" s="41">
        <f t="shared" ref="E109:K109" si="46">SUM(E110)</f>
        <v>0</v>
      </c>
      <c r="F109" s="41">
        <f t="shared" si="46"/>
        <v>0</v>
      </c>
      <c r="G109" s="41">
        <f t="shared" si="46"/>
        <v>58.05</v>
      </c>
      <c r="H109" s="41">
        <f t="shared" si="46"/>
        <v>0</v>
      </c>
      <c r="I109" s="41">
        <f t="shared" si="46"/>
        <v>0</v>
      </c>
      <c r="J109" s="41">
        <f t="shared" si="46"/>
        <v>0</v>
      </c>
      <c r="K109" s="41">
        <f t="shared" si="46"/>
        <v>0</v>
      </c>
      <c r="L109" s="67" t="s">
        <v>117</v>
      </c>
    </row>
    <row r="110" spans="1:12">
      <c r="A110" s="20">
        <f t="shared" si="35"/>
        <v>100</v>
      </c>
      <c r="B110" s="36" t="s">
        <v>4</v>
      </c>
      <c r="C110" s="41">
        <f>SUM(D110:K110)</f>
        <v>58.05</v>
      </c>
      <c r="D110" s="41">
        <v>0</v>
      </c>
      <c r="E110" s="41">
        <v>0</v>
      </c>
      <c r="F110" s="41">
        <v>0</v>
      </c>
      <c r="G110" s="41">
        <v>58.05</v>
      </c>
      <c r="H110" s="41">
        <v>0</v>
      </c>
      <c r="I110" s="41">
        <v>0</v>
      </c>
      <c r="J110" s="41">
        <f>SUM(I110)</f>
        <v>0</v>
      </c>
      <c r="K110" s="41">
        <f>SUM(J110)</f>
        <v>0</v>
      </c>
      <c r="L110" s="68"/>
    </row>
    <row r="111" spans="1:12">
      <c r="A111" s="20">
        <f t="shared" si="35"/>
        <v>101</v>
      </c>
      <c r="B111" s="72" t="s">
        <v>156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4"/>
    </row>
    <row r="112" spans="1:12">
      <c r="A112" s="20">
        <f t="shared" si="35"/>
        <v>102</v>
      </c>
      <c r="B112" s="36" t="s">
        <v>41</v>
      </c>
      <c r="C112" s="41">
        <f>SUM(D112:K112)</f>
        <v>733.15499999999997</v>
      </c>
      <c r="D112" s="41">
        <f>SUM(D113)</f>
        <v>0</v>
      </c>
      <c r="E112" s="41">
        <f t="shared" ref="E112:K112" si="47">SUM(E113)</f>
        <v>0</v>
      </c>
      <c r="F112" s="41">
        <f t="shared" si="47"/>
        <v>0</v>
      </c>
      <c r="G112" s="41">
        <f t="shared" si="47"/>
        <v>350</v>
      </c>
      <c r="H112" s="41">
        <f t="shared" si="47"/>
        <v>383.15499999999997</v>
      </c>
      <c r="I112" s="41">
        <f t="shared" si="47"/>
        <v>0</v>
      </c>
      <c r="J112" s="41">
        <f t="shared" si="47"/>
        <v>0</v>
      </c>
      <c r="K112" s="41">
        <f t="shared" si="47"/>
        <v>0</v>
      </c>
      <c r="L112" s="67" t="s">
        <v>162</v>
      </c>
    </row>
    <row r="113" spans="1:13">
      <c r="A113" s="20">
        <f t="shared" si="35"/>
        <v>103</v>
      </c>
      <c r="B113" s="36" t="s">
        <v>4</v>
      </c>
      <c r="C113" s="41">
        <f>SUM(D113:K113)</f>
        <v>733.15499999999997</v>
      </c>
      <c r="D113" s="41">
        <v>0</v>
      </c>
      <c r="E113" s="41">
        <v>0</v>
      </c>
      <c r="F113" s="41">
        <v>0</v>
      </c>
      <c r="G113" s="41">
        <v>350</v>
      </c>
      <c r="H113" s="41">
        <v>383.15499999999997</v>
      </c>
      <c r="I113" s="41">
        <v>0</v>
      </c>
      <c r="J113" s="41">
        <f>SUM(I113)</f>
        <v>0</v>
      </c>
      <c r="K113" s="41">
        <f>SUM(J113)</f>
        <v>0</v>
      </c>
      <c r="L113" s="68"/>
    </row>
    <row r="114" spans="1:13" ht="14.25" customHeight="1">
      <c r="A114" s="20">
        <f t="shared" si="35"/>
        <v>104</v>
      </c>
      <c r="B114" s="72" t="s">
        <v>170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4"/>
    </row>
    <row r="115" spans="1:13">
      <c r="A115" s="20">
        <f t="shared" si="35"/>
        <v>105</v>
      </c>
      <c r="B115" s="36" t="s">
        <v>41</v>
      </c>
      <c r="C115" s="41">
        <f>SUM(D115:K115)</f>
        <v>1500</v>
      </c>
      <c r="D115" s="41">
        <f>SUM(D116)</f>
        <v>0</v>
      </c>
      <c r="E115" s="41">
        <f t="shared" ref="E115:K115" si="48">SUM(E116)</f>
        <v>0</v>
      </c>
      <c r="F115" s="41">
        <f t="shared" si="48"/>
        <v>0</v>
      </c>
      <c r="G115" s="41">
        <f t="shared" si="48"/>
        <v>0</v>
      </c>
      <c r="H115" s="41">
        <f t="shared" si="48"/>
        <v>1500</v>
      </c>
      <c r="I115" s="41">
        <f t="shared" si="48"/>
        <v>0</v>
      </c>
      <c r="J115" s="41">
        <f t="shared" si="48"/>
        <v>0</v>
      </c>
      <c r="K115" s="41">
        <f t="shared" si="48"/>
        <v>0</v>
      </c>
      <c r="L115" s="67" t="s">
        <v>173</v>
      </c>
    </row>
    <row r="116" spans="1:13">
      <c r="A116" s="20">
        <f t="shared" si="35"/>
        <v>106</v>
      </c>
      <c r="B116" s="36" t="s">
        <v>4</v>
      </c>
      <c r="C116" s="41">
        <f>SUM(D116:K116)</f>
        <v>1500</v>
      </c>
      <c r="D116" s="41">
        <v>0</v>
      </c>
      <c r="E116" s="41">
        <v>0</v>
      </c>
      <c r="F116" s="41">
        <v>0</v>
      </c>
      <c r="G116" s="41">
        <v>0</v>
      </c>
      <c r="H116" s="41">
        <v>1500</v>
      </c>
      <c r="I116" s="41">
        <v>0</v>
      </c>
      <c r="J116" s="41">
        <f>SUM(I116)</f>
        <v>0</v>
      </c>
      <c r="K116" s="41">
        <f>SUM(J116)</f>
        <v>0</v>
      </c>
      <c r="L116" s="68"/>
    </row>
    <row r="117" spans="1:13" ht="15" customHeight="1">
      <c r="A117" s="20">
        <f t="shared" si="35"/>
        <v>107</v>
      </c>
      <c r="B117" s="72" t="s">
        <v>171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4"/>
    </row>
    <row r="118" spans="1:13">
      <c r="A118" s="20">
        <f t="shared" si="35"/>
        <v>108</v>
      </c>
      <c r="B118" s="36" t="s">
        <v>41</v>
      </c>
      <c r="C118" s="41">
        <f>SUM(D118:K118)</f>
        <v>248</v>
      </c>
      <c r="D118" s="41">
        <f>SUM(D119)</f>
        <v>0</v>
      </c>
      <c r="E118" s="41">
        <f t="shared" ref="E118:K118" si="49">SUM(E119)</f>
        <v>0</v>
      </c>
      <c r="F118" s="41">
        <f t="shared" si="49"/>
        <v>0</v>
      </c>
      <c r="G118" s="41">
        <f t="shared" si="49"/>
        <v>0</v>
      </c>
      <c r="H118" s="41">
        <f t="shared" si="49"/>
        <v>248</v>
      </c>
      <c r="I118" s="41">
        <f t="shared" si="49"/>
        <v>0</v>
      </c>
      <c r="J118" s="41">
        <f t="shared" si="49"/>
        <v>0</v>
      </c>
      <c r="K118" s="41">
        <f t="shared" si="49"/>
        <v>0</v>
      </c>
      <c r="L118" s="67" t="s">
        <v>172</v>
      </c>
    </row>
    <row r="119" spans="1:13">
      <c r="A119" s="20">
        <f t="shared" si="35"/>
        <v>109</v>
      </c>
      <c r="B119" s="36" t="s">
        <v>4</v>
      </c>
      <c r="C119" s="41">
        <f>SUM(D119:K119)</f>
        <v>248</v>
      </c>
      <c r="D119" s="41">
        <v>0</v>
      </c>
      <c r="E119" s="41">
        <v>0</v>
      </c>
      <c r="F119" s="41">
        <v>0</v>
      </c>
      <c r="G119" s="41">
        <v>0</v>
      </c>
      <c r="H119" s="41">
        <v>248</v>
      </c>
      <c r="I119" s="41">
        <v>0</v>
      </c>
      <c r="J119" s="41">
        <f>SUM(I119)</f>
        <v>0</v>
      </c>
      <c r="K119" s="41">
        <f>SUM(J119)</f>
        <v>0</v>
      </c>
      <c r="L119" s="68"/>
    </row>
    <row r="120" spans="1:13" ht="15" customHeight="1">
      <c r="A120" s="20">
        <f t="shared" si="35"/>
        <v>110</v>
      </c>
      <c r="B120" s="72" t="s">
        <v>95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4"/>
    </row>
    <row r="121" spans="1:13">
      <c r="A121" s="20">
        <f t="shared" si="35"/>
        <v>111</v>
      </c>
      <c r="B121" s="36" t="s">
        <v>17</v>
      </c>
      <c r="C121" s="41">
        <f>SUM(D121:K121)</f>
        <v>7217.8499999999995</v>
      </c>
      <c r="D121" s="37">
        <f>SUM(D122:D123)</f>
        <v>0</v>
      </c>
      <c r="E121" s="37">
        <f t="shared" ref="E121:K121" si="50">SUM(E122:E123)</f>
        <v>0</v>
      </c>
      <c r="F121" s="37">
        <f t="shared" si="50"/>
        <v>1771.9</v>
      </c>
      <c r="G121" s="37">
        <f t="shared" si="50"/>
        <v>1169.55</v>
      </c>
      <c r="H121" s="37">
        <f t="shared" si="50"/>
        <v>1473.9</v>
      </c>
      <c r="I121" s="37">
        <f t="shared" si="50"/>
        <v>942.7</v>
      </c>
      <c r="J121" s="37">
        <f t="shared" si="50"/>
        <v>933.4</v>
      </c>
      <c r="K121" s="37">
        <f t="shared" si="50"/>
        <v>926.4</v>
      </c>
      <c r="L121" s="67" t="s">
        <v>116</v>
      </c>
    </row>
    <row r="122" spans="1:13">
      <c r="A122" s="20">
        <f t="shared" si="35"/>
        <v>112</v>
      </c>
      <c r="B122" s="36" t="s">
        <v>4</v>
      </c>
      <c r="C122" s="41">
        <f>SUM(D122:K122)</f>
        <v>1522.4499999999998</v>
      </c>
      <c r="D122" s="37">
        <v>0</v>
      </c>
      <c r="E122" s="37">
        <v>0</v>
      </c>
      <c r="F122" s="37">
        <v>796.8</v>
      </c>
      <c r="G122" s="37">
        <v>206.05</v>
      </c>
      <c r="H122" s="37">
        <v>519.6</v>
      </c>
      <c r="I122" s="37">
        <v>0</v>
      </c>
      <c r="J122" s="37">
        <v>0</v>
      </c>
      <c r="K122" s="45">
        <v>0</v>
      </c>
      <c r="L122" s="78"/>
    </row>
    <row r="123" spans="1:13">
      <c r="A123" s="20">
        <f t="shared" si="35"/>
        <v>113</v>
      </c>
      <c r="B123" s="36" t="s">
        <v>5</v>
      </c>
      <c r="C123" s="41">
        <f>SUM(D123:K123)</f>
        <v>5695.3999999999987</v>
      </c>
      <c r="D123" s="37">
        <v>0</v>
      </c>
      <c r="E123" s="37">
        <v>0</v>
      </c>
      <c r="F123" s="37">
        <v>975.1</v>
      </c>
      <c r="G123" s="37">
        <v>963.5</v>
      </c>
      <c r="H123" s="37">
        <v>954.3</v>
      </c>
      <c r="I123" s="37">
        <v>942.7</v>
      </c>
      <c r="J123" s="37">
        <v>933.4</v>
      </c>
      <c r="K123" s="37">
        <v>926.4</v>
      </c>
      <c r="L123" s="68"/>
    </row>
    <row r="124" spans="1:13" ht="30.75" customHeight="1">
      <c r="A124" s="20">
        <f t="shared" si="35"/>
        <v>114</v>
      </c>
      <c r="B124" s="69" t="s">
        <v>22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1"/>
    </row>
    <row r="125" spans="1:13" ht="25.5">
      <c r="A125" s="20">
        <f t="shared" si="35"/>
        <v>115</v>
      </c>
      <c r="B125" s="25" t="s">
        <v>25</v>
      </c>
      <c r="C125" s="41">
        <f>SUM(D125:K125)</f>
        <v>112649.25935000001</v>
      </c>
      <c r="D125" s="46">
        <f t="shared" ref="D125:K125" si="51">SUM(D126:D127)</f>
        <v>9165.5</v>
      </c>
      <c r="E125" s="46">
        <f t="shared" si="51"/>
        <v>2961.6</v>
      </c>
      <c r="F125" s="46">
        <f t="shared" si="51"/>
        <v>15455.86781</v>
      </c>
      <c r="G125" s="46">
        <f t="shared" si="51"/>
        <v>16404.341970000001</v>
      </c>
      <c r="H125" s="46">
        <f t="shared" si="51"/>
        <v>20418.5</v>
      </c>
      <c r="I125" s="46">
        <f t="shared" si="51"/>
        <v>46743.449569999997</v>
      </c>
      <c r="J125" s="46">
        <f t="shared" si="51"/>
        <v>750</v>
      </c>
      <c r="K125" s="46">
        <f t="shared" si="51"/>
        <v>750</v>
      </c>
      <c r="L125" s="96" t="s">
        <v>57</v>
      </c>
      <c r="M125" s="9"/>
    </row>
    <row r="126" spans="1:13">
      <c r="A126" s="20">
        <f t="shared" si="35"/>
        <v>116</v>
      </c>
      <c r="B126" s="25" t="s">
        <v>4</v>
      </c>
      <c r="C126" s="41">
        <f>SUM(D126:K126)</f>
        <v>106304.85935</v>
      </c>
      <c r="D126" s="47">
        <f>SUM(D130+D176)</f>
        <v>2821.1000000000004</v>
      </c>
      <c r="E126" s="47">
        <f>SUM(E130+E176)</f>
        <v>2961.6</v>
      </c>
      <c r="F126" s="47">
        <f>F130+F176</f>
        <v>15455.86781</v>
      </c>
      <c r="G126" s="47">
        <f t="shared" ref="G126:K127" si="52">SUM(G130+G176)</f>
        <v>16404.341970000001</v>
      </c>
      <c r="H126" s="47">
        <f t="shared" si="52"/>
        <v>20418.5</v>
      </c>
      <c r="I126" s="47">
        <f>SUM(I130+I176)</f>
        <v>46743.449569999997</v>
      </c>
      <c r="J126" s="47">
        <f t="shared" si="52"/>
        <v>750</v>
      </c>
      <c r="K126" s="47">
        <f t="shared" si="52"/>
        <v>750</v>
      </c>
      <c r="L126" s="97"/>
    </row>
    <row r="127" spans="1:13">
      <c r="A127" s="20">
        <f t="shared" si="35"/>
        <v>117</v>
      </c>
      <c r="B127" s="25" t="s">
        <v>5</v>
      </c>
      <c r="C127" s="41">
        <f>SUM(D127:K127)</f>
        <v>6344.4</v>
      </c>
      <c r="D127" s="47">
        <f>SUM(D131+D177)</f>
        <v>6344.4</v>
      </c>
      <c r="E127" s="47">
        <f>SUM(E131+E177)</f>
        <v>0</v>
      </c>
      <c r="F127" s="47">
        <f>SUM(F131+F177)</f>
        <v>0</v>
      </c>
      <c r="G127" s="47">
        <f t="shared" si="52"/>
        <v>0</v>
      </c>
      <c r="H127" s="47">
        <f t="shared" si="52"/>
        <v>0</v>
      </c>
      <c r="I127" s="47">
        <f t="shared" si="52"/>
        <v>0</v>
      </c>
      <c r="J127" s="47">
        <f t="shared" si="52"/>
        <v>0</v>
      </c>
      <c r="K127" s="47">
        <f t="shared" si="52"/>
        <v>0</v>
      </c>
      <c r="L127" s="98"/>
    </row>
    <row r="128" spans="1:13" ht="15" customHeight="1">
      <c r="A128" s="20">
        <f t="shared" si="35"/>
        <v>118</v>
      </c>
      <c r="B128" s="91" t="s">
        <v>10</v>
      </c>
      <c r="C128" s="92"/>
      <c r="D128" s="92"/>
      <c r="E128" s="92"/>
      <c r="F128" s="92"/>
      <c r="G128" s="92"/>
      <c r="H128" s="92"/>
      <c r="I128" s="92"/>
      <c r="J128" s="92"/>
      <c r="K128" s="92"/>
      <c r="L128" s="93"/>
    </row>
    <row r="129" spans="1:12" ht="38.25">
      <c r="A129" s="20">
        <f t="shared" si="35"/>
        <v>119</v>
      </c>
      <c r="B129" s="25" t="s">
        <v>26</v>
      </c>
      <c r="C129" s="41">
        <f>SUM(D129:K129)</f>
        <v>49683.522700000001</v>
      </c>
      <c r="D129" s="26">
        <f t="shared" ref="D129:K129" si="53">SUM(D130:D131)</f>
        <v>4173.6000000000004</v>
      </c>
      <c r="E129" s="26">
        <f t="shared" si="53"/>
        <v>1420</v>
      </c>
      <c r="F129" s="26">
        <f t="shared" si="53"/>
        <v>14122.609200000001</v>
      </c>
      <c r="G129" s="26">
        <f t="shared" si="53"/>
        <v>2804.3419699999999</v>
      </c>
      <c r="H129" s="26">
        <f t="shared" si="53"/>
        <v>0</v>
      </c>
      <c r="I129" s="26">
        <f t="shared" si="53"/>
        <v>27162.971529999999</v>
      </c>
      <c r="J129" s="26">
        <f t="shared" si="53"/>
        <v>0</v>
      </c>
      <c r="K129" s="26">
        <f t="shared" si="53"/>
        <v>0</v>
      </c>
      <c r="L129" s="79" t="s">
        <v>57</v>
      </c>
    </row>
    <row r="130" spans="1:12">
      <c r="A130" s="20">
        <f t="shared" si="35"/>
        <v>120</v>
      </c>
      <c r="B130" s="25" t="s">
        <v>4</v>
      </c>
      <c r="C130" s="41">
        <f>SUM(D130:K130)</f>
        <v>46339.1227</v>
      </c>
      <c r="D130" s="26">
        <f t="shared" ref="D130:K131" si="54">SUM(D164+D134)</f>
        <v>829.2</v>
      </c>
      <c r="E130" s="26">
        <f t="shared" si="54"/>
        <v>1420</v>
      </c>
      <c r="F130" s="26">
        <f t="shared" si="54"/>
        <v>14122.609200000001</v>
      </c>
      <c r="G130" s="26">
        <f t="shared" si="54"/>
        <v>2804.3419699999999</v>
      </c>
      <c r="H130" s="26">
        <f t="shared" si="54"/>
        <v>0</v>
      </c>
      <c r="I130" s="26">
        <f>SUM(I164+I134)</f>
        <v>27162.971529999999</v>
      </c>
      <c r="J130" s="26">
        <f t="shared" si="54"/>
        <v>0</v>
      </c>
      <c r="K130" s="26">
        <f t="shared" si="54"/>
        <v>0</v>
      </c>
      <c r="L130" s="80"/>
    </row>
    <row r="131" spans="1:12">
      <c r="A131" s="20">
        <f t="shared" si="35"/>
        <v>121</v>
      </c>
      <c r="B131" s="25" t="s">
        <v>5</v>
      </c>
      <c r="C131" s="41">
        <f>SUM(D131:K131)</f>
        <v>3344.4</v>
      </c>
      <c r="D131" s="26">
        <f t="shared" si="54"/>
        <v>3344.4</v>
      </c>
      <c r="E131" s="26">
        <f t="shared" si="54"/>
        <v>0</v>
      </c>
      <c r="F131" s="26">
        <f t="shared" si="54"/>
        <v>0</v>
      </c>
      <c r="G131" s="26">
        <f t="shared" si="54"/>
        <v>0</v>
      </c>
      <c r="H131" s="26">
        <f t="shared" si="54"/>
        <v>0</v>
      </c>
      <c r="I131" s="26">
        <f t="shared" si="54"/>
        <v>0</v>
      </c>
      <c r="J131" s="26">
        <f t="shared" si="54"/>
        <v>0</v>
      </c>
      <c r="K131" s="26">
        <f t="shared" si="54"/>
        <v>0</v>
      </c>
      <c r="L131" s="81"/>
    </row>
    <row r="132" spans="1:12" ht="18.75" customHeight="1">
      <c r="A132" s="20">
        <f t="shared" si="35"/>
        <v>122</v>
      </c>
      <c r="B132" s="72" t="s">
        <v>11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4"/>
    </row>
    <row r="133" spans="1:12" ht="39" customHeight="1">
      <c r="A133" s="20">
        <f t="shared" si="35"/>
        <v>123</v>
      </c>
      <c r="B133" s="36" t="s">
        <v>21</v>
      </c>
      <c r="C133" s="41">
        <f>SUM(D133:J133)</f>
        <v>42426.95117</v>
      </c>
      <c r="D133" s="41">
        <f>SUM(D134:D135)</f>
        <v>0</v>
      </c>
      <c r="E133" s="41">
        <f t="shared" ref="E133:K133" si="55">SUM(E134:E135)</f>
        <v>0</v>
      </c>
      <c r="F133" s="41">
        <f t="shared" si="55"/>
        <v>14122.609200000001</v>
      </c>
      <c r="G133" s="41">
        <f t="shared" si="55"/>
        <v>2804.3419699999999</v>
      </c>
      <c r="H133" s="41">
        <f t="shared" si="55"/>
        <v>0</v>
      </c>
      <c r="I133" s="41">
        <f t="shared" si="55"/>
        <v>25500</v>
      </c>
      <c r="J133" s="41">
        <f t="shared" si="55"/>
        <v>0</v>
      </c>
      <c r="K133" s="41">
        <f t="shared" si="55"/>
        <v>0</v>
      </c>
      <c r="L133" s="67" t="s">
        <v>57</v>
      </c>
    </row>
    <row r="134" spans="1:12" ht="12.75" customHeight="1">
      <c r="A134" s="20">
        <f t="shared" si="35"/>
        <v>124</v>
      </c>
      <c r="B134" s="36" t="s">
        <v>4</v>
      </c>
      <c r="C134" s="41">
        <f>SUM(D134:K134)</f>
        <v>42426.95117</v>
      </c>
      <c r="D134" s="41">
        <f t="shared" ref="D134:K134" si="56">SUM(D138+D150+D153+D157+D160)</f>
        <v>0</v>
      </c>
      <c r="E134" s="41">
        <f t="shared" si="56"/>
        <v>0</v>
      </c>
      <c r="F134" s="41">
        <f t="shared" si="56"/>
        <v>14122.609200000001</v>
      </c>
      <c r="G134" s="41">
        <f t="shared" si="56"/>
        <v>2804.3419699999999</v>
      </c>
      <c r="H134" s="41">
        <f t="shared" si="56"/>
        <v>0</v>
      </c>
      <c r="I134" s="41">
        <f>SUM(I138+I150+I153+I157+I160)</f>
        <v>25500</v>
      </c>
      <c r="J134" s="41">
        <f t="shared" si="56"/>
        <v>0</v>
      </c>
      <c r="K134" s="41">
        <f t="shared" si="56"/>
        <v>0</v>
      </c>
      <c r="L134" s="78"/>
    </row>
    <row r="135" spans="1:12" ht="12.75" customHeight="1">
      <c r="A135" s="20">
        <f t="shared" si="35"/>
        <v>125</v>
      </c>
      <c r="B135" s="36" t="s">
        <v>5</v>
      </c>
      <c r="C135" s="41">
        <f>SUM(D135:J135)</f>
        <v>0</v>
      </c>
      <c r="D135" s="41">
        <f>SUM(D139+D154+D161)</f>
        <v>0</v>
      </c>
      <c r="E135" s="41">
        <f t="shared" ref="E135:K135" si="57">SUM(E139+E154+E161)</f>
        <v>0</v>
      </c>
      <c r="F135" s="41">
        <f t="shared" si="57"/>
        <v>0</v>
      </c>
      <c r="G135" s="41">
        <f t="shared" si="57"/>
        <v>0</v>
      </c>
      <c r="H135" s="41">
        <f t="shared" si="57"/>
        <v>0</v>
      </c>
      <c r="I135" s="41">
        <f t="shared" si="57"/>
        <v>0</v>
      </c>
      <c r="J135" s="41">
        <f t="shared" si="57"/>
        <v>0</v>
      </c>
      <c r="K135" s="41">
        <f t="shared" si="57"/>
        <v>0</v>
      </c>
      <c r="L135" s="68"/>
    </row>
    <row r="136" spans="1:12" ht="28.5" customHeight="1">
      <c r="A136" s="20">
        <f t="shared" si="35"/>
        <v>126</v>
      </c>
      <c r="B136" s="72" t="s">
        <v>67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4"/>
    </row>
    <row r="137" spans="1:12" ht="12.75" customHeight="1">
      <c r="A137" s="20">
        <f t="shared" si="35"/>
        <v>127</v>
      </c>
      <c r="B137" s="36" t="s">
        <v>17</v>
      </c>
      <c r="C137" s="41">
        <f>SUM(D137:K137)</f>
        <v>14458.20066</v>
      </c>
      <c r="D137" s="49">
        <f>SUM(D138:D139)</f>
        <v>0</v>
      </c>
      <c r="E137" s="49">
        <f t="shared" ref="E137:K137" si="58">SUM(E138:E139)</f>
        <v>0</v>
      </c>
      <c r="F137" s="49">
        <f t="shared" si="58"/>
        <v>12330</v>
      </c>
      <c r="G137" s="49">
        <f t="shared" si="58"/>
        <v>2128.20066</v>
      </c>
      <c r="H137" s="49">
        <f t="shared" si="58"/>
        <v>0</v>
      </c>
      <c r="I137" s="49">
        <f t="shared" si="58"/>
        <v>0</v>
      </c>
      <c r="J137" s="49">
        <f t="shared" si="58"/>
        <v>0</v>
      </c>
      <c r="K137" s="49">
        <f t="shared" si="58"/>
        <v>0</v>
      </c>
      <c r="L137" s="67" t="s">
        <v>128</v>
      </c>
    </row>
    <row r="138" spans="1:12" ht="12.75" customHeight="1">
      <c r="A138" s="20">
        <f t="shared" si="35"/>
        <v>128</v>
      </c>
      <c r="B138" s="36" t="s">
        <v>4</v>
      </c>
      <c r="C138" s="41">
        <f>SUM(D138:K138)</f>
        <v>14458.20066</v>
      </c>
      <c r="D138" s="49">
        <v>0</v>
      </c>
      <c r="E138" s="49">
        <v>0</v>
      </c>
      <c r="F138" s="41">
        <f>SUM(F146+F142)</f>
        <v>12330</v>
      </c>
      <c r="G138" s="41">
        <f>SUM(G146+G142)</f>
        <v>2128.20066</v>
      </c>
      <c r="H138" s="41">
        <v>0</v>
      </c>
      <c r="I138" s="41">
        <f t="shared" ref="H138:K139" si="59">SUM(H138)</f>
        <v>0</v>
      </c>
      <c r="J138" s="41">
        <f t="shared" si="59"/>
        <v>0</v>
      </c>
      <c r="K138" s="41">
        <f t="shared" si="59"/>
        <v>0</v>
      </c>
      <c r="L138" s="78"/>
    </row>
    <row r="139" spans="1:12" ht="12.75" customHeight="1">
      <c r="A139" s="20">
        <f t="shared" si="35"/>
        <v>129</v>
      </c>
      <c r="B139" s="36" t="s">
        <v>5</v>
      </c>
      <c r="C139" s="49">
        <f>SUM(D139:J139)</f>
        <v>0</v>
      </c>
      <c r="D139" s="49">
        <v>0</v>
      </c>
      <c r="E139" s="49">
        <v>0</v>
      </c>
      <c r="F139" s="41">
        <v>0</v>
      </c>
      <c r="G139" s="41">
        <v>0</v>
      </c>
      <c r="H139" s="41">
        <f t="shared" si="59"/>
        <v>0</v>
      </c>
      <c r="I139" s="41">
        <f t="shared" si="59"/>
        <v>0</v>
      </c>
      <c r="J139" s="41">
        <f t="shared" si="59"/>
        <v>0</v>
      </c>
      <c r="K139" s="41">
        <f t="shared" si="59"/>
        <v>0</v>
      </c>
      <c r="L139" s="68"/>
    </row>
    <row r="140" spans="1:12" ht="12.75" customHeight="1">
      <c r="A140" s="20">
        <f t="shared" si="35"/>
        <v>130</v>
      </c>
      <c r="B140" s="72" t="s">
        <v>102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4"/>
    </row>
    <row r="141" spans="1:12" ht="12.75" customHeight="1">
      <c r="A141" s="20">
        <f t="shared" ref="A141:A200" si="60">SUM(A140+1)</f>
        <v>131</v>
      </c>
      <c r="B141" s="36" t="s">
        <v>41</v>
      </c>
      <c r="C141" s="41">
        <f>SUM(D141:K141)</f>
        <v>283.20066000000003</v>
      </c>
      <c r="D141" s="37">
        <f t="shared" ref="D141:K141" si="61">SUM(D142)</f>
        <v>0</v>
      </c>
      <c r="E141" s="37">
        <f t="shared" si="61"/>
        <v>0</v>
      </c>
      <c r="F141" s="37">
        <f t="shared" si="61"/>
        <v>283.20066000000003</v>
      </c>
      <c r="G141" s="37">
        <f t="shared" si="61"/>
        <v>0</v>
      </c>
      <c r="H141" s="37">
        <f t="shared" si="61"/>
        <v>0</v>
      </c>
      <c r="I141" s="37">
        <f t="shared" si="61"/>
        <v>0</v>
      </c>
      <c r="J141" s="37">
        <f t="shared" si="61"/>
        <v>0</v>
      </c>
      <c r="K141" s="41">
        <f t="shared" si="61"/>
        <v>0</v>
      </c>
      <c r="L141" s="67" t="s">
        <v>128</v>
      </c>
    </row>
    <row r="142" spans="1:12" ht="12.75" customHeight="1">
      <c r="A142" s="20">
        <f t="shared" si="60"/>
        <v>132</v>
      </c>
      <c r="B142" s="36" t="s">
        <v>4</v>
      </c>
      <c r="C142" s="41">
        <f>SUM(D142:K142)</f>
        <v>283.20066000000003</v>
      </c>
      <c r="D142" s="37">
        <v>0</v>
      </c>
      <c r="E142" s="37">
        <v>0</v>
      </c>
      <c r="F142" s="37">
        <v>283.20066000000003</v>
      </c>
      <c r="G142" s="37">
        <v>0</v>
      </c>
      <c r="H142" s="37">
        <v>0</v>
      </c>
      <c r="I142" s="37">
        <f>SUM(H142)</f>
        <v>0</v>
      </c>
      <c r="J142" s="37">
        <f>SUM(I142)</f>
        <v>0</v>
      </c>
      <c r="K142" s="41">
        <f>SUM(J142)</f>
        <v>0</v>
      </c>
      <c r="L142" s="78"/>
    </row>
    <row r="143" spans="1:12" ht="12.75" customHeight="1">
      <c r="A143" s="20">
        <f t="shared" si="60"/>
        <v>133</v>
      </c>
      <c r="B143" s="36" t="s">
        <v>5</v>
      </c>
      <c r="C143" s="37">
        <f>SUM(D143:J143)</f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41">
        <v>0</v>
      </c>
      <c r="L143" s="68"/>
    </row>
    <row r="144" spans="1:12" ht="12.75" customHeight="1">
      <c r="A144" s="20">
        <f t="shared" si="60"/>
        <v>134</v>
      </c>
      <c r="B144" s="72" t="s">
        <v>101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4"/>
    </row>
    <row r="145" spans="1:12" ht="12.75" customHeight="1">
      <c r="A145" s="20">
        <f t="shared" si="60"/>
        <v>135</v>
      </c>
      <c r="B145" s="36" t="s">
        <v>41</v>
      </c>
      <c r="C145" s="41">
        <f>SUM(D145:K145)</f>
        <v>14175</v>
      </c>
      <c r="D145" s="41">
        <f t="shared" ref="D145:K145" si="62">SUM(D146)</f>
        <v>0</v>
      </c>
      <c r="E145" s="41">
        <f t="shared" si="62"/>
        <v>0</v>
      </c>
      <c r="F145" s="41">
        <f t="shared" si="62"/>
        <v>12046.79934</v>
      </c>
      <c r="G145" s="41">
        <f t="shared" si="62"/>
        <v>2128.20066</v>
      </c>
      <c r="H145" s="41">
        <f t="shared" si="62"/>
        <v>0</v>
      </c>
      <c r="I145" s="41">
        <f t="shared" si="62"/>
        <v>0</v>
      </c>
      <c r="J145" s="41">
        <f t="shared" si="62"/>
        <v>0</v>
      </c>
      <c r="K145" s="41">
        <f t="shared" si="62"/>
        <v>0</v>
      </c>
      <c r="L145" s="67" t="s">
        <v>128</v>
      </c>
    </row>
    <row r="146" spans="1:12" ht="12.75" customHeight="1">
      <c r="A146" s="20">
        <f t="shared" si="60"/>
        <v>136</v>
      </c>
      <c r="B146" s="36" t="s">
        <v>4</v>
      </c>
      <c r="C146" s="41">
        <f>SUM(D146:K146)</f>
        <v>14175</v>
      </c>
      <c r="D146" s="41">
        <v>0</v>
      </c>
      <c r="E146" s="41">
        <v>0</v>
      </c>
      <c r="F146" s="41">
        <v>12046.79934</v>
      </c>
      <c r="G146" s="41">
        <v>2128.20066</v>
      </c>
      <c r="H146" s="41">
        <v>0</v>
      </c>
      <c r="I146" s="41">
        <f>SUM(H146)</f>
        <v>0</v>
      </c>
      <c r="J146" s="41">
        <f>SUM(I146)</f>
        <v>0</v>
      </c>
      <c r="K146" s="41">
        <f>SUM(J146)</f>
        <v>0</v>
      </c>
      <c r="L146" s="78"/>
    </row>
    <row r="147" spans="1:12" ht="12.75" customHeight="1">
      <c r="A147" s="20">
        <f t="shared" si="60"/>
        <v>137</v>
      </c>
      <c r="B147" s="36" t="s">
        <v>5</v>
      </c>
      <c r="C147" s="41">
        <f>SUM(D147:J147)</f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68"/>
    </row>
    <row r="148" spans="1:12" ht="12.75" customHeight="1">
      <c r="A148" s="20">
        <f t="shared" si="60"/>
        <v>138</v>
      </c>
      <c r="B148" s="72" t="s">
        <v>69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4"/>
    </row>
    <row r="149" spans="1:12" ht="12.75" customHeight="1">
      <c r="A149" s="20">
        <f t="shared" si="60"/>
        <v>139</v>
      </c>
      <c r="B149" s="36" t="s">
        <v>17</v>
      </c>
      <c r="C149" s="41">
        <f>SUM(D149:K149)</f>
        <v>20000</v>
      </c>
      <c r="D149" s="49">
        <f>SUM(D150)</f>
        <v>0</v>
      </c>
      <c r="E149" s="49">
        <f t="shared" ref="E149:K149" si="63">SUM(E150)</f>
        <v>0</v>
      </c>
      <c r="F149" s="49">
        <f t="shared" si="63"/>
        <v>0</v>
      </c>
      <c r="G149" s="49">
        <f t="shared" si="63"/>
        <v>0</v>
      </c>
      <c r="H149" s="49">
        <f t="shared" si="63"/>
        <v>0</v>
      </c>
      <c r="I149" s="49">
        <f t="shared" si="63"/>
        <v>20000</v>
      </c>
      <c r="J149" s="49">
        <f t="shared" si="63"/>
        <v>0</v>
      </c>
      <c r="K149" s="49">
        <f t="shared" si="63"/>
        <v>0</v>
      </c>
      <c r="L149" s="94" t="s">
        <v>164</v>
      </c>
    </row>
    <row r="150" spans="1:12" ht="12.75" customHeight="1">
      <c r="A150" s="20">
        <f t="shared" si="60"/>
        <v>140</v>
      </c>
      <c r="B150" s="27" t="s">
        <v>4</v>
      </c>
      <c r="C150" s="41">
        <f>SUM(D150:K150)</f>
        <v>20000</v>
      </c>
      <c r="D150" s="50">
        <v>0</v>
      </c>
      <c r="E150" s="50">
        <v>0</v>
      </c>
      <c r="F150" s="42">
        <v>0</v>
      </c>
      <c r="G150" s="42">
        <v>0</v>
      </c>
      <c r="H150" s="42">
        <f>SUM(G150)</f>
        <v>0</v>
      </c>
      <c r="I150" s="42">
        <v>20000</v>
      </c>
      <c r="J150" s="42">
        <v>0</v>
      </c>
      <c r="K150" s="42">
        <v>0</v>
      </c>
      <c r="L150" s="95"/>
    </row>
    <row r="151" spans="1:12" ht="12.75" customHeight="1">
      <c r="A151" s="20">
        <f t="shared" si="60"/>
        <v>141</v>
      </c>
      <c r="B151" s="72" t="s">
        <v>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4"/>
    </row>
    <row r="152" spans="1:12" ht="12.75" customHeight="1">
      <c r="A152" s="20">
        <f t="shared" si="60"/>
        <v>142</v>
      </c>
      <c r="B152" s="36" t="s">
        <v>17</v>
      </c>
      <c r="C152" s="41">
        <f>SUM(D152:K152)</f>
        <v>0</v>
      </c>
      <c r="D152" s="49">
        <f>SUM(D153:D154)</f>
        <v>0</v>
      </c>
      <c r="E152" s="49">
        <f t="shared" ref="E152:K152" si="64">SUM(E153:E154)</f>
        <v>0</v>
      </c>
      <c r="F152" s="49">
        <f t="shared" si="64"/>
        <v>0</v>
      </c>
      <c r="G152" s="49">
        <f t="shared" si="64"/>
        <v>0</v>
      </c>
      <c r="H152" s="49">
        <f t="shared" si="64"/>
        <v>0</v>
      </c>
      <c r="I152" s="49">
        <f t="shared" si="64"/>
        <v>0</v>
      </c>
      <c r="J152" s="49">
        <f t="shared" si="64"/>
        <v>0</v>
      </c>
      <c r="K152" s="49">
        <f t="shared" si="64"/>
        <v>0</v>
      </c>
      <c r="L152" s="67" t="s">
        <v>165</v>
      </c>
    </row>
    <row r="153" spans="1:12" ht="12.75" customHeight="1">
      <c r="A153" s="20">
        <f t="shared" si="60"/>
        <v>143</v>
      </c>
      <c r="B153" s="36" t="s">
        <v>4</v>
      </c>
      <c r="C153" s="41">
        <f>SUM(D153:K153)</f>
        <v>0</v>
      </c>
      <c r="D153" s="49">
        <v>0</v>
      </c>
      <c r="E153" s="49">
        <v>0</v>
      </c>
      <c r="F153" s="41">
        <v>0</v>
      </c>
      <c r="G153" s="41">
        <v>0</v>
      </c>
      <c r="H153" s="41">
        <f t="shared" ref="H153:K154" si="65">SUM(G153)</f>
        <v>0</v>
      </c>
      <c r="I153" s="41">
        <f t="shared" si="65"/>
        <v>0</v>
      </c>
      <c r="J153" s="41">
        <v>0</v>
      </c>
      <c r="K153" s="51">
        <v>0</v>
      </c>
      <c r="L153" s="78"/>
    </row>
    <row r="154" spans="1:12" ht="12.75" customHeight="1">
      <c r="A154" s="20">
        <f t="shared" si="60"/>
        <v>144</v>
      </c>
      <c r="B154" s="36" t="s">
        <v>5</v>
      </c>
      <c r="C154" s="49">
        <f>SUM(D154:J154)</f>
        <v>0</v>
      </c>
      <c r="D154" s="49">
        <v>0</v>
      </c>
      <c r="E154" s="49">
        <v>0</v>
      </c>
      <c r="F154" s="41">
        <v>0</v>
      </c>
      <c r="G154" s="41">
        <v>0</v>
      </c>
      <c r="H154" s="41">
        <f t="shared" si="65"/>
        <v>0</v>
      </c>
      <c r="I154" s="41">
        <f t="shared" si="65"/>
        <v>0</v>
      </c>
      <c r="J154" s="41">
        <f t="shared" si="65"/>
        <v>0</v>
      </c>
      <c r="K154" s="41">
        <f t="shared" si="65"/>
        <v>0</v>
      </c>
      <c r="L154" s="68"/>
    </row>
    <row r="155" spans="1:12" ht="12.75" customHeight="1">
      <c r="A155" s="20">
        <f t="shared" si="60"/>
        <v>145</v>
      </c>
      <c r="B155" s="72" t="s">
        <v>83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4"/>
    </row>
    <row r="156" spans="1:12" ht="12.75" customHeight="1">
      <c r="A156" s="20">
        <f t="shared" si="60"/>
        <v>146</v>
      </c>
      <c r="B156" s="36" t="s">
        <v>17</v>
      </c>
      <c r="C156" s="41">
        <f>SUM(D156:K156)</f>
        <v>7968.7505099999998</v>
      </c>
      <c r="D156" s="49">
        <f>SUM(D157)</f>
        <v>0</v>
      </c>
      <c r="E156" s="49">
        <f t="shared" ref="E156:K156" si="66">SUM(E157)</f>
        <v>0</v>
      </c>
      <c r="F156" s="49">
        <f t="shared" si="66"/>
        <v>1792.6092000000001</v>
      </c>
      <c r="G156" s="49">
        <f t="shared" si="66"/>
        <v>676.14130999999998</v>
      </c>
      <c r="H156" s="49">
        <f t="shared" si="66"/>
        <v>0</v>
      </c>
      <c r="I156" s="49">
        <f t="shared" si="66"/>
        <v>5500</v>
      </c>
      <c r="J156" s="49">
        <f t="shared" si="66"/>
        <v>0</v>
      </c>
      <c r="K156" s="49">
        <f t="shared" si="66"/>
        <v>0</v>
      </c>
      <c r="L156" s="94" t="s">
        <v>129</v>
      </c>
    </row>
    <row r="157" spans="1:12" ht="12.75" customHeight="1">
      <c r="A157" s="20">
        <f t="shared" si="60"/>
        <v>147</v>
      </c>
      <c r="B157" s="27" t="s">
        <v>4</v>
      </c>
      <c r="C157" s="41">
        <f>SUM(D157:K157)</f>
        <v>7968.7505099999998</v>
      </c>
      <c r="D157" s="50">
        <v>0</v>
      </c>
      <c r="E157" s="50">
        <v>0</v>
      </c>
      <c r="F157" s="42">
        <v>1792.6092000000001</v>
      </c>
      <c r="G157" s="42">
        <v>676.14130999999998</v>
      </c>
      <c r="H157" s="42">
        <v>0</v>
      </c>
      <c r="I157" s="42">
        <v>5500</v>
      </c>
      <c r="J157" s="42">
        <v>0</v>
      </c>
      <c r="K157" s="42">
        <v>0</v>
      </c>
      <c r="L157" s="95"/>
    </row>
    <row r="158" spans="1:12" ht="12.75" customHeight="1">
      <c r="A158" s="20">
        <f t="shared" si="60"/>
        <v>148</v>
      </c>
      <c r="B158" s="72" t="s">
        <v>94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4"/>
    </row>
    <row r="159" spans="1:12" ht="12.75" customHeight="1">
      <c r="A159" s="20">
        <f t="shared" si="60"/>
        <v>149</v>
      </c>
      <c r="B159" s="36" t="s">
        <v>17</v>
      </c>
      <c r="C159" s="41">
        <f>SUM(D159:K159)</f>
        <v>0</v>
      </c>
      <c r="D159" s="49">
        <f>SUM(D160:D161)</f>
        <v>0</v>
      </c>
      <c r="E159" s="49">
        <f t="shared" ref="E159:K159" si="67">SUM(E160:E161)</f>
        <v>0</v>
      </c>
      <c r="F159" s="49">
        <f t="shared" si="67"/>
        <v>0</v>
      </c>
      <c r="G159" s="49">
        <f t="shared" si="67"/>
        <v>0</v>
      </c>
      <c r="H159" s="49">
        <f t="shared" si="67"/>
        <v>0</v>
      </c>
      <c r="I159" s="49">
        <f t="shared" si="67"/>
        <v>0</v>
      </c>
      <c r="J159" s="49">
        <f t="shared" si="67"/>
        <v>0</v>
      </c>
      <c r="K159" s="49">
        <f t="shared" si="67"/>
        <v>0</v>
      </c>
      <c r="L159" s="67" t="s">
        <v>163</v>
      </c>
    </row>
    <row r="160" spans="1:12" ht="12.75" customHeight="1">
      <c r="A160" s="20">
        <f t="shared" si="60"/>
        <v>150</v>
      </c>
      <c r="B160" s="36" t="s">
        <v>4</v>
      </c>
      <c r="C160" s="41">
        <f>SUM(D160:K160)</f>
        <v>0</v>
      </c>
      <c r="D160" s="49">
        <v>0</v>
      </c>
      <c r="E160" s="49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51">
        <v>0</v>
      </c>
      <c r="L160" s="78"/>
    </row>
    <row r="161" spans="1:14" ht="12.75" customHeight="1">
      <c r="A161" s="20">
        <f t="shared" si="60"/>
        <v>151</v>
      </c>
      <c r="B161" s="36" t="s">
        <v>5</v>
      </c>
      <c r="C161" s="49">
        <f>SUM(D161:J161)</f>
        <v>0</v>
      </c>
      <c r="D161" s="49">
        <v>0</v>
      </c>
      <c r="E161" s="49">
        <v>0</v>
      </c>
      <c r="F161" s="41">
        <v>0</v>
      </c>
      <c r="G161" s="41">
        <v>0</v>
      </c>
      <c r="H161" s="41">
        <f>SUM(G161)</f>
        <v>0</v>
      </c>
      <c r="I161" s="41">
        <f>SUM(H161)</f>
        <v>0</v>
      </c>
      <c r="J161" s="41">
        <f>SUM(I161)</f>
        <v>0</v>
      </c>
      <c r="K161" s="41">
        <f>SUM(J161)</f>
        <v>0</v>
      </c>
      <c r="L161" s="68"/>
    </row>
    <row r="162" spans="1:14" ht="15" customHeight="1">
      <c r="A162" s="20">
        <f t="shared" si="60"/>
        <v>152</v>
      </c>
      <c r="B162" s="72" t="s">
        <v>12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4"/>
    </row>
    <row r="163" spans="1:14">
      <c r="A163" s="20">
        <f t="shared" si="60"/>
        <v>153</v>
      </c>
      <c r="B163" s="36" t="s">
        <v>27</v>
      </c>
      <c r="C163" s="41">
        <f>SUM(D163:K163)</f>
        <v>7256.5715300000002</v>
      </c>
      <c r="D163" s="52">
        <f t="shared" ref="D163:K163" si="68">SUM(D164:D165)</f>
        <v>4173.6000000000004</v>
      </c>
      <c r="E163" s="52">
        <f t="shared" si="68"/>
        <v>1420</v>
      </c>
      <c r="F163" s="52">
        <f t="shared" si="68"/>
        <v>0</v>
      </c>
      <c r="G163" s="52">
        <f t="shared" si="68"/>
        <v>0</v>
      </c>
      <c r="H163" s="52">
        <f t="shared" si="68"/>
        <v>0</v>
      </c>
      <c r="I163" s="52">
        <f t="shared" si="68"/>
        <v>1662.97153</v>
      </c>
      <c r="J163" s="52">
        <f t="shared" si="68"/>
        <v>0</v>
      </c>
      <c r="K163" s="52">
        <f t="shared" si="68"/>
        <v>0</v>
      </c>
      <c r="L163" s="67" t="s">
        <v>57</v>
      </c>
    </row>
    <row r="164" spans="1:14">
      <c r="A164" s="20">
        <f t="shared" si="60"/>
        <v>154</v>
      </c>
      <c r="B164" s="36" t="s">
        <v>4</v>
      </c>
      <c r="C164" s="41">
        <f>SUM(D164:K164)</f>
        <v>3912.1715299999996</v>
      </c>
      <c r="D164" s="52">
        <f>SUM(D172+D168)</f>
        <v>829.2</v>
      </c>
      <c r="E164" s="52">
        <f t="shared" ref="E164:K164" si="69">SUM(E172)</f>
        <v>1420</v>
      </c>
      <c r="F164" s="52">
        <f t="shared" si="69"/>
        <v>0</v>
      </c>
      <c r="G164" s="52">
        <f t="shared" si="69"/>
        <v>0</v>
      </c>
      <c r="H164" s="52">
        <f t="shared" si="69"/>
        <v>0</v>
      </c>
      <c r="I164" s="52">
        <f t="shared" si="69"/>
        <v>1662.97153</v>
      </c>
      <c r="J164" s="52">
        <f t="shared" si="69"/>
        <v>0</v>
      </c>
      <c r="K164" s="52">
        <f t="shared" si="69"/>
        <v>0</v>
      </c>
      <c r="L164" s="78"/>
    </row>
    <row r="165" spans="1:14">
      <c r="A165" s="20">
        <f t="shared" si="60"/>
        <v>155</v>
      </c>
      <c r="B165" s="36" t="s">
        <v>5</v>
      </c>
      <c r="C165" s="41">
        <f>SUM(D165:K165)</f>
        <v>3344.4</v>
      </c>
      <c r="D165" s="52">
        <f>SUM(D173+D169)</f>
        <v>3344.4</v>
      </c>
      <c r="E165" s="52">
        <f t="shared" ref="E165:K165" si="70">SUM(E173)</f>
        <v>0</v>
      </c>
      <c r="F165" s="52">
        <f t="shared" si="70"/>
        <v>0</v>
      </c>
      <c r="G165" s="52">
        <f t="shared" si="70"/>
        <v>0</v>
      </c>
      <c r="H165" s="52">
        <f t="shared" si="70"/>
        <v>0</v>
      </c>
      <c r="I165" s="52">
        <f t="shared" si="70"/>
        <v>0</v>
      </c>
      <c r="J165" s="52">
        <f t="shared" si="70"/>
        <v>0</v>
      </c>
      <c r="K165" s="52">
        <f t="shared" si="70"/>
        <v>0</v>
      </c>
      <c r="L165" s="68"/>
    </row>
    <row r="166" spans="1:14" ht="28.5" customHeight="1">
      <c r="A166" s="20">
        <f t="shared" si="60"/>
        <v>156</v>
      </c>
      <c r="B166" s="72" t="s">
        <v>65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4"/>
    </row>
    <row r="167" spans="1:14">
      <c r="A167" s="20">
        <f t="shared" si="60"/>
        <v>157</v>
      </c>
      <c r="B167" s="36" t="s">
        <v>29</v>
      </c>
      <c r="C167" s="41">
        <f>SUM(D167:K167)</f>
        <v>3037.4</v>
      </c>
      <c r="D167" s="49">
        <f t="shared" ref="D167:J167" si="71">SUM(D168:D169)</f>
        <v>3037.4</v>
      </c>
      <c r="E167" s="49">
        <f t="shared" si="71"/>
        <v>0</v>
      </c>
      <c r="F167" s="49">
        <f t="shared" si="71"/>
        <v>0</v>
      </c>
      <c r="G167" s="49">
        <f t="shared" si="71"/>
        <v>0</v>
      </c>
      <c r="H167" s="49">
        <f t="shared" si="71"/>
        <v>0</v>
      </c>
      <c r="I167" s="49">
        <f t="shared" si="71"/>
        <v>0</v>
      </c>
      <c r="J167" s="49">
        <f t="shared" si="71"/>
        <v>0</v>
      </c>
      <c r="K167" s="49">
        <f>SUM(K168:K169)</f>
        <v>0</v>
      </c>
      <c r="L167" s="67" t="s">
        <v>130</v>
      </c>
    </row>
    <row r="168" spans="1:14">
      <c r="A168" s="20">
        <f t="shared" si="60"/>
        <v>158</v>
      </c>
      <c r="B168" s="36" t="s">
        <v>4</v>
      </c>
      <c r="C168" s="41">
        <f>SUM(D168:K168)</f>
        <v>281</v>
      </c>
      <c r="D168" s="49">
        <v>281</v>
      </c>
      <c r="E168" s="49">
        <v>0</v>
      </c>
      <c r="F168" s="49">
        <v>0</v>
      </c>
      <c r="G168" s="49">
        <v>0</v>
      </c>
      <c r="H168" s="41">
        <v>0</v>
      </c>
      <c r="I168" s="41">
        <v>0</v>
      </c>
      <c r="J168" s="41">
        <v>0</v>
      </c>
      <c r="K168" s="41">
        <v>0</v>
      </c>
      <c r="L168" s="78"/>
    </row>
    <row r="169" spans="1:14">
      <c r="A169" s="20">
        <f t="shared" si="60"/>
        <v>159</v>
      </c>
      <c r="B169" s="36" t="s">
        <v>5</v>
      </c>
      <c r="C169" s="41">
        <f>SUM(D169:K169)</f>
        <v>2756.4</v>
      </c>
      <c r="D169" s="49">
        <v>2756.4</v>
      </c>
      <c r="E169" s="49">
        <v>0</v>
      </c>
      <c r="F169" s="49">
        <v>0</v>
      </c>
      <c r="G169" s="49">
        <v>0</v>
      </c>
      <c r="H169" s="41">
        <f>SUM(G169)</f>
        <v>0</v>
      </c>
      <c r="I169" s="41">
        <f>SUM(H169)</f>
        <v>0</v>
      </c>
      <c r="J169" s="41">
        <f>SUM(I169)</f>
        <v>0</v>
      </c>
      <c r="K169" s="41">
        <f>SUM(J169)</f>
        <v>0</v>
      </c>
      <c r="L169" s="68"/>
    </row>
    <row r="170" spans="1:14" ht="30" customHeight="1">
      <c r="A170" s="20">
        <f t="shared" si="60"/>
        <v>160</v>
      </c>
      <c r="B170" s="72" t="s">
        <v>67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4"/>
    </row>
    <row r="171" spans="1:14">
      <c r="A171" s="20">
        <f t="shared" si="60"/>
        <v>161</v>
      </c>
      <c r="B171" s="36" t="s">
        <v>17</v>
      </c>
      <c r="C171" s="49">
        <f>SUM(C172:C173)</f>
        <v>4219.1715299999996</v>
      </c>
      <c r="D171" s="49">
        <f>SUM(D172:D173)</f>
        <v>1136.2</v>
      </c>
      <c r="E171" s="49">
        <f t="shared" ref="E171:J171" si="72">SUM(E172:E173)</f>
        <v>1420</v>
      </c>
      <c r="F171" s="49">
        <f t="shared" si="72"/>
        <v>0</v>
      </c>
      <c r="G171" s="49">
        <f t="shared" si="72"/>
        <v>0</v>
      </c>
      <c r="H171" s="49">
        <f t="shared" si="72"/>
        <v>0</v>
      </c>
      <c r="I171" s="49">
        <f t="shared" si="72"/>
        <v>1662.97153</v>
      </c>
      <c r="J171" s="49">
        <f t="shared" si="72"/>
        <v>0</v>
      </c>
      <c r="K171" s="49">
        <f>SUM(K172:K173)</f>
        <v>0</v>
      </c>
      <c r="L171" s="67" t="s">
        <v>128</v>
      </c>
    </row>
    <row r="172" spans="1:14">
      <c r="A172" s="20">
        <f t="shared" si="60"/>
        <v>162</v>
      </c>
      <c r="B172" s="36" t="s">
        <v>4</v>
      </c>
      <c r="C172" s="41">
        <f>SUM(D172:K172)</f>
        <v>3631.1715300000001</v>
      </c>
      <c r="D172" s="49">
        <v>548.20000000000005</v>
      </c>
      <c r="E172" s="49">
        <v>1420</v>
      </c>
      <c r="F172" s="41">
        <v>0</v>
      </c>
      <c r="G172" s="41">
        <v>0</v>
      </c>
      <c r="H172" s="41">
        <v>0</v>
      </c>
      <c r="I172" s="41">
        <v>1662.97153</v>
      </c>
      <c r="J172" s="41">
        <v>0</v>
      </c>
      <c r="K172" s="41">
        <f>SUM(J172)</f>
        <v>0</v>
      </c>
      <c r="L172" s="78"/>
    </row>
    <row r="173" spans="1:14">
      <c r="A173" s="20">
        <f t="shared" si="60"/>
        <v>163</v>
      </c>
      <c r="B173" s="36" t="s">
        <v>5</v>
      </c>
      <c r="C173" s="41">
        <f>SUM(D173:K173)</f>
        <v>588</v>
      </c>
      <c r="D173" s="49">
        <v>588</v>
      </c>
      <c r="E173" s="49">
        <v>0</v>
      </c>
      <c r="F173" s="41">
        <v>0</v>
      </c>
      <c r="G173" s="41">
        <v>0</v>
      </c>
      <c r="H173" s="41">
        <f>SUM(G173)</f>
        <v>0</v>
      </c>
      <c r="I173" s="41">
        <f>SUM(H173)</f>
        <v>0</v>
      </c>
      <c r="J173" s="41">
        <f>SUM(I173)</f>
        <v>0</v>
      </c>
      <c r="K173" s="41">
        <f>SUM(J173)</f>
        <v>0</v>
      </c>
      <c r="L173" s="68"/>
    </row>
    <row r="174" spans="1:14" ht="17.25" customHeight="1">
      <c r="A174" s="20">
        <f t="shared" si="60"/>
        <v>164</v>
      </c>
      <c r="B174" s="91" t="s">
        <v>13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3"/>
    </row>
    <row r="175" spans="1:14" ht="37.5" customHeight="1">
      <c r="A175" s="20">
        <f t="shared" si="60"/>
        <v>165</v>
      </c>
      <c r="B175" s="25" t="s">
        <v>14</v>
      </c>
      <c r="C175" s="46">
        <f>SUM(C176:C177)</f>
        <v>62965.736650000006</v>
      </c>
      <c r="D175" s="46">
        <f>SUM(D176:D177)</f>
        <v>4991.8999999999996</v>
      </c>
      <c r="E175" s="46">
        <f t="shared" ref="E175:K175" si="73">SUM(E176:E177)</f>
        <v>1541.6</v>
      </c>
      <c r="F175" s="46">
        <f t="shared" si="73"/>
        <v>1333.2586099999999</v>
      </c>
      <c r="G175" s="46">
        <f t="shared" si="73"/>
        <v>13600</v>
      </c>
      <c r="H175" s="46">
        <f t="shared" si="73"/>
        <v>20418.5</v>
      </c>
      <c r="I175" s="46">
        <f t="shared" si="73"/>
        <v>19580.478040000002</v>
      </c>
      <c r="J175" s="46">
        <f t="shared" si="73"/>
        <v>750</v>
      </c>
      <c r="K175" s="46">
        <f t="shared" si="73"/>
        <v>750</v>
      </c>
      <c r="L175" s="96" t="s">
        <v>57</v>
      </c>
      <c r="N175" s="15"/>
    </row>
    <row r="176" spans="1:14">
      <c r="A176" s="20">
        <f t="shared" si="60"/>
        <v>166</v>
      </c>
      <c r="B176" s="25" t="s">
        <v>4</v>
      </c>
      <c r="C176" s="47">
        <f>SUM(D176:K176)</f>
        <v>59965.736650000006</v>
      </c>
      <c r="D176" s="47">
        <f t="shared" ref="D176:K176" si="74">SUM(D184+D189+D193+D196+D180)</f>
        <v>1991.9</v>
      </c>
      <c r="E176" s="47">
        <f t="shared" si="74"/>
        <v>1541.6</v>
      </c>
      <c r="F176" s="47">
        <f t="shared" si="74"/>
        <v>1333.2586099999999</v>
      </c>
      <c r="G176" s="47">
        <f t="shared" si="74"/>
        <v>13600</v>
      </c>
      <c r="H176" s="47">
        <f t="shared" si="74"/>
        <v>20418.5</v>
      </c>
      <c r="I176" s="47">
        <f t="shared" si="74"/>
        <v>19580.478040000002</v>
      </c>
      <c r="J176" s="47">
        <f t="shared" si="74"/>
        <v>750</v>
      </c>
      <c r="K176" s="47">
        <f t="shared" si="74"/>
        <v>750</v>
      </c>
      <c r="L176" s="97"/>
    </row>
    <row r="177" spans="1:12">
      <c r="A177" s="20">
        <f t="shared" si="60"/>
        <v>167</v>
      </c>
      <c r="B177" s="25" t="s">
        <v>5</v>
      </c>
      <c r="C177" s="47">
        <f>SUM(D177:K177)</f>
        <v>3000</v>
      </c>
      <c r="D177" s="47">
        <f t="shared" ref="D177:K177" si="75">SUM(D185+D190+D181)</f>
        <v>3000</v>
      </c>
      <c r="E177" s="47">
        <f t="shared" si="75"/>
        <v>0</v>
      </c>
      <c r="F177" s="47">
        <f t="shared" si="75"/>
        <v>0</v>
      </c>
      <c r="G177" s="47">
        <f t="shared" si="75"/>
        <v>0</v>
      </c>
      <c r="H177" s="47">
        <f t="shared" si="75"/>
        <v>0</v>
      </c>
      <c r="I177" s="47">
        <f t="shared" si="75"/>
        <v>0</v>
      </c>
      <c r="J177" s="47">
        <f t="shared" si="75"/>
        <v>0</v>
      </c>
      <c r="K177" s="47">
        <f t="shared" si="75"/>
        <v>0</v>
      </c>
      <c r="L177" s="98"/>
    </row>
    <row r="178" spans="1:12" ht="26.25" customHeight="1">
      <c r="A178" s="20">
        <f t="shared" si="60"/>
        <v>168</v>
      </c>
      <c r="B178" s="72" t="s">
        <v>65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4"/>
    </row>
    <row r="179" spans="1:12">
      <c r="A179" s="20">
        <f t="shared" si="60"/>
        <v>169</v>
      </c>
      <c r="B179" s="36" t="s">
        <v>29</v>
      </c>
      <c r="C179" s="47">
        <f>SUM(D179:K179)</f>
        <v>51705.978040000002</v>
      </c>
      <c r="D179" s="49">
        <f t="shared" ref="D179:J179" si="76">SUM(D180:D181)</f>
        <v>0</v>
      </c>
      <c r="E179" s="49">
        <f t="shared" si="76"/>
        <v>0</v>
      </c>
      <c r="F179" s="49">
        <f t="shared" si="76"/>
        <v>0</v>
      </c>
      <c r="G179" s="49">
        <f t="shared" si="76"/>
        <v>13000</v>
      </c>
      <c r="H179" s="49">
        <f t="shared" si="76"/>
        <v>19775.5</v>
      </c>
      <c r="I179" s="49">
        <f t="shared" si="76"/>
        <v>18930.478040000002</v>
      </c>
      <c r="J179" s="49">
        <f t="shared" si="76"/>
        <v>0</v>
      </c>
      <c r="K179" s="49">
        <f>SUM(K180:K181)</f>
        <v>0</v>
      </c>
      <c r="L179" s="67" t="s">
        <v>130</v>
      </c>
    </row>
    <row r="180" spans="1:12">
      <c r="A180" s="20">
        <f t="shared" si="60"/>
        <v>170</v>
      </c>
      <c r="B180" s="36" t="s">
        <v>4</v>
      </c>
      <c r="C180" s="47">
        <f>SUM(D180:K180)</f>
        <v>51705.978040000002</v>
      </c>
      <c r="D180" s="49">
        <v>0</v>
      </c>
      <c r="E180" s="49">
        <v>0</v>
      </c>
      <c r="F180" s="49">
        <v>0</v>
      </c>
      <c r="G180" s="49">
        <v>13000</v>
      </c>
      <c r="H180" s="41">
        <v>19775.5</v>
      </c>
      <c r="I180" s="41">
        <v>18930.478040000002</v>
      </c>
      <c r="J180" s="41">
        <v>0</v>
      </c>
      <c r="K180" s="41">
        <v>0</v>
      </c>
      <c r="L180" s="78"/>
    </row>
    <row r="181" spans="1:12">
      <c r="A181" s="20">
        <f t="shared" si="60"/>
        <v>171</v>
      </c>
      <c r="B181" s="36" t="s">
        <v>5</v>
      </c>
      <c r="C181" s="49">
        <f>SUM(D181:J181)</f>
        <v>0</v>
      </c>
      <c r="D181" s="49">
        <v>0</v>
      </c>
      <c r="E181" s="49">
        <v>0</v>
      </c>
      <c r="F181" s="49">
        <v>0</v>
      </c>
      <c r="G181" s="49">
        <v>0</v>
      </c>
      <c r="H181" s="41">
        <f>SUM(G181)</f>
        <v>0</v>
      </c>
      <c r="I181" s="41">
        <f>SUM(H181)</f>
        <v>0</v>
      </c>
      <c r="J181" s="41">
        <f>SUM(I181)</f>
        <v>0</v>
      </c>
      <c r="K181" s="41">
        <f>SUM(J181)</f>
        <v>0</v>
      </c>
      <c r="L181" s="68"/>
    </row>
    <row r="182" spans="1:12" ht="31.5" customHeight="1">
      <c r="A182" s="20">
        <f t="shared" si="60"/>
        <v>172</v>
      </c>
      <c r="B182" s="72" t="s">
        <v>66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4"/>
    </row>
    <row r="183" spans="1:12">
      <c r="A183" s="20">
        <f t="shared" si="60"/>
        <v>173</v>
      </c>
      <c r="B183" s="36" t="s">
        <v>17</v>
      </c>
      <c r="C183" s="41">
        <f>SUM(C184:C186)</f>
        <v>8777.55861</v>
      </c>
      <c r="D183" s="49">
        <f t="shared" ref="D183:K183" si="77">SUM(D184:D185)</f>
        <v>4200</v>
      </c>
      <c r="E183" s="49">
        <f t="shared" si="77"/>
        <v>1100</v>
      </c>
      <c r="F183" s="49">
        <f t="shared" si="77"/>
        <v>1250.40861</v>
      </c>
      <c r="G183" s="49">
        <f t="shared" si="77"/>
        <v>427.15</v>
      </c>
      <c r="H183" s="49">
        <f t="shared" si="77"/>
        <v>400</v>
      </c>
      <c r="I183" s="49">
        <f t="shared" si="77"/>
        <v>400</v>
      </c>
      <c r="J183" s="49">
        <f t="shared" si="77"/>
        <v>500</v>
      </c>
      <c r="K183" s="49">
        <f t="shared" si="77"/>
        <v>500</v>
      </c>
      <c r="L183" s="67" t="s">
        <v>131</v>
      </c>
    </row>
    <row r="184" spans="1:12">
      <c r="A184" s="20">
        <f t="shared" si="60"/>
        <v>174</v>
      </c>
      <c r="B184" s="36" t="s">
        <v>4</v>
      </c>
      <c r="C184" s="47">
        <f>SUM(D184:K184)</f>
        <v>5777.55861</v>
      </c>
      <c r="D184" s="49">
        <v>1200</v>
      </c>
      <c r="E184" s="49">
        <v>1100</v>
      </c>
      <c r="F184" s="49">
        <v>1250.40861</v>
      </c>
      <c r="G184" s="49">
        <v>427.15</v>
      </c>
      <c r="H184" s="41">
        <v>400</v>
      </c>
      <c r="I184" s="41">
        <v>400</v>
      </c>
      <c r="J184" s="41">
        <v>500</v>
      </c>
      <c r="K184" s="51">
        <v>500</v>
      </c>
      <c r="L184" s="78"/>
    </row>
    <row r="185" spans="1:12">
      <c r="A185" s="20">
        <f t="shared" si="60"/>
        <v>175</v>
      </c>
      <c r="B185" s="36" t="s">
        <v>5</v>
      </c>
      <c r="C185" s="47">
        <f>SUM(D185:K185)</f>
        <v>3000</v>
      </c>
      <c r="D185" s="49">
        <v>3000</v>
      </c>
      <c r="E185" s="49">
        <f t="shared" ref="E185:K185" si="78">SUM(E186)</f>
        <v>0</v>
      </c>
      <c r="F185" s="49">
        <f t="shared" si="78"/>
        <v>0</v>
      </c>
      <c r="G185" s="49">
        <f t="shared" si="78"/>
        <v>0</v>
      </c>
      <c r="H185" s="49">
        <f t="shared" si="78"/>
        <v>0</v>
      </c>
      <c r="I185" s="49">
        <f t="shared" si="78"/>
        <v>0</v>
      </c>
      <c r="J185" s="49">
        <f t="shared" si="78"/>
        <v>0</v>
      </c>
      <c r="K185" s="49">
        <f t="shared" si="78"/>
        <v>0</v>
      </c>
      <c r="L185" s="68"/>
    </row>
    <row r="186" spans="1:12">
      <c r="A186" s="20">
        <f t="shared" si="60"/>
        <v>176</v>
      </c>
      <c r="B186" s="25" t="s">
        <v>52</v>
      </c>
      <c r="C186" s="41">
        <f>SUM(D186:J186)</f>
        <v>0</v>
      </c>
      <c r="D186" s="53">
        <v>0</v>
      </c>
      <c r="E186" s="41">
        <v>0</v>
      </c>
      <c r="F186" s="41">
        <v>0</v>
      </c>
      <c r="G186" s="41">
        <f>SUM(F186)</f>
        <v>0</v>
      </c>
      <c r="H186" s="41">
        <f>SUM(G186)</f>
        <v>0</v>
      </c>
      <c r="I186" s="41">
        <f>SUM(H186)</f>
        <v>0</v>
      </c>
      <c r="J186" s="41">
        <f>SUM(I186)</f>
        <v>0</v>
      </c>
      <c r="K186" s="41">
        <f>SUM(J186)</f>
        <v>0</v>
      </c>
      <c r="L186" s="54"/>
    </row>
    <row r="187" spans="1:12" ht="28.5" customHeight="1">
      <c r="A187" s="20">
        <f t="shared" si="60"/>
        <v>177</v>
      </c>
      <c r="B187" s="72" t="s">
        <v>67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4"/>
    </row>
    <row r="188" spans="1:12">
      <c r="A188" s="20">
        <f t="shared" si="60"/>
        <v>178</v>
      </c>
      <c r="B188" s="36" t="s">
        <v>17</v>
      </c>
      <c r="C188" s="47">
        <f>SUM(D188:K188)</f>
        <v>591.9</v>
      </c>
      <c r="D188" s="49">
        <f>SUM(D189:D190)</f>
        <v>411.9</v>
      </c>
      <c r="E188" s="49">
        <f t="shared" ref="E188:J188" si="79">SUM(E189:E190)</f>
        <v>180</v>
      </c>
      <c r="F188" s="49">
        <f t="shared" si="79"/>
        <v>0</v>
      </c>
      <c r="G188" s="49">
        <f t="shared" si="79"/>
        <v>0</v>
      </c>
      <c r="H188" s="49">
        <f t="shared" si="79"/>
        <v>0</v>
      </c>
      <c r="I188" s="49">
        <f t="shared" si="79"/>
        <v>0</v>
      </c>
      <c r="J188" s="49">
        <f t="shared" si="79"/>
        <v>0</v>
      </c>
      <c r="K188" s="49">
        <f>SUM(K189:K190)</f>
        <v>0</v>
      </c>
      <c r="L188" s="67" t="s">
        <v>128</v>
      </c>
    </row>
    <row r="189" spans="1:12">
      <c r="A189" s="20">
        <f t="shared" si="60"/>
        <v>179</v>
      </c>
      <c r="B189" s="36" t="s">
        <v>4</v>
      </c>
      <c r="C189" s="47">
        <f>SUM(D189:K189)</f>
        <v>591.9</v>
      </c>
      <c r="D189" s="49">
        <v>411.9</v>
      </c>
      <c r="E189" s="49">
        <v>180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78"/>
    </row>
    <row r="190" spans="1:12">
      <c r="A190" s="20">
        <f t="shared" si="60"/>
        <v>180</v>
      </c>
      <c r="B190" s="36" t="s">
        <v>5</v>
      </c>
      <c r="C190" s="49">
        <f>SUM(D190:J190)</f>
        <v>0</v>
      </c>
      <c r="D190" s="49">
        <v>0</v>
      </c>
      <c r="E190" s="49">
        <v>0</v>
      </c>
      <c r="F190" s="41">
        <v>0</v>
      </c>
      <c r="G190" s="41">
        <v>0</v>
      </c>
      <c r="H190" s="41">
        <f>SUM(G190)</f>
        <v>0</v>
      </c>
      <c r="I190" s="41">
        <f>SUM(H190)</f>
        <v>0</v>
      </c>
      <c r="J190" s="41">
        <f>SUM(I190)</f>
        <v>0</v>
      </c>
      <c r="K190" s="41">
        <f>SUM(J190)</f>
        <v>0</v>
      </c>
      <c r="L190" s="68"/>
    </row>
    <row r="191" spans="1:12" ht="15" customHeight="1">
      <c r="A191" s="20">
        <f t="shared" si="60"/>
        <v>181</v>
      </c>
      <c r="B191" s="72" t="s">
        <v>68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4"/>
    </row>
    <row r="192" spans="1:12">
      <c r="A192" s="20">
        <f t="shared" si="60"/>
        <v>182</v>
      </c>
      <c r="B192" s="36" t="s">
        <v>17</v>
      </c>
      <c r="C192" s="47">
        <f>SUM(D192:K192)</f>
        <v>380</v>
      </c>
      <c r="D192" s="55">
        <f>SUM(D193)</f>
        <v>380</v>
      </c>
      <c r="E192" s="55">
        <f t="shared" ref="E192:K192" si="80">SUM(E193)</f>
        <v>0</v>
      </c>
      <c r="F192" s="55">
        <f t="shared" si="80"/>
        <v>0</v>
      </c>
      <c r="G192" s="55">
        <f t="shared" si="80"/>
        <v>0</v>
      </c>
      <c r="H192" s="55">
        <f t="shared" si="80"/>
        <v>0</v>
      </c>
      <c r="I192" s="55">
        <f t="shared" si="80"/>
        <v>0</v>
      </c>
      <c r="J192" s="55">
        <f t="shared" si="80"/>
        <v>0</v>
      </c>
      <c r="K192" s="55">
        <f t="shared" si="80"/>
        <v>0</v>
      </c>
      <c r="L192" s="67" t="s">
        <v>132</v>
      </c>
    </row>
    <row r="193" spans="1:12">
      <c r="A193" s="20">
        <f t="shared" si="60"/>
        <v>183</v>
      </c>
      <c r="B193" s="27" t="s">
        <v>4</v>
      </c>
      <c r="C193" s="47">
        <f>SUM(D193:K193)</f>
        <v>380</v>
      </c>
      <c r="D193" s="56">
        <v>380</v>
      </c>
      <c r="E193" s="56">
        <v>0</v>
      </c>
      <c r="F193" s="35">
        <v>0</v>
      </c>
      <c r="G193" s="35">
        <f>SUM(F193)</f>
        <v>0</v>
      </c>
      <c r="H193" s="35">
        <f>SUM(G193)</f>
        <v>0</v>
      </c>
      <c r="I193" s="35">
        <f>SUM(H193)</f>
        <v>0</v>
      </c>
      <c r="J193" s="35">
        <f>SUM(I193)</f>
        <v>0</v>
      </c>
      <c r="K193" s="35">
        <f>SUM(J193)</f>
        <v>0</v>
      </c>
      <c r="L193" s="68"/>
    </row>
    <row r="194" spans="1:12" ht="15" customHeight="1">
      <c r="A194" s="20">
        <f t="shared" si="60"/>
        <v>184</v>
      </c>
      <c r="B194" s="72" t="s">
        <v>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4"/>
    </row>
    <row r="195" spans="1:12">
      <c r="A195" s="20">
        <f t="shared" si="60"/>
        <v>185</v>
      </c>
      <c r="B195" s="36" t="s">
        <v>17</v>
      </c>
      <c r="C195" s="47">
        <f>SUM(D195:K195)</f>
        <v>1510.3000000000002</v>
      </c>
      <c r="D195" s="55">
        <f>SUM(D196)</f>
        <v>0</v>
      </c>
      <c r="E195" s="55">
        <f t="shared" ref="E195:K195" si="81">SUM(E196)</f>
        <v>261.60000000000002</v>
      </c>
      <c r="F195" s="55">
        <f t="shared" si="81"/>
        <v>82.85</v>
      </c>
      <c r="G195" s="55">
        <f t="shared" si="81"/>
        <v>172.85</v>
      </c>
      <c r="H195" s="55">
        <f t="shared" si="81"/>
        <v>243</v>
      </c>
      <c r="I195" s="55">
        <f t="shared" si="81"/>
        <v>250</v>
      </c>
      <c r="J195" s="55">
        <f t="shared" si="81"/>
        <v>250</v>
      </c>
      <c r="K195" s="55">
        <f t="shared" si="81"/>
        <v>250</v>
      </c>
      <c r="L195" s="67" t="s">
        <v>166</v>
      </c>
    </row>
    <row r="196" spans="1:12">
      <c r="A196" s="20">
        <f t="shared" si="60"/>
        <v>186</v>
      </c>
      <c r="B196" s="36" t="s">
        <v>4</v>
      </c>
      <c r="C196" s="47">
        <f>SUM(D196:K196)</f>
        <v>1510.3000000000002</v>
      </c>
      <c r="D196" s="55">
        <v>0</v>
      </c>
      <c r="E196" s="55">
        <v>261.60000000000002</v>
      </c>
      <c r="F196" s="37">
        <v>82.85</v>
      </c>
      <c r="G196" s="37">
        <v>172.85</v>
      </c>
      <c r="H196" s="37">
        <v>243</v>
      </c>
      <c r="I196" s="37">
        <v>250</v>
      </c>
      <c r="J196" s="37">
        <f>SUM(I196)</f>
        <v>250</v>
      </c>
      <c r="K196" s="37">
        <f>SUM(J196)</f>
        <v>250</v>
      </c>
      <c r="L196" s="68"/>
    </row>
    <row r="197" spans="1:12" ht="14.25" customHeight="1">
      <c r="A197" s="20">
        <f t="shared" si="60"/>
        <v>187</v>
      </c>
      <c r="B197" s="69" t="s">
        <v>19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1"/>
    </row>
    <row r="198" spans="1:12" ht="25.5">
      <c r="A198" s="20">
        <f t="shared" si="60"/>
        <v>188</v>
      </c>
      <c r="B198" s="25" t="s">
        <v>30</v>
      </c>
      <c r="C198" s="26">
        <f>SUM(C199:C199)</f>
        <v>3040.19</v>
      </c>
      <c r="D198" s="26">
        <f>SUM(D199)</f>
        <v>774.1</v>
      </c>
      <c r="E198" s="26">
        <f t="shared" ref="E198:K198" si="82">SUM(E199)</f>
        <v>881.1</v>
      </c>
      <c r="F198" s="26">
        <f t="shared" si="82"/>
        <v>0</v>
      </c>
      <c r="G198" s="26">
        <f t="shared" si="82"/>
        <v>0</v>
      </c>
      <c r="H198" s="26">
        <f t="shared" si="82"/>
        <v>184.99</v>
      </c>
      <c r="I198" s="26">
        <f t="shared" si="82"/>
        <v>200</v>
      </c>
      <c r="J198" s="26">
        <f t="shared" si="82"/>
        <v>500</v>
      </c>
      <c r="K198" s="26">
        <f t="shared" si="82"/>
        <v>500</v>
      </c>
      <c r="L198" s="79" t="s">
        <v>57</v>
      </c>
    </row>
    <row r="199" spans="1:12">
      <c r="A199" s="20">
        <f t="shared" si="60"/>
        <v>189</v>
      </c>
      <c r="B199" s="25" t="s">
        <v>4</v>
      </c>
      <c r="C199" s="47">
        <f>SUM(D199:K199)</f>
        <v>3040.19</v>
      </c>
      <c r="D199" s="26">
        <f>SUM(D211)</f>
        <v>774.1</v>
      </c>
      <c r="E199" s="26">
        <f t="shared" ref="E199:K199" si="83">SUM(E211)</f>
        <v>881.1</v>
      </c>
      <c r="F199" s="26">
        <f t="shared" si="83"/>
        <v>0</v>
      </c>
      <c r="G199" s="26">
        <f t="shared" si="83"/>
        <v>0</v>
      </c>
      <c r="H199" s="26">
        <f t="shared" si="83"/>
        <v>184.99</v>
      </c>
      <c r="I199" s="26">
        <f t="shared" si="83"/>
        <v>200</v>
      </c>
      <c r="J199" s="26">
        <f t="shared" si="83"/>
        <v>500</v>
      </c>
      <c r="K199" s="26">
        <f t="shared" si="83"/>
        <v>500</v>
      </c>
      <c r="L199" s="81"/>
    </row>
    <row r="200" spans="1:12" ht="15" customHeight="1">
      <c r="A200" s="20">
        <f t="shared" si="60"/>
        <v>190</v>
      </c>
      <c r="B200" s="30" t="s">
        <v>10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2"/>
    </row>
    <row r="201" spans="1:12" ht="38.25">
      <c r="A201" s="20">
        <f t="shared" ref="A201:A264" si="84">SUM(A200+1)</f>
        <v>191</v>
      </c>
      <c r="B201" s="25" t="s">
        <v>26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8">
        <v>0</v>
      </c>
      <c r="J201" s="58">
        <v>0</v>
      </c>
      <c r="K201" s="58">
        <v>0</v>
      </c>
      <c r="L201" s="75" t="s">
        <v>57</v>
      </c>
    </row>
    <row r="202" spans="1:12">
      <c r="A202" s="20">
        <f t="shared" si="84"/>
        <v>192</v>
      </c>
      <c r="B202" s="25" t="s">
        <v>4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77"/>
    </row>
    <row r="203" spans="1:12" ht="15" customHeight="1">
      <c r="A203" s="20">
        <f t="shared" si="84"/>
        <v>193</v>
      </c>
      <c r="B203" s="72" t="s">
        <v>11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4"/>
    </row>
    <row r="204" spans="1:12" ht="51" customHeight="1">
      <c r="A204" s="20">
        <f t="shared" si="84"/>
        <v>194</v>
      </c>
      <c r="B204" s="36" t="s">
        <v>28</v>
      </c>
      <c r="C204" s="59">
        <f>SUM(C205)</f>
        <v>0</v>
      </c>
      <c r="D204" s="59">
        <f t="shared" ref="D204:K204" si="85">SUM(D205)</f>
        <v>0</v>
      </c>
      <c r="E204" s="59">
        <f t="shared" si="85"/>
        <v>0</v>
      </c>
      <c r="F204" s="59">
        <f t="shared" si="85"/>
        <v>0</v>
      </c>
      <c r="G204" s="59">
        <f t="shared" si="85"/>
        <v>0</v>
      </c>
      <c r="H204" s="59">
        <f t="shared" si="85"/>
        <v>0</v>
      </c>
      <c r="I204" s="59">
        <f t="shared" si="85"/>
        <v>0</v>
      </c>
      <c r="J204" s="59">
        <f t="shared" si="85"/>
        <v>0</v>
      </c>
      <c r="K204" s="59">
        <f t="shared" si="85"/>
        <v>0</v>
      </c>
      <c r="L204" s="67" t="s">
        <v>57</v>
      </c>
    </row>
    <row r="205" spans="1:12">
      <c r="A205" s="20">
        <f t="shared" si="84"/>
        <v>195</v>
      </c>
      <c r="B205" s="33" t="s">
        <v>4</v>
      </c>
      <c r="C205" s="37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68"/>
    </row>
    <row r="206" spans="1:12" ht="12" customHeight="1">
      <c r="A206" s="20">
        <f t="shared" si="84"/>
        <v>196</v>
      </c>
      <c r="B206" s="60" t="s">
        <v>12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2"/>
    </row>
    <row r="207" spans="1:12">
      <c r="A207" s="20">
        <f t="shared" si="84"/>
        <v>197</v>
      </c>
      <c r="B207" s="36" t="s">
        <v>29</v>
      </c>
      <c r="C207" s="37">
        <f>SUM(B209)</f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67" t="s">
        <v>57</v>
      </c>
    </row>
    <row r="208" spans="1:12">
      <c r="A208" s="20">
        <f t="shared" si="84"/>
        <v>198</v>
      </c>
      <c r="B208" s="33" t="s">
        <v>4</v>
      </c>
      <c r="C208" s="37">
        <v>0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68"/>
    </row>
    <row r="209" spans="1:12" ht="12" customHeight="1">
      <c r="A209" s="20">
        <f t="shared" si="84"/>
        <v>199</v>
      </c>
      <c r="B209" s="60" t="s">
        <v>13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2"/>
    </row>
    <row r="210" spans="1:12">
      <c r="A210" s="20">
        <f t="shared" si="84"/>
        <v>200</v>
      </c>
      <c r="B210" s="25" t="s">
        <v>17</v>
      </c>
      <c r="C210" s="26">
        <f t="shared" ref="C210:K210" si="86">SUM(C211:C211)</f>
        <v>3040.19</v>
      </c>
      <c r="D210" s="26">
        <f t="shared" si="86"/>
        <v>774.1</v>
      </c>
      <c r="E210" s="26">
        <f t="shared" si="86"/>
        <v>881.1</v>
      </c>
      <c r="F210" s="26">
        <f t="shared" si="86"/>
        <v>0</v>
      </c>
      <c r="G210" s="26">
        <f t="shared" si="86"/>
        <v>0</v>
      </c>
      <c r="H210" s="26">
        <f t="shared" si="86"/>
        <v>184.99</v>
      </c>
      <c r="I210" s="26">
        <f t="shared" si="86"/>
        <v>200</v>
      </c>
      <c r="J210" s="26">
        <f t="shared" si="86"/>
        <v>500</v>
      </c>
      <c r="K210" s="26">
        <f t="shared" si="86"/>
        <v>500</v>
      </c>
      <c r="L210" s="75" t="s">
        <v>57</v>
      </c>
    </row>
    <row r="211" spans="1:12">
      <c r="A211" s="20">
        <f t="shared" si="84"/>
        <v>201</v>
      </c>
      <c r="B211" s="25" t="s">
        <v>4</v>
      </c>
      <c r="C211" s="47">
        <f>SUM(D211:K211)</f>
        <v>3040.19</v>
      </c>
      <c r="D211" s="26">
        <f>SUM(D214)</f>
        <v>774.1</v>
      </c>
      <c r="E211" s="26">
        <f t="shared" ref="E211:K211" si="87">SUM(E214)</f>
        <v>881.1</v>
      </c>
      <c r="F211" s="26">
        <f t="shared" si="87"/>
        <v>0</v>
      </c>
      <c r="G211" s="26">
        <f t="shared" si="87"/>
        <v>0</v>
      </c>
      <c r="H211" s="26">
        <f t="shared" si="87"/>
        <v>184.99</v>
      </c>
      <c r="I211" s="26">
        <f t="shared" si="87"/>
        <v>200</v>
      </c>
      <c r="J211" s="26">
        <f t="shared" si="87"/>
        <v>500</v>
      </c>
      <c r="K211" s="26">
        <f t="shared" si="87"/>
        <v>500</v>
      </c>
      <c r="L211" s="77"/>
    </row>
    <row r="212" spans="1:12" ht="12.75" customHeight="1">
      <c r="A212" s="20">
        <f t="shared" si="84"/>
        <v>202</v>
      </c>
      <c r="B212" s="72" t="s">
        <v>183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4"/>
    </row>
    <row r="213" spans="1:12">
      <c r="A213" s="20">
        <f t="shared" si="84"/>
        <v>203</v>
      </c>
      <c r="B213" s="36" t="s">
        <v>29</v>
      </c>
      <c r="C213" s="47">
        <f>SUM(D213:K213)</f>
        <v>3040.19</v>
      </c>
      <c r="D213" s="41">
        <f>SUM(D214)</f>
        <v>774.1</v>
      </c>
      <c r="E213" s="41">
        <f t="shared" ref="E213:K213" si="88">SUM(E214)</f>
        <v>881.1</v>
      </c>
      <c r="F213" s="41">
        <f t="shared" si="88"/>
        <v>0</v>
      </c>
      <c r="G213" s="41">
        <f t="shared" si="88"/>
        <v>0</v>
      </c>
      <c r="H213" s="41">
        <f t="shared" si="88"/>
        <v>184.99</v>
      </c>
      <c r="I213" s="41">
        <f t="shared" si="88"/>
        <v>200</v>
      </c>
      <c r="J213" s="41">
        <f t="shared" si="88"/>
        <v>500</v>
      </c>
      <c r="K213" s="41">
        <f t="shared" si="88"/>
        <v>500</v>
      </c>
      <c r="L213" s="67" t="s">
        <v>133</v>
      </c>
    </row>
    <row r="214" spans="1:12">
      <c r="A214" s="20">
        <f t="shared" si="84"/>
        <v>204</v>
      </c>
      <c r="B214" s="27" t="s">
        <v>4</v>
      </c>
      <c r="C214" s="47">
        <f>SUM(D214:K214)</f>
        <v>3040.19</v>
      </c>
      <c r="D214" s="41">
        <v>774.1</v>
      </c>
      <c r="E214" s="41">
        <v>881.1</v>
      </c>
      <c r="F214" s="41">
        <v>0</v>
      </c>
      <c r="G214" s="41">
        <v>0</v>
      </c>
      <c r="H214" s="41">
        <v>184.99</v>
      </c>
      <c r="I214" s="41">
        <v>200</v>
      </c>
      <c r="J214" s="41">
        <v>500</v>
      </c>
      <c r="K214" s="41">
        <f>SUM(J214)</f>
        <v>500</v>
      </c>
      <c r="L214" s="68"/>
    </row>
    <row r="215" spans="1:12" ht="18" customHeight="1">
      <c r="A215" s="20">
        <f t="shared" si="84"/>
        <v>205</v>
      </c>
      <c r="B215" s="69" t="s">
        <v>63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1"/>
    </row>
    <row r="216" spans="1:12" ht="25.5">
      <c r="A216" s="20">
        <f t="shared" si="84"/>
        <v>206</v>
      </c>
      <c r="B216" s="25" t="s">
        <v>31</v>
      </c>
      <c r="C216" s="26">
        <f>SUM(C217:C219)</f>
        <v>623587.01294000004</v>
      </c>
      <c r="D216" s="26">
        <f t="shared" ref="D216:K216" si="89">SUM(D217:D219)</f>
        <v>223750</v>
      </c>
      <c r="E216" s="26">
        <f t="shared" si="89"/>
        <v>267296.09999999998</v>
      </c>
      <c r="F216" s="26">
        <f t="shared" si="89"/>
        <v>116065.27549999999</v>
      </c>
      <c r="G216" s="26">
        <f t="shared" si="89"/>
        <v>11256.63744</v>
      </c>
      <c r="H216" s="26">
        <f t="shared" si="89"/>
        <v>1825</v>
      </c>
      <c r="I216" s="26">
        <f t="shared" si="89"/>
        <v>1198</v>
      </c>
      <c r="J216" s="26">
        <f t="shared" si="89"/>
        <v>1098</v>
      </c>
      <c r="K216" s="26">
        <f t="shared" si="89"/>
        <v>1098</v>
      </c>
      <c r="L216" s="79" t="s">
        <v>57</v>
      </c>
    </row>
    <row r="217" spans="1:12">
      <c r="A217" s="20">
        <f t="shared" si="84"/>
        <v>207</v>
      </c>
      <c r="B217" s="25" t="s">
        <v>4</v>
      </c>
      <c r="C217" s="26">
        <f>SUM(D217:K217)</f>
        <v>114855.42916000001</v>
      </c>
      <c r="D217" s="26">
        <f t="shared" ref="D217:K217" si="90">SUM(D222+D240)</f>
        <v>40275</v>
      </c>
      <c r="E217" s="26">
        <f t="shared" si="90"/>
        <v>49352.100000000006</v>
      </c>
      <c r="F217" s="26">
        <f t="shared" si="90"/>
        <v>17565.36131</v>
      </c>
      <c r="G217" s="26">
        <f t="shared" si="90"/>
        <v>2443.96785</v>
      </c>
      <c r="H217" s="26">
        <f t="shared" si="90"/>
        <v>1825</v>
      </c>
      <c r="I217" s="26">
        <f t="shared" si="90"/>
        <v>1198</v>
      </c>
      <c r="J217" s="26">
        <f t="shared" si="90"/>
        <v>1098</v>
      </c>
      <c r="K217" s="26">
        <f t="shared" si="90"/>
        <v>1098</v>
      </c>
      <c r="L217" s="80"/>
    </row>
    <row r="218" spans="1:12">
      <c r="A218" s="20">
        <f t="shared" si="84"/>
        <v>208</v>
      </c>
      <c r="B218" s="25" t="s">
        <v>5</v>
      </c>
      <c r="C218" s="26">
        <f>SUM(D218:K218)</f>
        <v>321275.31326000002</v>
      </c>
      <c r="D218" s="26">
        <f>SUM(D223)</f>
        <v>101657</v>
      </c>
      <c r="E218" s="26">
        <f t="shared" ref="E218:K218" si="91">SUM(E223)</f>
        <v>131444.4</v>
      </c>
      <c r="F218" s="26">
        <f t="shared" si="91"/>
        <v>80502.251260000005</v>
      </c>
      <c r="G218" s="26">
        <f t="shared" si="91"/>
        <v>7671.6620000000003</v>
      </c>
      <c r="H218" s="26">
        <f t="shared" si="91"/>
        <v>0</v>
      </c>
      <c r="I218" s="26">
        <f t="shared" si="91"/>
        <v>0</v>
      </c>
      <c r="J218" s="26">
        <f t="shared" si="91"/>
        <v>0</v>
      </c>
      <c r="K218" s="26">
        <f t="shared" si="91"/>
        <v>0</v>
      </c>
      <c r="L218" s="80"/>
    </row>
    <row r="219" spans="1:12">
      <c r="A219" s="20">
        <f t="shared" si="84"/>
        <v>209</v>
      </c>
      <c r="B219" s="25" t="s">
        <v>52</v>
      </c>
      <c r="C219" s="26">
        <f>SUM(D219:K219)</f>
        <v>187456.27051999999</v>
      </c>
      <c r="D219" s="26">
        <f>SUM(D224)</f>
        <v>81818</v>
      </c>
      <c r="E219" s="26">
        <f t="shared" ref="E219:K219" si="92">SUM(E224)</f>
        <v>86499.6</v>
      </c>
      <c r="F219" s="26">
        <f t="shared" si="92"/>
        <v>17997.662929999999</v>
      </c>
      <c r="G219" s="26">
        <f t="shared" si="92"/>
        <v>1141.0075899999999</v>
      </c>
      <c r="H219" s="26">
        <f t="shared" si="92"/>
        <v>0</v>
      </c>
      <c r="I219" s="26">
        <f t="shared" si="92"/>
        <v>0</v>
      </c>
      <c r="J219" s="26">
        <f t="shared" si="92"/>
        <v>0</v>
      </c>
      <c r="K219" s="26">
        <f t="shared" si="92"/>
        <v>0</v>
      </c>
      <c r="L219" s="81"/>
    </row>
    <row r="220" spans="1:12" ht="15" customHeight="1">
      <c r="A220" s="20">
        <f t="shared" si="84"/>
        <v>210</v>
      </c>
      <c r="B220" s="30" t="s">
        <v>10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2"/>
    </row>
    <row r="221" spans="1:12" ht="38.25">
      <c r="A221" s="20">
        <f t="shared" si="84"/>
        <v>211</v>
      </c>
      <c r="B221" s="25" t="s">
        <v>26</v>
      </c>
      <c r="C221" s="26">
        <f>SUM(C222:C224)</f>
        <v>613231.22985</v>
      </c>
      <c r="D221" s="26">
        <f>SUM(D222:D224)</f>
        <v>223750</v>
      </c>
      <c r="E221" s="26">
        <f t="shared" ref="E221:J221" si="93">SUM(E222:E224)</f>
        <v>265785.30000000005</v>
      </c>
      <c r="F221" s="26">
        <f t="shared" si="93"/>
        <v>114266.27549999999</v>
      </c>
      <c r="G221" s="26">
        <f t="shared" si="93"/>
        <v>9429.6543499999989</v>
      </c>
      <c r="H221" s="26">
        <f t="shared" si="93"/>
        <v>0</v>
      </c>
      <c r="I221" s="26">
        <f t="shared" si="93"/>
        <v>0</v>
      </c>
      <c r="J221" s="26">
        <f t="shared" si="93"/>
        <v>0</v>
      </c>
      <c r="K221" s="26">
        <f>SUM(K222:K224)</f>
        <v>0</v>
      </c>
      <c r="L221" s="75" t="s">
        <v>57</v>
      </c>
    </row>
    <row r="222" spans="1:12">
      <c r="A222" s="20">
        <f t="shared" si="84"/>
        <v>212</v>
      </c>
      <c r="B222" s="25" t="s">
        <v>4</v>
      </c>
      <c r="C222" s="26">
        <f>SUM(D222:J222)</f>
        <v>104499.64607</v>
      </c>
      <c r="D222" s="26">
        <f>SUM(D235)</f>
        <v>40275</v>
      </c>
      <c r="E222" s="26">
        <f t="shared" ref="E222:J222" si="94">SUM(E235)</f>
        <v>47841.3</v>
      </c>
      <c r="F222" s="26">
        <f t="shared" si="94"/>
        <v>15766.36131</v>
      </c>
      <c r="G222" s="26">
        <f t="shared" si="94"/>
        <v>616.98476000000005</v>
      </c>
      <c r="H222" s="26">
        <f t="shared" si="94"/>
        <v>0</v>
      </c>
      <c r="I222" s="26">
        <f t="shared" si="94"/>
        <v>0</v>
      </c>
      <c r="J222" s="26">
        <f t="shared" si="94"/>
        <v>0</v>
      </c>
      <c r="K222" s="26">
        <f>SUM(K235)</f>
        <v>0</v>
      </c>
      <c r="L222" s="76"/>
    </row>
    <row r="223" spans="1:12">
      <c r="A223" s="20">
        <f t="shared" si="84"/>
        <v>213</v>
      </c>
      <c r="B223" s="25" t="s">
        <v>5</v>
      </c>
      <c r="C223" s="26">
        <f>SUM(D223:J223)</f>
        <v>321275.31326000002</v>
      </c>
      <c r="D223" s="26">
        <f>SUM(D236)</f>
        <v>101657</v>
      </c>
      <c r="E223" s="26">
        <f t="shared" ref="E223:J223" si="95">SUM(E236)</f>
        <v>131444.4</v>
      </c>
      <c r="F223" s="26">
        <f t="shared" si="95"/>
        <v>80502.251260000005</v>
      </c>
      <c r="G223" s="26">
        <f t="shared" si="95"/>
        <v>7671.6620000000003</v>
      </c>
      <c r="H223" s="26">
        <f t="shared" si="95"/>
        <v>0</v>
      </c>
      <c r="I223" s="26">
        <f t="shared" si="95"/>
        <v>0</v>
      </c>
      <c r="J223" s="26">
        <f t="shared" si="95"/>
        <v>0</v>
      </c>
      <c r="K223" s="26">
        <f>SUM(K236)</f>
        <v>0</v>
      </c>
      <c r="L223" s="76"/>
    </row>
    <row r="224" spans="1:12">
      <c r="A224" s="20">
        <f t="shared" si="84"/>
        <v>214</v>
      </c>
      <c r="B224" s="25" t="s">
        <v>52</v>
      </c>
      <c r="C224" s="26">
        <f>SUM(D224:J224)</f>
        <v>187456.27051999999</v>
      </c>
      <c r="D224" s="26">
        <f>SUM(D237)</f>
        <v>81818</v>
      </c>
      <c r="E224" s="26">
        <f t="shared" ref="E224:J224" si="96">SUM(E237)</f>
        <v>86499.6</v>
      </c>
      <c r="F224" s="26">
        <f t="shared" si="96"/>
        <v>17997.662929999999</v>
      </c>
      <c r="G224" s="26">
        <f t="shared" si="96"/>
        <v>1141.0075899999999</v>
      </c>
      <c r="H224" s="26">
        <f t="shared" si="96"/>
        <v>0</v>
      </c>
      <c r="I224" s="26">
        <f t="shared" si="96"/>
        <v>0</v>
      </c>
      <c r="J224" s="26">
        <f t="shared" si="96"/>
        <v>0</v>
      </c>
      <c r="K224" s="26">
        <f>SUM(K237)</f>
        <v>0</v>
      </c>
      <c r="L224" s="77"/>
    </row>
    <row r="225" spans="1:12" ht="15" customHeight="1">
      <c r="A225" s="20">
        <f t="shared" si="84"/>
        <v>215</v>
      </c>
      <c r="B225" s="72" t="s">
        <v>11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4"/>
    </row>
    <row r="226" spans="1:12" ht="51">
      <c r="A226" s="20">
        <f t="shared" si="84"/>
        <v>216</v>
      </c>
      <c r="B226" s="36" t="s">
        <v>28</v>
      </c>
      <c r="C226" s="59">
        <f>SUM(C227)</f>
        <v>0</v>
      </c>
      <c r="D226" s="59">
        <f t="shared" ref="D226:K226" si="97">SUM(D227)</f>
        <v>0</v>
      </c>
      <c r="E226" s="59">
        <f t="shared" si="97"/>
        <v>0</v>
      </c>
      <c r="F226" s="59">
        <f t="shared" si="97"/>
        <v>0</v>
      </c>
      <c r="G226" s="59">
        <f t="shared" si="97"/>
        <v>0</v>
      </c>
      <c r="H226" s="59">
        <f t="shared" si="97"/>
        <v>0</v>
      </c>
      <c r="I226" s="59">
        <f t="shared" si="97"/>
        <v>0</v>
      </c>
      <c r="J226" s="59">
        <f t="shared" si="97"/>
        <v>0</v>
      </c>
      <c r="K226" s="59">
        <f t="shared" si="97"/>
        <v>0</v>
      </c>
      <c r="L226" s="67" t="s">
        <v>57</v>
      </c>
    </row>
    <row r="227" spans="1:12">
      <c r="A227" s="20">
        <f t="shared" si="84"/>
        <v>217</v>
      </c>
      <c r="B227" s="33" t="s">
        <v>4</v>
      </c>
      <c r="C227" s="37">
        <v>0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68"/>
    </row>
    <row r="228" spans="1:12" ht="15" customHeight="1">
      <c r="A228" s="20">
        <f t="shared" si="84"/>
        <v>218</v>
      </c>
      <c r="B228" s="72" t="s">
        <v>12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4"/>
    </row>
    <row r="229" spans="1:12">
      <c r="A229" s="20">
        <f t="shared" si="84"/>
        <v>219</v>
      </c>
      <c r="B229" s="36" t="s">
        <v>29</v>
      </c>
      <c r="C229" s="41">
        <f>SUM(D229:J229)</f>
        <v>613231.22985</v>
      </c>
      <c r="D229" s="41">
        <f>SUM(D230:D232)</f>
        <v>223750</v>
      </c>
      <c r="E229" s="41">
        <f t="shared" ref="E229:K229" si="98">SUM(E230:E232)</f>
        <v>265785.30000000005</v>
      </c>
      <c r="F229" s="41">
        <f>SUM(F230:F232)</f>
        <v>114266.27549999999</v>
      </c>
      <c r="G229" s="41">
        <f t="shared" si="98"/>
        <v>9429.6543499999989</v>
      </c>
      <c r="H229" s="41">
        <f t="shared" si="98"/>
        <v>0</v>
      </c>
      <c r="I229" s="41">
        <f t="shared" si="98"/>
        <v>0</v>
      </c>
      <c r="J229" s="41">
        <f t="shared" si="98"/>
        <v>0</v>
      </c>
      <c r="K229" s="41">
        <f t="shared" si="98"/>
        <v>0</v>
      </c>
      <c r="L229" s="67" t="s">
        <v>57</v>
      </c>
    </row>
    <row r="230" spans="1:12">
      <c r="A230" s="20">
        <f t="shared" si="84"/>
        <v>220</v>
      </c>
      <c r="B230" s="25" t="s">
        <v>4</v>
      </c>
      <c r="C230" s="41">
        <f>SUM(D230:J230)</f>
        <v>104499.64607</v>
      </c>
      <c r="D230" s="41">
        <f t="shared" ref="D230:K230" si="99">SUM(D235)</f>
        <v>40275</v>
      </c>
      <c r="E230" s="41">
        <f t="shared" si="99"/>
        <v>47841.3</v>
      </c>
      <c r="F230" s="41">
        <f t="shared" si="99"/>
        <v>15766.36131</v>
      </c>
      <c r="G230" s="41">
        <f t="shared" si="99"/>
        <v>616.98476000000005</v>
      </c>
      <c r="H230" s="41">
        <f t="shared" si="99"/>
        <v>0</v>
      </c>
      <c r="I230" s="41">
        <f t="shared" si="99"/>
        <v>0</v>
      </c>
      <c r="J230" s="41">
        <f t="shared" si="99"/>
        <v>0</v>
      </c>
      <c r="K230" s="41">
        <f t="shared" si="99"/>
        <v>0</v>
      </c>
      <c r="L230" s="78"/>
    </row>
    <row r="231" spans="1:12">
      <c r="A231" s="20">
        <f t="shared" si="84"/>
        <v>221</v>
      </c>
      <c r="B231" s="25" t="s">
        <v>5</v>
      </c>
      <c r="C231" s="41">
        <f>SUM(D231:J231)</f>
        <v>321275.31326000002</v>
      </c>
      <c r="D231" s="41">
        <f>SUM(D236)</f>
        <v>101657</v>
      </c>
      <c r="E231" s="41">
        <f t="shared" ref="E231:K231" si="100">SUM(E236)</f>
        <v>131444.4</v>
      </c>
      <c r="F231" s="41">
        <f t="shared" si="100"/>
        <v>80502.251260000005</v>
      </c>
      <c r="G231" s="41">
        <f t="shared" si="100"/>
        <v>7671.6620000000003</v>
      </c>
      <c r="H231" s="41">
        <f t="shared" si="100"/>
        <v>0</v>
      </c>
      <c r="I231" s="41">
        <f t="shared" si="100"/>
        <v>0</v>
      </c>
      <c r="J231" s="41">
        <f t="shared" si="100"/>
        <v>0</v>
      </c>
      <c r="K231" s="41">
        <f t="shared" si="100"/>
        <v>0</v>
      </c>
      <c r="L231" s="78"/>
    </row>
    <row r="232" spans="1:12">
      <c r="A232" s="20">
        <f t="shared" si="84"/>
        <v>222</v>
      </c>
      <c r="B232" s="25" t="s">
        <v>52</v>
      </c>
      <c r="C232" s="41">
        <f>SUM(D232:J232)</f>
        <v>187456.27051999999</v>
      </c>
      <c r="D232" s="41">
        <f>SUM(D237)</f>
        <v>81818</v>
      </c>
      <c r="E232" s="41">
        <f t="shared" ref="E232:K232" si="101">SUM(E237)</f>
        <v>86499.6</v>
      </c>
      <c r="F232" s="41">
        <f t="shared" si="101"/>
        <v>17997.662929999999</v>
      </c>
      <c r="G232" s="41">
        <f t="shared" si="101"/>
        <v>1141.0075899999999</v>
      </c>
      <c r="H232" s="41">
        <f t="shared" si="101"/>
        <v>0</v>
      </c>
      <c r="I232" s="41">
        <f t="shared" si="101"/>
        <v>0</v>
      </c>
      <c r="J232" s="41">
        <f t="shared" si="101"/>
        <v>0</v>
      </c>
      <c r="K232" s="41">
        <f t="shared" si="101"/>
        <v>0</v>
      </c>
      <c r="L232" s="68"/>
    </row>
    <row r="233" spans="1:12" ht="15" customHeight="1">
      <c r="A233" s="20">
        <f t="shared" si="84"/>
        <v>223</v>
      </c>
      <c r="B233" s="72" t="s">
        <v>70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4"/>
    </row>
    <row r="234" spans="1:12" ht="38.25">
      <c r="A234" s="20">
        <f t="shared" si="84"/>
        <v>224</v>
      </c>
      <c r="B234" s="36" t="s">
        <v>26</v>
      </c>
      <c r="C234" s="47">
        <f>SUM(D234:K234)</f>
        <v>613231.22985</v>
      </c>
      <c r="D234" s="41">
        <f>SUM(D235:D237)</f>
        <v>223750</v>
      </c>
      <c r="E234" s="41">
        <f t="shared" ref="E234:K234" si="102">SUM(E235:E237)</f>
        <v>265785.30000000005</v>
      </c>
      <c r="F234" s="41">
        <f t="shared" si="102"/>
        <v>114266.27549999999</v>
      </c>
      <c r="G234" s="41">
        <f t="shared" si="102"/>
        <v>9429.6543499999989</v>
      </c>
      <c r="H234" s="41">
        <f t="shared" si="102"/>
        <v>0</v>
      </c>
      <c r="I234" s="41">
        <f t="shared" si="102"/>
        <v>0</v>
      </c>
      <c r="J234" s="41">
        <f t="shared" si="102"/>
        <v>0</v>
      </c>
      <c r="K234" s="41">
        <f t="shared" si="102"/>
        <v>0</v>
      </c>
      <c r="L234" s="88" t="s">
        <v>134</v>
      </c>
    </row>
    <row r="235" spans="1:12">
      <c r="A235" s="20">
        <f t="shared" si="84"/>
        <v>225</v>
      </c>
      <c r="B235" s="36" t="s">
        <v>4</v>
      </c>
      <c r="C235" s="41">
        <f>SUM(D235:J235)</f>
        <v>104499.64607</v>
      </c>
      <c r="D235" s="41">
        <v>40275</v>
      </c>
      <c r="E235" s="41">
        <v>47841.3</v>
      </c>
      <c r="F235" s="41">
        <v>15766.36131</v>
      </c>
      <c r="G235" s="41">
        <v>616.98476000000005</v>
      </c>
      <c r="H235" s="41">
        <v>0</v>
      </c>
      <c r="I235" s="41">
        <v>0</v>
      </c>
      <c r="J235" s="41">
        <v>0</v>
      </c>
      <c r="K235" s="41">
        <v>0</v>
      </c>
      <c r="L235" s="89"/>
    </row>
    <row r="236" spans="1:12">
      <c r="A236" s="20">
        <f t="shared" si="84"/>
        <v>226</v>
      </c>
      <c r="B236" s="36" t="s">
        <v>5</v>
      </c>
      <c r="C236" s="41">
        <f>SUM(D236:J236)</f>
        <v>321275.31326000002</v>
      </c>
      <c r="D236" s="41">
        <v>101657</v>
      </c>
      <c r="E236" s="41">
        <v>131444.4</v>
      </c>
      <c r="F236" s="41">
        <v>80502.251260000005</v>
      </c>
      <c r="G236" s="41">
        <v>7671.6620000000003</v>
      </c>
      <c r="H236" s="41">
        <v>0</v>
      </c>
      <c r="I236" s="41">
        <v>0</v>
      </c>
      <c r="J236" s="41">
        <v>0</v>
      </c>
      <c r="K236" s="41">
        <v>0</v>
      </c>
      <c r="L236" s="89"/>
    </row>
    <row r="237" spans="1:12">
      <c r="A237" s="20">
        <f t="shared" si="84"/>
        <v>227</v>
      </c>
      <c r="B237" s="36" t="s">
        <v>52</v>
      </c>
      <c r="C237" s="41">
        <f>SUM(D237:J237)</f>
        <v>187456.27051999999</v>
      </c>
      <c r="D237" s="41">
        <v>81818</v>
      </c>
      <c r="E237" s="41">
        <v>86499.6</v>
      </c>
      <c r="F237" s="41">
        <v>17997.662929999999</v>
      </c>
      <c r="G237" s="41">
        <v>1141.0075899999999</v>
      </c>
      <c r="H237" s="41">
        <v>0</v>
      </c>
      <c r="I237" s="41">
        <v>0</v>
      </c>
      <c r="J237" s="41">
        <v>0</v>
      </c>
      <c r="K237" s="41">
        <v>0</v>
      </c>
      <c r="L237" s="90"/>
    </row>
    <row r="238" spans="1:12" ht="15" customHeight="1">
      <c r="A238" s="20">
        <f t="shared" si="84"/>
        <v>228</v>
      </c>
      <c r="B238" s="30" t="s">
        <v>13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2"/>
    </row>
    <row r="239" spans="1:12">
      <c r="A239" s="20">
        <f t="shared" si="84"/>
        <v>229</v>
      </c>
      <c r="B239" s="25" t="s">
        <v>32</v>
      </c>
      <c r="C239" s="63">
        <f>SUM(D239:K239)</f>
        <v>10355.783090000001</v>
      </c>
      <c r="D239" s="26">
        <f>SUM(D240)</f>
        <v>0</v>
      </c>
      <c r="E239" s="26">
        <f t="shared" ref="E239:K239" si="103">SUM(E240)</f>
        <v>1510.8</v>
      </c>
      <c r="F239" s="26">
        <f t="shared" si="103"/>
        <v>1799</v>
      </c>
      <c r="G239" s="26">
        <f t="shared" si="103"/>
        <v>1826.9830899999999</v>
      </c>
      <c r="H239" s="26">
        <f t="shared" si="103"/>
        <v>1825</v>
      </c>
      <c r="I239" s="26">
        <f t="shared" si="103"/>
        <v>1198</v>
      </c>
      <c r="J239" s="26">
        <f t="shared" si="103"/>
        <v>1098</v>
      </c>
      <c r="K239" s="26">
        <f t="shared" si="103"/>
        <v>1098</v>
      </c>
      <c r="L239" s="75" t="s">
        <v>57</v>
      </c>
    </row>
    <row r="240" spans="1:12">
      <c r="A240" s="20">
        <f t="shared" si="84"/>
        <v>230</v>
      </c>
      <c r="B240" s="48" t="s">
        <v>4</v>
      </c>
      <c r="C240" s="26">
        <f>SUM(C243+C246)</f>
        <v>10355.783090000001</v>
      </c>
      <c r="D240" s="26">
        <f t="shared" ref="D240:K240" si="104">SUM(D243+D246)</f>
        <v>0</v>
      </c>
      <c r="E240" s="26">
        <f t="shared" si="104"/>
        <v>1510.8</v>
      </c>
      <c r="F240" s="26">
        <f t="shared" si="104"/>
        <v>1799</v>
      </c>
      <c r="G240" s="26">
        <f t="shared" si="104"/>
        <v>1826.9830899999999</v>
      </c>
      <c r="H240" s="26">
        <f t="shared" si="104"/>
        <v>1825</v>
      </c>
      <c r="I240" s="26">
        <f t="shared" si="104"/>
        <v>1198</v>
      </c>
      <c r="J240" s="26">
        <f t="shared" si="104"/>
        <v>1098</v>
      </c>
      <c r="K240" s="26">
        <f t="shared" si="104"/>
        <v>1098</v>
      </c>
      <c r="L240" s="77"/>
    </row>
    <row r="241" spans="1:13" ht="15.75" customHeight="1">
      <c r="A241" s="20">
        <f t="shared" si="84"/>
        <v>231</v>
      </c>
      <c r="B241" s="72" t="s">
        <v>71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4"/>
      <c r="M241" s="12"/>
    </row>
    <row r="242" spans="1:13" ht="15.75" customHeight="1">
      <c r="A242" s="20">
        <f t="shared" si="84"/>
        <v>232</v>
      </c>
      <c r="B242" s="36" t="s">
        <v>17</v>
      </c>
      <c r="C242" s="47">
        <f>SUM(D242:K242)</f>
        <v>9480.2830900000008</v>
      </c>
      <c r="D242" s="41">
        <f>SUM(D243)</f>
        <v>0</v>
      </c>
      <c r="E242" s="41">
        <f t="shared" ref="E242:K242" si="105">SUM(E243)</f>
        <v>1394.3</v>
      </c>
      <c r="F242" s="41">
        <f t="shared" si="105"/>
        <v>1764</v>
      </c>
      <c r="G242" s="41">
        <f t="shared" si="105"/>
        <v>1676.9830899999999</v>
      </c>
      <c r="H242" s="41">
        <f t="shared" si="105"/>
        <v>1645</v>
      </c>
      <c r="I242" s="41">
        <f t="shared" si="105"/>
        <v>1000</v>
      </c>
      <c r="J242" s="41">
        <f t="shared" si="105"/>
        <v>1000</v>
      </c>
      <c r="K242" s="41">
        <f t="shared" si="105"/>
        <v>1000</v>
      </c>
      <c r="L242" s="67" t="s">
        <v>135</v>
      </c>
      <c r="M242" s="12"/>
    </row>
    <row r="243" spans="1:13" ht="15.75" customHeight="1">
      <c r="A243" s="20">
        <f t="shared" si="84"/>
        <v>233</v>
      </c>
      <c r="B243" s="36" t="s">
        <v>4</v>
      </c>
      <c r="C243" s="47">
        <f>SUM(D243:K243)</f>
        <v>9480.2830900000008</v>
      </c>
      <c r="D243" s="41">
        <v>0</v>
      </c>
      <c r="E243" s="41">
        <v>1394.3</v>
      </c>
      <c r="F243" s="41">
        <v>1764</v>
      </c>
      <c r="G243" s="41">
        <v>1676.9830899999999</v>
      </c>
      <c r="H243" s="41">
        <v>1645</v>
      </c>
      <c r="I243" s="41">
        <v>1000</v>
      </c>
      <c r="J243" s="41">
        <v>1000</v>
      </c>
      <c r="K243" s="41">
        <v>1000</v>
      </c>
      <c r="L243" s="68"/>
      <c r="M243" s="12"/>
    </row>
    <row r="244" spans="1:13" ht="15.75" customHeight="1">
      <c r="A244" s="20">
        <f t="shared" si="84"/>
        <v>234</v>
      </c>
      <c r="B244" s="72" t="s">
        <v>72</v>
      </c>
      <c r="C244" s="73"/>
      <c r="D244" s="73"/>
      <c r="E244" s="73"/>
      <c r="F244" s="73"/>
      <c r="G244" s="73"/>
      <c r="H244" s="73"/>
      <c r="I244" s="73"/>
      <c r="J244" s="73"/>
      <c r="K244" s="73"/>
      <c r="L244" s="74"/>
      <c r="M244" s="12"/>
    </row>
    <row r="245" spans="1:13" ht="15.75" customHeight="1">
      <c r="A245" s="20">
        <f t="shared" si="84"/>
        <v>235</v>
      </c>
      <c r="B245" s="36" t="s">
        <v>17</v>
      </c>
      <c r="C245" s="47">
        <f>SUM(D245:K245)</f>
        <v>875.5</v>
      </c>
      <c r="D245" s="41">
        <f t="shared" ref="D245:K245" si="106">SUM(D246)</f>
        <v>0</v>
      </c>
      <c r="E245" s="41">
        <f t="shared" si="106"/>
        <v>116.5</v>
      </c>
      <c r="F245" s="41">
        <f t="shared" si="106"/>
        <v>35</v>
      </c>
      <c r="G245" s="41">
        <f t="shared" si="106"/>
        <v>150</v>
      </c>
      <c r="H245" s="41">
        <f t="shared" si="106"/>
        <v>180</v>
      </c>
      <c r="I245" s="41">
        <f t="shared" si="106"/>
        <v>198</v>
      </c>
      <c r="J245" s="41">
        <f t="shared" si="106"/>
        <v>98</v>
      </c>
      <c r="K245" s="41">
        <f t="shared" si="106"/>
        <v>98</v>
      </c>
      <c r="L245" s="67" t="s">
        <v>135</v>
      </c>
      <c r="M245" s="12"/>
    </row>
    <row r="246" spans="1:13" ht="15.75" customHeight="1">
      <c r="A246" s="20">
        <f t="shared" si="84"/>
        <v>236</v>
      </c>
      <c r="B246" s="36" t="s">
        <v>4</v>
      </c>
      <c r="C246" s="47">
        <f>SUM(D246:K246)</f>
        <v>875.5</v>
      </c>
      <c r="D246" s="41">
        <v>0</v>
      </c>
      <c r="E246" s="41">
        <v>116.5</v>
      </c>
      <c r="F246" s="41">
        <v>35</v>
      </c>
      <c r="G246" s="41">
        <v>150</v>
      </c>
      <c r="H246" s="41">
        <v>180</v>
      </c>
      <c r="I246" s="41">
        <v>198</v>
      </c>
      <c r="J246" s="41">
        <v>98</v>
      </c>
      <c r="K246" s="41">
        <v>98</v>
      </c>
      <c r="L246" s="68"/>
      <c r="M246" s="12"/>
    </row>
    <row r="247" spans="1:13" ht="30" customHeight="1">
      <c r="A247" s="20">
        <f t="shared" si="84"/>
        <v>237</v>
      </c>
      <c r="B247" s="69" t="s">
        <v>40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1"/>
    </row>
    <row r="248" spans="1:13" ht="27" customHeight="1">
      <c r="A248" s="20">
        <f t="shared" si="84"/>
        <v>238</v>
      </c>
      <c r="B248" s="25" t="s">
        <v>33</v>
      </c>
      <c r="C248" s="47">
        <f>SUM(D248:K248)</f>
        <v>106606.80056</v>
      </c>
      <c r="D248" s="26">
        <f t="shared" ref="D248:K248" si="107">SUM(D249:D250)</f>
        <v>9057</v>
      </c>
      <c r="E248" s="26">
        <f t="shared" si="107"/>
        <v>20613.8</v>
      </c>
      <c r="F248" s="26">
        <f t="shared" si="107"/>
        <v>13551.27159</v>
      </c>
      <c r="G248" s="26">
        <f t="shared" si="107"/>
        <v>16729.58697</v>
      </c>
      <c r="H248" s="26">
        <f t="shared" si="107"/>
        <v>12655.142</v>
      </c>
      <c r="I248" s="26">
        <f t="shared" si="107"/>
        <v>10000</v>
      </c>
      <c r="J248" s="26">
        <f t="shared" si="107"/>
        <v>12000</v>
      </c>
      <c r="K248" s="26">
        <f t="shared" si="107"/>
        <v>12000</v>
      </c>
      <c r="L248" s="79" t="s">
        <v>57</v>
      </c>
    </row>
    <row r="249" spans="1:13" ht="14.25" customHeight="1">
      <c r="A249" s="20">
        <f t="shared" si="84"/>
        <v>239</v>
      </c>
      <c r="B249" s="25" t="s">
        <v>4</v>
      </c>
      <c r="C249" s="47">
        <f>SUM(D249:K249)</f>
        <v>105570.17571000001</v>
      </c>
      <c r="D249" s="26">
        <f>SUM(D262)</f>
        <v>9057</v>
      </c>
      <c r="E249" s="26">
        <f t="shared" ref="E249:K249" si="108">SUM(E262)</f>
        <v>20613.8</v>
      </c>
      <c r="F249" s="26">
        <f t="shared" si="108"/>
        <v>13551.27159</v>
      </c>
      <c r="G249" s="26">
        <f>SUM(G262)</f>
        <v>15692.96212</v>
      </c>
      <c r="H249" s="26">
        <f t="shared" si="108"/>
        <v>12655.142</v>
      </c>
      <c r="I249" s="26">
        <f t="shared" si="108"/>
        <v>10000</v>
      </c>
      <c r="J249" s="26">
        <f t="shared" si="108"/>
        <v>12000</v>
      </c>
      <c r="K249" s="26">
        <f t="shared" si="108"/>
        <v>12000</v>
      </c>
      <c r="L249" s="80"/>
    </row>
    <row r="250" spans="1:13" ht="14.25" customHeight="1">
      <c r="A250" s="20">
        <f t="shared" si="84"/>
        <v>240</v>
      </c>
      <c r="B250" s="25" t="s">
        <v>5</v>
      </c>
      <c r="C250" s="47">
        <f>SUM(D250:K250)</f>
        <v>1036.6248499999999</v>
      </c>
      <c r="D250" s="26">
        <f>SUM(D263)</f>
        <v>0</v>
      </c>
      <c r="E250" s="26">
        <f t="shared" ref="E250:K250" si="109">SUM(E263)</f>
        <v>0</v>
      </c>
      <c r="F250" s="26">
        <f t="shared" si="109"/>
        <v>0</v>
      </c>
      <c r="G250" s="26">
        <f t="shared" si="109"/>
        <v>1036.6248499999999</v>
      </c>
      <c r="H250" s="26">
        <f t="shared" si="109"/>
        <v>0</v>
      </c>
      <c r="I250" s="26">
        <f t="shared" si="109"/>
        <v>0</v>
      </c>
      <c r="J250" s="26">
        <f t="shared" si="109"/>
        <v>0</v>
      </c>
      <c r="K250" s="26">
        <f t="shared" si="109"/>
        <v>0</v>
      </c>
      <c r="L250" s="81"/>
    </row>
    <row r="251" spans="1:13" ht="15" customHeight="1">
      <c r="A251" s="20">
        <f t="shared" si="84"/>
        <v>241</v>
      </c>
      <c r="B251" s="30" t="s">
        <v>10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2"/>
    </row>
    <row r="252" spans="1:13" ht="38.25">
      <c r="A252" s="20">
        <f t="shared" si="84"/>
        <v>242</v>
      </c>
      <c r="B252" s="25" t="s">
        <v>26</v>
      </c>
      <c r="C252" s="57">
        <f>SUM(C253)</f>
        <v>0</v>
      </c>
      <c r="D252" s="57">
        <f t="shared" ref="D252:K252" si="110">SUM(D253)</f>
        <v>0</v>
      </c>
      <c r="E252" s="57">
        <f t="shared" si="110"/>
        <v>0</v>
      </c>
      <c r="F252" s="57">
        <f t="shared" si="110"/>
        <v>0</v>
      </c>
      <c r="G252" s="57">
        <f t="shared" si="110"/>
        <v>0</v>
      </c>
      <c r="H252" s="57">
        <f t="shared" si="110"/>
        <v>0</v>
      </c>
      <c r="I252" s="57">
        <f t="shared" si="110"/>
        <v>0</v>
      </c>
      <c r="J252" s="57">
        <f t="shared" si="110"/>
        <v>0</v>
      </c>
      <c r="K252" s="57">
        <f t="shared" si="110"/>
        <v>0</v>
      </c>
      <c r="L252" s="75" t="s">
        <v>57</v>
      </c>
    </row>
    <row r="253" spans="1:13" ht="15" customHeight="1">
      <c r="A253" s="20">
        <f t="shared" si="84"/>
        <v>243</v>
      </c>
      <c r="B253" s="25" t="s">
        <v>4</v>
      </c>
      <c r="C253" s="57">
        <v>0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77"/>
    </row>
    <row r="254" spans="1:13" ht="15" customHeight="1">
      <c r="A254" s="20">
        <f t="shared" si="84"/>
        <v>244</v>
      </c>
      <c r="B254" s="72" t="s">
        <v>11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4"/>
    </row>
    <row r="255" spans="1:13" ht="51">
      <c r="A255" s="20">
        <f t="shared" si="84"/>
        <v>245</v>
      </c>
      <c r="B255" s="36" t="s">
        <v>28</v>
      </c>
      <c r="C255" s="59">
        <f>SUM(C256)</f>
        <v>0</v>
      </c>
      <c r="D255" s="59">
        <f t="shared" ref="D255:K255" si="111">SUM(D256)</f>
        <v>0</v>
      </c>
      <c r="E255" s="59">
        <f t="shared" si="111"/>
        <v>0</v>
      </c>
      <c r="F255" s="59">
        <f t="shared" si="111"/>
        <v>0</v>
      </c>
      <c r="G255" s="59">
        <f t="shared" si="111"/>
        <v>0</v>
      </c>
      <c r="H255" s="59">
        <f t="shared" si="111"/>
        <v>0</v>
      </c>
      <c r="I255" s="59">
        <f t="shared" si="111"/>
        <v>0</v>
      </c>
      <c r="J255" s="59">
        <f t="shared" si="111"/>
        <v>0</v>
      </c>
      <c r="K255" s="59">
        <f t="shared" si="111"/>
        <v>0</v>
      </c>
      <c r="L255" s="67" t="s">
        <v>57</v>
      </c>
    </row>
    <row r="256" spans="1:13">
      <c r="A256" s="20">
        <f t="shared" si="84"/>
        <v>246</v>
      </c>
      <c r="B256" s="33" t="s">
        <v>4</v>
      </c>
      <c r="C256" s="37">
        <f>SUM(D256:J256)</f>
        <v>0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68"/>
    </row>
    <row r="257" spans="1:12" ht="15" customHeight="1">
      <c r="A257" s="20">
        <f t="shared" si="84"/>
        <v>247</v>
      </c>
      <c r="B257" s="72" t="s">
        <v>12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4"/>
    </row>
    <row r="258" spans="1:12">
      <c r="A258" s="20">
        <f t="shared" si="84"/>
        <v>248</v>
      </c>
      <c r="B258" s="36" t="s">
        <v>32</v>
      </c>
      <c r="C258" s="37">
        <v>0</v>
      </c>
      <c r="D258" s="37">
        <f>SUM(C256)</f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67" t="s">
        <v>57</v>
      </c>
    </row>
    <row r="259" spans="1:12">
      <c r="A259" s="20">
        <f t="shared" si="84"/>
        <v>249</v>
      </c>
      <c r="B259" s="33" t="s">
        <v>4</v>
      </c>
      <c r="C259" s="37">
        <f>SUM(D259:J259)</f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68"/>
    </row>
    <row r="260" spans="1:12" ht="15" customHeight="1">
      <c r="A260" s="20">
        <f t="shared" si="84"/>
        <v>250</v>
      </c>
      <c r="B260" s="30" t="s">
        <v>20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2"/>
    </row>
    <row r="261" spans="1:12" ht="15" customHeight="1">
      <c r="A261" s="20">
        <f t="shared" si="84"/>
        <v>251</v>
      </c>
      <c r="B261" s="25" t="s">
        <v>29</v>
      </c>
      <c r="C261" s="26">
        <f>SUM(C262:C263)</f>
        <v>106606.80056</v>
      </c>
      <c r="D261" s="26">
        <f t="shared" ref="D261:K261" si="112">SUM(D262:D263)</f>
        <v>9057</v>
      </c>
      <c r="E261" s="26">
        <f t="shared" si="112"/>
        <v>20613.8</v>
      </c>
      <c r="F261" s="26">
        <f t="shared" si="112"/>
        <v>13551.27159</v>
      </c>
      <c r="G261" s="26">
        <f t="shared" si="112"/>
        <v>16729.58697</v>
      </c>
      <c r="H261" s="26">
        <f t="shared" si="112"/>
        <v>12655.142</v>
      </c>
      <c r="I261" s="26">
        <f t="shared" si="112"/>
        <v>10000</v>
      </c>
      <c r="J261" s="26">
        <f t="shared" si="112"/>
        <v>12000</v>
      </c>
      <c r="K261" s="26">
        <f t="shared" si="112"/>
        <v>12000</v>
      </c>
      <c r="L261" s="79" t="s">
        <v>57</v>
      </c>
    </row>
    <row r="262" spans="1:12">
      <c r="A262" s="20">
        <f t="shared" si="84"/>
        <v>252</v>
      </c>
      <c r="B262" s="48" t="s">
        <v>4</v>
      </c>
      <c r="C262" s="47">
        <f>SUM(D262:K262)</f>
        <v>105570.17571000001</v>
      </c>
      <c r="D262" s="26">
        <f t="shared" ref="D262:K262" si="113">D270+D273+D276+D279+D282+D266</f>
        <v>9057</v>
      </c>
      <c r="E262" s="26">
        <f t="shared" si="113"/>
        <v>20613.8</v>
      </c>
      <c r="F262" s="26">
        <f t="shared" si="113"/>
        <v>13551.27159</v>
      </c>
      <c r="G262" s="26">
        <f t="shared" si="113"/>
        <v>15692.96212</v>
      </c>
      <c r="H262" s="26">
        <f t="shared" si="113"/>
        <v>12655.142</v>
      </c>
      <c r="I262" s="26">
        <f t="shared" si="113"/>
        <v>10000</v>
      </c>
      <c r="J262" s="26">
        <f t="shared" si="113"/>
        <v>12000</v>
      </c>
      <c r="K262" s="26">
        <f t="shared" si="113"/>
        <v>12000</v>
      </c>
      <c r="L262" s="80"/>
    </row>
    <row r="263" spans="1:12">
      <c r="A263" s="20">
        <f t="shared" si="84"/>
        <v>253</v>
      </c>
      <c r="B263" s="25" t="s">
        <v>5</v>
      </c>
      <c r="C263" s="47">
        <f>SUM(D263:K263)</f>
        <v>1036.6248499999999</v>
      </c>
      <c r="D263" s="26">
        <f>SUM(D267)</f>
        <v>0</v>
      </c>
      <c r="E263" s="26">
        <f t="shared" ref="E263:K263" si="114">SUM(E267)</f>
        <v>0</v>
      </c>
      <c r="F263" s="26">
        <f t="shared" si="114"/>
        <v>0</v>
      </c>
      <c r="G263" s="26">
        <f t="shared" si="114"/>
        <v>1036.6248499999999</v>
      </c>
      <c r="H263" s="26">
        <f t="shared" si="114"/>
        <v>0</v>
      </c>
      <c r="I263" s="26">
        <f t="shared" si="114"/>
        <v>0</v>
      </c>
      <c r="J263" s="26">
        <f t="shared" si="114"/>
        <v>0</v>
      </c>
      <c r="K263" s="26">
        <f t="shared" si="114"/>
        <v>0</v>
      </c>
      <c r="L263" s="81"/>
    </row>
    <row r="264" spans="1:12" ht="16.5" customHeight="1">
      <c r="A264" s="20">
        <f t="shared" si="84"/>
        <v>254</v>
      </c>
      <c r="B264" s="72" t="s">
        <v>177</v>
      </c>
      <c r="C264" s="73"/>
      <c r="D264" s="73"/>
      <c r="E264" s="73"/>
      <c r="F264" s="73"/>
      <c r="G264" s="73"/>
      <c r="H264" s="73"/>
      <c r="I264" s="73"/>
      <c r="J264" s="73"/>
      <c r="K264" s="73"/>
      <c r="L264" s="74"/>
    </row>
    <row r="265" spans="1:12">
      <c r="A265" s="20">
        <f t="shared" ref="A265:A328" si="115">SUM(A264+1)</f>
        <v>255</v>
      </c>
      <c r="B265" s="36" t="s">
        <v>17</v>
      </c>
      <c r="C265" s="41">
        <f>SUM(C266:C267)</f>
        <v>49316.586969999997</v>
      </c>
      <c r="D265" s="41">
        <f t="shared" ref="D265:K265" si="116">SUM(D266:D267)</f>
        <v>0</v>
      </c>
      <c r="E265" s="41">
        <f t="shared" si="116"/>
        <v>7187</v>
      </c>
      <c r="F265" s="41">
        <f t="shared" si="116"/>
        <v>6400</v>
      </c>
      <c r="G265" s="41">
        <f t="shared" si="116"/>
        <v>8729.5869700000003</v>
      </c>
      <c r="H265" s="41">
        <f t="shared" si="116"/>
        <v>7000</v>
      </c>
      <c r="I265" s="41">
        <f t="shared" si="116"/>
        <v>6000</v>
      </c>
      <c r="J265" s="41">
        <f t="shared" si="116"/>
        <v>7000</v>
      </c>
      <c r="K265" s="41">
        <f t="shared" si="116"/>
        <v>7000</v>
      </c>
      <c r="L265" s="67" t="s">
        <v>159</v>
      </c>
    </row>
    <row r="266" spans="1:12">
      <c r="A266" s="20">
        <f t="shared" si="115"/>
        <v>256</v>
      </c>
      <c r="B266" s="36" t="s">
        <v>4</v>
      </c>
      <c r="C266" s="47">
        <f>SUM(D266:K266)</f>
        <v>48279.962119999997</v>
      </c>
      <c r="D266" s="26">
        <v>0</v>
      </c>
      <c r="E266" s="26">
        <v>7187</v>
      </c>
      <c r="F266" s="26">
        <v>6400</v>
      </c>
      <c r="G266" s="26">
        <v>7692.9621200000001</v>
      </c>
      <c r="H266" s="41">
        <v>7000</v>
      </c>
      <c r="I266" s="41">
        <v>6000</v>
      </c>
      <c r="J266" s="41">
        <v>7000</v>
      </c>
      <c r="K266" s="41">
        <v>7000</v>
      </c>
      <c r="L266" s="78"/>
    </row>
    <row r="267" spans="1:12">
      <c r="A267" s="20">
        <f t="shared" si="115"/>
        <v>257</v>
      </c>
      <c r="B267" s="25" t="s">
        <v>5</v>
      </c>
      <c r="C267" s="47">
        <f>SUM(D267:K267)</f>
        <v>1036.6248499999999</v>
      </c>
      <c r="D267" s="26">
        <v>0</v>
      </c>
      <c r="E267" s="26">
        <v>0</v>
      </c>
      <c r="F267" s="26">
        <v>0</v>
      </c>
      <c r="G267" s="26">
        <v>1036.6248499999999</v>
      </c>
      <c r="H267" s="41">
        <v>0</v>
      </c>
      <c r="I267" s="41">
        <v>0</v>
      </c>
      <c r="J267" s="41">
        <v>0</v>
      </c>
      <c r="K267" s="43">
        <v>0</v>
      </c>
      <c r="L267" s="68"/>
    </row>
    <row r="268" spans="1:12" ht="28.5" customHeight="1">
      <c r="A268" s="20">
        <f t="shared" si="115"/>
        <v>258</v>
      </c>
      <c r="B268" s="72" t="s">
        <v>160</v>
      </c>
      <c r="C268" s="73"/>
      <c r="D268" s="73"/>
      <c r="E268" s="73"/>
      <c r="F268" s="73"/>
      <c r="G268" s="73"/>
      <c r="H268" s="73"/>
      <c r="I268" s="73"/>
      <c r="J268" s="73"/>
      <c r="K268" s="73"/>
      <c r="L268" s="74"/>
    </row>
    <row r="269" spans="1:12">
      <c r="A269" s="20">
        <f t="shared" si="115"/>
        <v>259</v>
      </c>
      <c r="B269" s="36" t="s">
        <v>17</v>
      </c>
      <c r="C269" s="47">
        <f>SUM(D269:K269)</f>
        <v>9091.30782</v>
      </c>
      <c r="D269" s="41">
        <f>SUM(D270)</f>
        <v>1162.9000000000001</v>
      </c>
      <c r="E269" s="41">
        <f t="shared" ref="E269:K269" si="117">SUM(E270)</f>
        <v>3739</v>
      </c>
      <c r="F269" s="41">
        <f t="shared" si="117"/>
        <v>2338.2950000000001</v>
      </c>
      <c r="G269" s="41">
        <f>SUM(G270)</f>
        <v>918.46181999999999</v>
      </c>
      <c r="H269" s="41">
        <f t="shared" si="117"/>
        <v>432.65100000000001</v>
      </c>
      <c r="I269" s="41">
        <f t="shared" si="117"/>
        <v>500</v>
      </c>
      <c r="J269" s="41">
        <f t="shared" si="117"/>
        <v>0</v>
      </c>
      <c r="K269" s="41">
        <f t="shared" si="117"/>
        <v>0</v>
      </c>
      <c r="L269" s="67" t="s">
        <v>136</v>
      </c>
    </row>
    <row r="270" spans="1:12">
      <c r="A270" s="20">
        <f t="shared" si="115"/>
        <v>260</v>
      </c>
      <c r="B270" s="36" t="s">
        <v>4</v>
      </c>
      <c r="C270" s="47">
        <f>SUM(D270:K270)</f>
        <v>9091.30782</v>
      </c>
      <c r="D270" s="41">
        <v>1162.9000000000001</v>
      </c>
      <c r="E270" s="41">
        <v>3739</v>
      </c>
      <c r="F270" s="41">
        <v>2338.2950000000001</v>
      </c>
      <c r="G270" s="41">
        <v>918.46181999999999</v>
      </c>
      <c r="H270" s="41">
        <v>432.65100000000001</v>
      </c>
      <c r="I270" s="41">
        <v>500</v>
      </c>
      <c r="J270" s="41">
        <v>0</v>
      </c>
      <c r="K270" s="41">
        <v>0</v>
      </c>
      <c r="L270" s="68"/>
    </row>
    <row r="271" spans="1:12" ht="24.75" customHeight="1">
      <c r="A271" s="20">
        <f t="shared" si="115"/>
        <v>261</v>
      </c>
      <c r="B271" s="72" t="s">
        <v>73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4"/>
    </row>
    <row r="272" spans="1:12">
      <c r="A272" s="20">
        <f t="shared" si="115"/>
        <v>262</v>
      </c>
      <c r="B272" s="36" t="s">
        <v>17</v>
      </c>
      <c r="C272" s="47">
        <f>SUM(D272:K272)</f>
        <v>4943.7000000000007</v>
      </c>
      <c r="D272" s="41">
        <f>SUM(D273)</f>
        <v>2527.4</v>
      </c>
      <c r="E272" s="41">
        <f t="shared" ref="E272:K272" si="118">SUM(E273)</f>
        <v>2416.3000000000002</v>
      </c>
      <c r="F272" s="41">
        <f t="shared" si="118"/>
        <v>0</v>
      </c>
      <c r="G272" s="41">
        <f t="shared" si="118"/>
        <v>0</v>
      </c>
      <c r="H272" s="41">
        <f t="shared" si="118"/>
        <v>0</v>
      </c>
      <c r="I272" s="41">
        <f t="shared" si="118"/>
        <v>0</v>
      </c>
      <c r="J272" s="41">
        <f t="shared" si="118"/>
        <v>0</v>
      </c>
      <c r="K272" s="41">
        <f t="shared" si="118"/>
        <v>0</v>
      </c>
      <c r="L272" s="67" t="s">
        <v>137</v>
      </c>
    </row>
    <row r="273" spans="1:173">
      <c r="A273" s="20">
        <f t="shared" si="115"/>
        <v>263</v>
      </c>
      <c r="B273" s="36" t="s">
        <v>4</v>
      </c>
      <c r="C273" s="47">
        <f>SUM(D273:K273)</f>
        <v>4943.7000000000007</v>
      </c>
      <c r="D273" s="41">
        <v>2527.4</v>
      </c>
      <c r="E273" s="41">
        <v>2416.3000000000002</v>
      </c>
      <c r="F273" s="41">
        <v>0</v>
      </c>
      <c r="G273" s="41">
        <v>0</v>
      </c>
      <c r="H273" s="41">
        <v>0</v>
      </c>
      <c r="I273" s="41">
        <f>SUM(H273)</f>
        <v>0</v>
      </c>
      <c r="J273" s="41">
        <f>SUM(I273)</f>
        <v>0</v>
      </c>
      <c r="K273" s="41">
        <f>SUM(J273)</f>
        <v>0</v>
      </c>
      <c r="L273" s="68"/>
    </row>
    <row r="274" spans="1:173" ht="28.5" customHeight="1">
      <c r="A274" s="20">
        <f t="shared" si="115"/>
        <v>264</v>
      </c>
      <c r="B274" s="72" t="s">
        <v>74</v>
      </c>
      <c r="C274" s="73"/>
      <c r="D274" s="73"/>
      <c r="E274" s="73"/>
      <c r="F274" s="73"/>
      <c r="G274" s="73"/>
      <c r="H274" s="73"/>
      <c r="I274" s="73"/>
      <c r="J274" s="73"/>
      <c r="K274" s="73"/>
      <c r="L274" s="74"/>
    </row>
    <row r="275" spans="1:173">
      <c r="A275" s="20">
        <f t="shared" si="115"/>
        <v>265</v>
      </c>
      <c r="B275" s="36" t="s">
        <v>17</v>
      </c>
      <c r="C275" s="47">
        <f>SUM(D275:K275)</f>
        <v>9536.4765900000002</v>
      </c>
      <c r="D275" s="41">
        <f>SUM(D276)</f>
        <v>2054.5</v>
      </c>
      <c r="E275" s="41">
        <f t="shared" ref="E275:K275" si="119">SUM(E276)</f>
        <v>2770</v>
      </c>
      <c r="F275" s="41">
        <f t="shared" si="119"/>
        <v>2211.9765900000002</v>
      </c>
      <c r="G275" s="41">
        <f t="shared" si="119"/>
        <v>2500</v>
      </c>
      <c r="H275" s="41">
        <f t="shared" si="119"/>
        <v>0</v>
      </c>
      <c r="I275" s="41">
        <f t="shared" si="119"/>
        <v>0</v>
      </c>
      <c r="J275" s="41">
        <f t="shared" si="119"/>
        <v>0</v>
      </c>
      <c r="K275" s="41">
        <f t="shared" si="119"/>
        <v>0</v>
      </c>
      <c r="L275" s="67" t="s">
        <v>137</v>
      </c>
    </row>
    <row r="276" spans="1:173">
      <c r="A276" s="20">
        <f t="shared" si="115"/>
        <v>266</v>
      </c>
      <c r="B276" s="36" t="s">
        <v>4</v>
      </c>
      <c r="C276" s="47">
        <f>SUM(D276:K276)</f>
        <v>9536.4765900000002</v>
      </c>
      <c r="D276" s="41">
        <v>2054.5</v>
      </c>
      <c r="E276" s="41">
        <v>2770</v>
      </c>
      <c r="F276" s="41">
        <v>2211.9765900000002</v>
      </c>
      <c r="G276" s="41">
        <v>2500</v>
      </c>
      <c r="H276" s="41">
        <v>0</v>
      </c>
      <c r="I276" s="41">
        <v>0</v>
      </c>
      <c r="J276" s="41">
        <f>SUM(I276)</f>
        <v>0</v>
      </c>
      <c r="K276" s="41">
        <v>0</v>
      </c>
      <c r="L276" s="68"/>
    </row>
    <row r="277" spans="1:173" ht="24" customHeight="1">
      <c r="A277" s="20">
        <f t="shared" si="115"/>
        <v>267</v>
      </c>
      <c r="B277" s="72" t="s">
        <v>75</v>
      </c>
      <c r="C277" s="73"/>
      <c r="D277" s="73"/>
      <c r="E277" s="73"/>
      <c r="F277" s="73"/>
      <c r="G277" s="73"/>
      <c r="H277" s="73"/>
      <c r="I277" s="73"/>
      <c r="J277" s="73"/>
      <c r="K277" s="73"/>
      <c r="L277" s="74"/>
    </row>
    <row r="278" spans="1:173">
      <c r="A278" s="20">
        <f t="shared" si="115"/>
        <v>268</v>
      </c>
      <c r="B278" s="36" t="s">
        <v>17</v>
      </c>
      <c r="C278" s="41">
        <f>SUM(C279)</f>
        <v>23796</v>
      </c>
      <c r="D278" s="41">
        <f>SUM(D279)</f>
        <v>2833</v>
      </c>
      <c r="E278" s="41">
        <f t="shared" ref="E278:K278" si="120">SUM(E279)</f>
        <v>3963</v>
      </c>
      <c r="F278" s="41">
        <f t="shared" si="120"/>
        <v>2000</v>
      </c>
      <c r="G278" s="41">
        <f t="shared" si="120"/>
        <v>4000</v>
      </c>
      <c r="H278" s="41">
        <f t="shared" si="120"/>
        <v>3500</v>
      </c>
      <c r="I278" s="41">
        <f t="shared" si="120"/>
        <v>1500</v>
      </c>
      <c r="J278" s="41">
        <f t="shared" si="120"/>
        <v>3000</v>
      </c>
      <c r="K278" s="41">
        <f t="shared" si="120"/>
        <v>3000</v>
      </c>
      <c r="L278" s="67" t="s">
        <v>137</v>
      </c>
    </row>
    <row r="279" spans="1:173">
      <c r="A279" s="20">
        <f t="shared" si="115"/>
        <v>269</v>
      </c>
      <c r="B279" s="36" t="s">
        <v>4</v>
      </c>
      <c r="C279" s="47">
        <f>SUM(D279:K279)</f>
        <v>23796</v>
      </c>
      <c r="D279" s="41">
        <v>2833</v>
      </c>
      <c r="E279" s="41">
        <v>3963</v>
      </c>
      <c r="F279" s="41">
        <v>2000</v>
      </c>
      <c r="G279" s="41">
        <v>4000</v>
      </c>
      <c r="H279" s="41">
        <v>3500</v>
      </c>
      <c r="I279" s="41">
        <v>1500</v>
      </c>
      <c r="J279" s="41">
        <v>3000</v>
      </c>
      <c r="K279" s="41">
        <v>3000</v>
      </c>
      <c r="L279" s="68"/>
    </row>
    <row r="280" spans="1:173" ht="28.5" customHeight="1">
      <c r="A280" s="20">
        <f t="shared" si="115"/>
        <v>270</v>
      </c>
      <c r="B280" s="72" t="s">
        <v>76</v>
      </c>
      <c r="C280" s="73"/>
      <c r="D280" s="73"/>
      <c r="E280" s="73"/>
      <c r="F280" s="73"/>
      <c r="G280" s="73"/>
      <c r="H280" s="73"/>
      <c r="I280" s="73"/>
      <c r="J280" s="73"/>
      <c r="K280" s="73"/>
      <c r="L280" s="74"/>
    </row>
    <row r="281" spans="1:173" ht="15.75" customHeight="1">
      <c r="A281" s="20">
        <f t="shared" si="115"/>
        <v>271</v>
      </c>
      <c r="B281" s="36" t="s">
        <v>17</v>
      </c>
      <c r="C281" s="41">
        <f t="shared" ref="C281:K281" si="121">SUM(C282:C282)</f>
        <v>9922.7291800000003</v>
      </c>
      <c r="D281" s="41">
        <f t="shared" si="121"/>
        <v>479.2</v>
      </c>
      <c r="E281" s="41">
        <f t="shared" si="121"/>
        <v>538.5</v>
      </c>
      <c r="F281" s="41">
        <f t="shared" si="121"/>
        <v>601</v>
      </c>
      <c r="G281" s="41">
        <f t="shared" si="121"/>
        <v>581.53818000000001</v>
      </c>
      <c r="H281" s="41">
        <f t="shared" si="121"/>
        <v>1722.491</v>
      </c>
      <c r="I281" s="41">
        <f t="shared" si="121"/>
        <v>2000</v>
      </c>
      <c r="J281" s="41">
        <f t="shared" si="121"/>
        <v>2000</v>
      </c>
      <c r="K281" s="41">
        <f t="shared" si="121"/>
        <v>2000</v>
      </c>
      <c r="L281" s="67" t="s">
        <v>138</v>
      </c>
    </row>
    <row r="282" spans="1:173" ht="15" customHeight="1">
      <c r="A282" s="20">
        <f t="shared" si="115"/>
        <v>272</v>
      </c>
      <c r="B282" s="36" t="s">
        <v>4</v>
      </c>
      <c r="C282" s="47">
        <f>SUM(D282:K282)</f>
        <v>9922.7291800000003</v>
      </c>
      <c r="D282" s="41">
        <v>479.2</v>
      </c>
      <c r="E282" s="41">
        <v>538.5</v>
      </c>
      <c r="F282" s="41">
        <v>601</v>
      </c>
      <c r="G282" s="41">
        <v>581.53818000000001</v>
      </c>
      <c r="H282" s="41">
        <v>1722.491</v>
      </c>
      <c r="I282" s="41">
        <v>2000</v>
      </c>
      <c r="J282" s="41">
        <f>SUM(I282)</f>
        <v>2000</v>
      </c>
      <c r="K282" s="41">
        <f>SUM(J282)</f>
        <v>2000</v>
      </c>
      <c r="L282" s="68"/>
    </row>
    <row r="283" spans="1:173" ht="12.75" customHeight="1">
      <c r="A283" s="20">
        <f t="shared" si="115"/>
        <v>273</v>
      </c>
      <c r="B283" s="85" t="s">
        <v>48</v>
      </c>
      <c r="C283" s="86"/>
      <c r="D283" s="86"/>
      <c r="E283" s="86"/>
      <c r="F283" s="86"/>
      <c r="G283" s="86"/>
      <c r="H283" s="86"/>
      <c r="I283" s="86"/>
      <c r="J283" s="86"/>
      <c r="K283" s="86"/>
      <c r="L283" s="87"/>
      <c r="M283" s="13"/>
    </row>
    <row r="284" spans="1:173" s="5" customFormat="1" ht="25.5">
      <c r="A284" s="20">
        <f t="shared" si="115"/>
        <v>274</v>
      </c>
      <c r="B284" s="25" t="s">
        <v>34</v>
      </c>
      <c r="C284" s="47">
        <f>SUM(D284:K284)</f>
        <v>13770.740909999999</v>
      </c>
      <c r="D284" s="26">
        <f>SUM(D285)</f>
        <v>1452.3999999999999</v>
      </c>
      <c r="E284" s="26">
        <f t="shared" ref="E284:K284" si="122">SUM(E285)</f>
        <v>1425.76</v>
      </c>
      <c r="F284" s="26">
        <f t="shared" si="122"/>
        <v>1788.21262</v>
      </c>
      <c r="G284" s="26">
        <f t="shared" si="122"/>
        <v>1496.8905500000001</v>
      </c>
      <c r="H284" s="26">
        <f t="shared" si="122"/>
        <v>1716.8777399999999</v>
      </c>
      <c r="I284" s="26">
        <f t="shared" si="122"/>
        <v>1818</v>
      </c>
      <c r="J284" s="26">
        <f t="shared" si="122"/>
        <v>2036.3</v>
      </c>
      <c r="K284" s="26">
        <f t="shared" si="122"/>
        <v>2036.3</v>
      </c>
      <c r="L284" s="79" t="s">
        <v>57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</row>
    <row r="285" spans="1:173" s="5" customFormat="1">
      <c r="A285" s="20">
        <f t="shared" si="115"/>
        <v>275</v>
      </c>
      <c r="B285" s="25" t="s">
        <v>4</v>
      </c>
      <c r="C285" s="47">
        <f>SUM(D285:K285)</f>
        <v>13770.740909999999</v>
      </c>
      <c r="D285" s="26">
        <f>SUM(D297)</f>
        <v>1452.3999999999999</v>
      </c>
      <c r="E285" s="26">
        <f t="shared" ref="E285:K285" si="123">SUM(E297)</f>
        <v>1425.76</v>
      </c>
      <c r="F285" s="26">
        <f t="shared" si="123"/>
        <v>1788.21262</v>
      </c>
      <c r="G285" s="26">
        <f t="shared" si="123"/>
        <v>1496.8905500000001</v>
      </c>
      <c r="H285" s="26">
        <f t="shared" si="123"/>
        <v>1716.8777399999999</v>
      </c>
      <c r="I285" s="26">
        <f t="shared" si="123"/>
        <v>1818</v>
      </c>
      <c r="J285" s="26">
        <f t="shared" si="123"/>
        <v>2036.3</v>
      </c>
      <c r="K285" s="26">
        <f t="shared" si="123"/>
        <v>2036.3</v>
      </c>
      <c r="L285" s="81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:173" ht="12.75" customHeight="1">
      <c r="A286" s="20">
        <f t="shared" si="115"/>
        <v>276</v>
      </c>
      <c r="B286" s="30" t="s">
        <v>10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2"/>
    </row>
    <row r="287" spans="1:173" ht="38.25">
      <c r="A287" s="20">
        <f t="shared" si="115"/>
        <v>277</v>
      </c>
      <c r="B287" s="25" t="s">
        <v>26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9">
        <v>0</v>
      </c>
      <c r="J287" s="29">
        <v>0</v>
      </c>
      <c r="K287" s="29">
        <v>0</v>
      </c>
      <c r="L287" s="75" t="s">
        <v>57</v>
      </c>
    </row>
    <row r="288" spans="1:173">
      <c r="A288" s="20">
        <f t="shared" si="115"/>
        <v>278</v>
      </c>
      <c r="B288" s="25" t="s">
        <v>4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77"/>
    </row>
    <row r="289" spans="1:13" ht="12.75" customHeight="1">
      <c r="A289" s="20">
        <f t="shared" si="115"/>
        <v>279</v>
      </c>
      <c r="B289" s="72" t="s">
        <v>11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4"/>
    </row>
    <row r="290" spans="1:13" ht="51">
      <c r="A290" s="20">
        <f t="shared" si="115"/>
        <v>280</v>
      </c>
      <c r="B290" s="36" t="s">
        <v>28</v>
      </c>
      <c r="C290" s="64">
        <f>SUM(C291)</f>
        <v>0</v>
      </c>
      <c r="D290" s="64">
        <f t="shared" ref="D290:K290" si="124">SUM(D291)</f>
        <v>0</v>
      </c>
      <c r="E290" s="64">
        <f t="shared" si="124"/>
        <v>0</v>
      </c>
      <c r="F290" s="64">
        <f t="shared" si="124"/>
        <v>0</v>
      </c>
      <c r="G290" s="64">
        <f t="shared" si="124"/>
        <v>0</v>
      </c>
      <c r="H290" s="64">
        <f t="shared" si="124"/>
        <v>0</v>
      </c>
      <c r="I290" s="64">
        <f t="shared" si="124"/>
        <v>0</v>
      </c>
      <c r="J290" s="64">
        <f t="shared" si="124"/>
        <v>0</v>
      </c>
      <c r="K290" s="64">
        <f t="shared" si="124"/>
        <v>0</v>
      </c>
      <c r="L290" s="67" t="s">
        <v>57</v>
      </c>
    </row>
    <row r="291" spans="1:13">
      <c r="A291" s="20">
        <f t="shared" si="115"/>
        <v>281</v>
      </c>
      <c r="B291" s="33" t="s">
        <v>4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68"/>
    </row>
    <row r="292" spans="1:13" ht="12" customHeight="1">
      <c r="A292" s="20">
        <f t="shared" si="115"/>
        <v>282</v>
      </c>
      <c r="B292" s="60" t="s">
        <v>12</v>
      </c>
      <c r="C292" s="61"/>
      <c r="D292" s="61"/>
      <c r="E292" s="61"/>
      <c r="F292" s="61"/>
      <c r="G292" s="61"/>
      <c r="H292" s="61"/>
      <c r="I292" s="61"/>
      <c r="J292" s="61"/>
      <c r="K292" s="61"/>
      <c r="L292" s="62"/>
    </row>
    <row r="293" spans="1:13">
      <c r="A293" s="20">
        <f t="shared" si="115"/>
        <v>283</v>
      </c>
      <c r="B293" s="36" t="s">
        <v>9</v>
      </c>
      <c r="C293" s="37">
        <v>0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67" t="s">
        <v>57</v>
      </c>
    </row>
    <row r="294" spans="1:13">
      <c r="A294" s="20">
        <f t="shared" si="115"/>
        <v>284</v>
      </c>
      <c r="B294" s="33" t="s">
        <v>4</v>
      </c>
      <c r="C294" s="37">
        <v>0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68"/>
    </row>
    <row r="295" spans="1:13" ht="15" customHeight="1">
      <c r="A295" s="20">
        <f t="shared" si="115"/>
        <v>285</v>
      </c>
      <c r="B295" s="30" t="s">
        <v>20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2"/>
    </row>
    <row r="296" spans="1:13">
      <c r="A296" s="20">
        <f t="shared" si="115"/>
        <v>286</v>
      </c>
      <c r="B296" s="25" t="s">
        <v>9</v>
      </c>
      <c r="C296" s="26">
        <f>SUM(C297)</f>
        <v>13770.740909999999</v>
      </c>
      <c r="D296" s="26">
        <f>SUM(D297)</f>
        <v>1452.3999999999999</v>
      </c>
      <c r="E296" s="26">
        <f t="shared" ref="E296:K296" si="125">SUM(E297)</f>
        <v>1425.76</v>
      </c>
      <c r="F296" s="26">
        <f t="shared" si="125"/>
        <v>1788.21262</v>
      </c>
      <c r="G296" s="26">
        <f t="shared" si="125"/>
        <v>1496.8905500000001</v>
      </c>
      <c r="H296" s="26">
        <f t="shared" si="125"/>
        <v>1716.8777399999999</v>
      </c>
      <c r="I296" s="26">
        <f t="shared" si="125"/>
        <v>1818</v>
      </c>
      <c r="J296" s="26">
        <f t="shared" si="125"/>
        <v>2036.3</v>
      </c>
      <c r="K296" s="26">
        <f t="shared" si="125"/>
        <v>2036.3</v>
      </c>
      <c r="L296" s="79" t="s">
        <v>57</v>
      </c>
    </row>
    <row r="297" spans="1:13">
      <c r="A297" s="20">
        <f t="shared" si="115"/>
        <v>287</v>
      </c>
      <c r="B297" s="48" t="s">
        <v>4</v>
      </c>
      <c r="C297" s="47">
        <f>SUM(D297:K297)</f>
        <v>13770.740909999999</v>
      </c>
      <c r="D297" s="26">
        <f>SUM(D309+D324+D300+D303+D306)</f>
        <v>1452.3999999999999</v>
      </c>
      <c r="E297" s="26">
        <f t="shared" ref="E297:K297" si="126">SUM(E309+E324+E300+E303+E306)</f>
        <v>1425.76</v>
      </c>
      <c r="F297" s="26">
        <f t="shared" si="126"/>
        <v>1788.21262</v>
      </c>
      <c r="G297" s="26">
        <f t="shared" si="126"/>
        <v>1496.8905500000001</v>
      </c>
      <c r="H297" s="26">
        <f t="shared" si="126"/>
        <v>1716.8777399999999</v>
      </c>
      <c r="I297" s="26">
        <f t="shared" si="126"/>
        <v>1818</v>
      </c>
      <c r="J297" s="26">
        <f t="shared" si="126"/>
        <v>2036.3</v>
      </c>
      <c r="K297" s="26">
        <f t="shared" si="126"/>
        <v>2036.3</v>
      </c>
      <c r="L297" s="81"/>
    </row>
    <row r="298" spans="1:13" ht="11.25" customHeight="1">
      <c r="A298" s="20">
        <f t="shared" si="115"/>
        <v>288</v>
      </c>
      <c r="B298" s="72" t="s">
        <v>104</v>
      </c>
      <c r="C298" s="73"/>
      <c r="D298" s="73"/>
      <c r="E298" s="73"/>
      <c r="F298" s="73"/>
      <c r="G298" s="73"/>
      <c r="H298" s="73"/>
      <c r="I298" s="73"/>
      <c r="J298" s="73"/>
      <c r="K298" s="73"/>
      <c r="L298" s="74"/>
    </row>
    <row r="299" spans="1:13">
      <c r="A299" s="20">
        <f t="shared" si="115"/>
        <v>289</v>
      </c>
      <c r="B299" s="36" t="s">
        <v>29</v>
      </c>
      <c r="C299" s="47">
        <f>SUM(D299:K299)</f>
        <v>318.39999999999998</v>
      </c>
      <c r="D299" s="26">
        <f>SUM(D300)</f>
        <v>200</v>
      </c>
      <c r="E299" s="26">
        <f t="shared" ref="E299:K299" si="127">SUM(E300)</f>
        <v>118.4</v>
      </c>
      <c r="F299" s="26">
        <f t="shared" si="127"/>
        <v>0</v>
      </c>
      <c r="G299" s="26">
        <f t="shared" si="127"/>
        <v>0</v>
      </c>
      <c r="H299" s="26">
        <f t="shared" si="127"/>
        <v>0</v>
      </c>
      <c r="I299" s="26">
        <f t="shared" si="127"/>
        <v>0</v>
      </c>
      <c r="J299" s="26">
        <f t="shared" si="127"/>
        <v>0</v>
      </c>
      <c r="K299" s="26">
        <f t="shared" si="127"/>
        <v>0</v>
      </c>
      <c r="L299" s="75" t="s">
        <v>139</v>
      </c>
    </row>
    <row r="300" spans="1:13">
      <c r="A300" s="20">
        <f t="shared" si="115"/>
        <v>290</v>
      </c>
      <c r="B300" s="36" t="s">
        <v>4</v>
      </c>
      <c r="C300" s="47">
        <f>SUM(D300:K300)</f>
        <v>318.39999999999998</v>
      </c>
      <c r="D300" s="26">
        <v>200</v>
      </c>
      <c r="E300" s="26">
        <v>118.4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77"/>
    </row>
    <row r="301" spans="1:13" ht="18" customHeight="1">
      <c r="A301" s="20">
        <f t="shared" si="115"/>
        <v>291</v>
      </c>
      <c r="B301" s="72" t="s">
        <v>188</v>
      </c>
      <c r="C301" s="73"/>
      <c r="D301" s="73"/>
      <c r="E301" s="73"/>
      <c r="F301" s="73"/>
      <c r="G301" s="73"/>
      <c r="H301" s="73"/>
      <c r="I301" s="73"/>
      <c r="J301" s="73"/>
      <c r="K301" s="73"/>
      <c r="L301" s="74"/>
    </row>
    <row r="302" spans="1:13">
      <c r="A302" s="20">
        <f t="shared" si="115"/>
        <v>292</v>
      </c>
      <c r="B302" s="36" t="s">
        <v>29</v>
      </c>
      <c r="C302" s="26">
        <f>SUM(D302:J302)</f>
        <v>198</v>
      </c>
      <c r="D302" s="26">
        <f t="shared" ref="D302:K302" si="128">SUM(D303)</f>
        <v>0</v>
      </c>
      <c r="E302" s="26">
        <f t="shared" si="128"/>
        <v>0</v>
      </c>
      <c r="F302" s="26">
        <f t="shared" si="128"/>
        <v>0</v>
      </c>
      <c r="G302" s="26">
        <f t="shared" si="128"/>
        <v>0</v>
      </c>
      <c r="H302" s="26">
        <f t="shared" si="128"/>
        <v>0</v>
      </c>
      <c r="I302" s="26">
        <f t="shared" si="128"/>
        <v>198</v>
      </c>
      <c r="J302" s="26">
        <f t="shared" si="128"/>
        <v>0</v>
      </c>
      <c r="K302" s="26">
        <f t="shared" si="128"/>
        <v>0</v>
      </c>
      <c r="L302" s="75" t="s">
        <v>189</v>
      </c>
      <c r="M302" s="16"/>
    </row>
    <row r="303" spans="1:13">
      <c r="A303" s="20">
        <f t="shared" si="115"/>
        <v>293</v>
      </c>
      <c r="B303" s="36" t="s">
        <v>4</v>
      </c>
      <c r="C303" s="26">
        <f>SUM(D303:J303)</f>
        <v>198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198</v>
      </c>
      <c r="J303" s="26">
        <v>0</v>
      </c>
      <c r="K303" s="26">
        <v>0</v>
      </c>
      <c r="L303" s="77"/>
      <c r="M303" s="16"/>
    </row>
    <row r="304" spans="1:13" ht="24" customHeight="1">
      <c r="A304" s="20">
        <f t="shared" si="115"/>
        <v>294</v>
      </c>
      <c r="B304" s="72" t="s">
        <v>77</v>
      </c>
      <c r="C304" s="73"/>
      <c r="D304" s="73"/>
      <c r="E304" s="73"/>
      <c r="F304" s="73"/>
      <c r="G304" s="73"/>
      <c r="H304" s="73"/>
      <c r="I304" s="73"/>
      <c r="J304" s="73"/>
      <c r="K304" s="73"/>
      <c r="L304" s="74"/>
    </row>
    <row r="305" spans="1:12">
      <c r="A305" s="20">
        <f t="shared" si="115"/>
        <v>295</v>
      </c>
      <c r="B305" s="36" t="s">
        <v>29</v>
      </c>
      <c r="C305" s="26">
        <f>SUM(D305:J305)</f>
        <v>0</v>
      </c>
      <c r="D305" s="26">
        <f t="shared" ref="D305:K305" si="129">SUM(D306)</f>
        <v>0</v>
      </c>
      <c r="E305" s="26">
        <f t="shared" si="129"/>
        <v>0</v>
      </c>
      <c r="F305" s="26">
        <f t="shared" si="129"/>
        <v>0</v>
      </c>
      <c r="G305" s="26">
        <f t="shared" si="129"/>
        <v>0</v>
      </c>
      <c r="H305" s="26">
        <f t="shared" si="129"/>
        <v>0</v>
      </c>
      <c r="I305" s="26">
        <f t="shared" si="129"/>
        <v>0</v>
      </c>
      <c r="J305" s="26">
        <f t="shared" si="129"/>
        <v>0</v>
      </c>
      <c r="K305" s="26">
        <f t="shared" si="129"/>
        <v>0</v>
      </c>
      <c r="L305" s="75" t="s">
        <v>167</v>
      </c>
    </row>
    <row r="306" spans="1:12">
      <c r="A306" s="20">
        <f t="shared" si="115"/>
        <v>296</v>
      </c>
      <c r="B306" s="36" t="s">
        <v>4</v>
      </c>
      <c r="C306" s="26">
        <f>SUM(D306:J306)</f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77"/>
    </row>
    <row r="307" spans="1:12" ht="15" customHeight="1">
      <c r="A307" s="20">
        <f t="shared" si="115"/>
        <v>297</v>
      </c>
      <c r="B307" s="72" t="s">
        <v>78</v>
      </c>
      <c r="C307" s="73"/>
      <c r="D307" s="73"/>
      <c r="E307" s="73"/>
      <c r="F307" s="73"/>
      <c r="G307" s="73"/>
      <c r="H307" s="73"/>
      <c r="I307" s="73"/>
      <c r="J307" s="73"/>
      <c r="K307" s="73"/>
      <c r="L307" s="74"/>
    </row>
    <row r="308" spans="1:12">
      <c r="A308" s="20">
        <f t="shared" si="115"/>
        <v>298</v>
      </c>
      <c r="B308" s="36" t="s">
        <v>29</v>
      </c>
      <c r="C308" s="41">
        <f>SUM(C309)</f>
        <v>12577.706909999999</v>
      </c>
      <c r="D308" s="41">
        <f>SUM(D309)</f>
        <v>1202.3999999999999</v>
      </c>
      <c r="E308" s="41">
        <f t="shared" ref="E308:K308" si="130">SUM(E309)</f>
        <v>1160.5999999999999</v>
      </c>
      <c r="F308" s="41">
        <f t="shared" si="130"/>
        <v>1778.1886200000001</v>
      </c>
      <c r="G308" s="41">
        <f t="shared" si="130"/>
        <v>1432.8905500000001</v>
      </c>
      <c r="H308" s="41">
        <f t="shared" si="130"/>
        <v>1641.02774</v>
      </c>
      <c r="I308" s="41">
        <f t="shared" si="130"/>
        <v>1530</v>
      </c>
      <c r="J308" s="41">
        <f t="shared" si="130"/>
        <v>1916.3</v>
      </c>
      <c r="K308" s="41">
        <f t="shared" si="130"/>
        <v>1916.3</v>
      </c>
      <c r="L308" s="67" t="s">
        <v>140</v>
      </c>
    </row>
    <row r="309" spans="1:12">
      <c r="A309" s="20">
        <f t="shared" si="115"/>
        <v>299</v>
      </c>
      <c r="B309" s="36" t="s">
        <v>4</v>
      </c>
      <c r="C309" s="47">
        <f>SUM(D309:K309)</f>
        <v>12577.706909999999</v>
      </c>
      <c r="D309" s="41">
        <f>SUM(D312+D315+D318+D321)</f>
        <v>1202.3999999999999</v>
      </c>
      <c r="E309" s="41">
        <f t="shared" ref="E309:K309" si="131">SUM(E312+E315+E318+E321)</f>
        <v>1160.5999999999999</v>
      </c>
      <c r="F309" s="41">
        <f t="shared" si="131"/>
        <v>1778.1886200000001</v>
      </c>
      <c r="G309" s="41">
        <f t="shared" si="131"/>
        <v>1432.8905500000001</v>
      </c>
      <c r="H309" s="41">
        <f>SUM(H312+H315+H318+H321)</f>
        <v>1641.02774</v>
      </c>
      <c r="I309" s="41">
        <f t="shared" si="131"/>
        <v>1530</v>
      </c>
      <c r="J309" s="41">
        <f t="shared" si="131"/>
        <v>1916.3</v>
      </c>
      <c r="K309" s="41">
        <f t="shared" si="131"/>
        <v>1916.3</v>
      </c>
      <c r="L309" s="68"/>
    </row>
    <row r="310" spans="1:12" ht="15" customHeight="1">
      <c r="A310" s="20">
        <f t="shared" si="115"/>
        <v>300</v>
      </c>
      <c r="B310" s="72" t="s">
        <v>42</v>
      </c>
      <c r="C310" s="73"/>
      <c r="D310" s="73"/>
      <c r="E310" s="73"/>
      <c r="F310" s="73"/>
      <c r="G310" s="73"/>
      <c r="H310" s="73"/>
      <c r="I310" s="73"/>
      <c r="J310" s="73"/>
      <c r="K310" s="73"/>
      <c r="L310" s="74"/>
    </row>
    <row r="311" spans="1:12">
      <c r="A311" s="20">
        <f t="shared" si="115"/>
        <v>301</v>
      </c>
      <c r="B311" s="36" t="s">
        <v>41</v>
      </c>
      <c r="C311" s="41">
        <f>SUM(C312)</f>
        <v>177.50000000000003</v>
      </c>
      <c r="D311" s="41">
        <f>SUM(D312)</f>
        <v>27</v>
      </c>
      <c r="E311" s="41">
        <f t="shared" ref="E311:K311" si="132">SUM(E312)</f>
        <v>0</v>
      </c>
      <c r="F311" s="41">
        <f t="shared" si="132"/>
        <v>29.8</v>
      </c>
      <c r="G311" s="41">
        <f t="shared" si="132"/>
        <v>30</v>
      </c>
      <c r="H311" s="41">
        <f t="shared" si="132"/>
        <v>28.1</v>
      </c>
      <c r="I311" s="41">
        <f t="shared" si="132"/>
        <v>0</v>
      </c>
      <c r="J311" s="41">
        <f t="shared" si="132"/>
        <v>31.3</v>
      </c>
      <c r="K311" s="41">
        <f t="shared" si="132"/>
        <v>31.3</v>
      </c>
      <c r="L311" s="67" t="s">
        <v>141</v>
      </c>
    </row>
    <row r="312" spans="1:12">
      <c r="A312" s="20">
        <f t="shared" si="115"/>
        <v>302</v>
      </c>
      <c r="B312" s="36" t="s">
        <v>4</v>
      </c>
      <c r="C312" s="47">
        <f>SUM(D312:K312)</f>
        <v>177.50000000000003</v>
      </c>
      <c r="D312" s="41">
        <v>27</v>
      </c>
      <c r="E312" s="41">
        <v>0</v>
      </c>
      <c r="F312" s="41">
        <v>29.8</v>
      </c>
      <c r="G312" s="41">
        <v>30</v>
      </c>
      <c r="H312" s="41">
        <v>28.1</v>
      </c>
      <c r="I312" s="41">
        <v>0</v>
      </c>
      <c r="J312" s="41">
        <v>31.3</v>
      </c>
      <c r="K312" s="41">
        <v>31.3</v>
      </c>
      <c r="L312" s="68"/>
    </row>
    <row r="313" spans="1:12" ht="15" customHeight="1">
      <c r="A313" s="20">
        <f t="shared" si="115"/>
        <v>303</v>
      </c>
      <c r="B313" s="72" t="s">
        <v>43</v>
      </c>
      <c r="C313" s="73"/>
      <c r="D313" s="73"/>
      <c r="E313" s="73"/>
      <c r="F313" s="73"/>
      <c r="G313" s="73"/>
      <c r="H313" s="73"/>
      <c r="I313" s="73"/>
      <c r="J313" s="73"/>
      <c r="K313" s="73"/>
      <c r="L313" s="74"/>
    </row>
    <row r="314" spans="1:12">
      <c r="A314" s="20">
        <f t="shared" si="115"/>
        <v>304</v>
      </c>
      <c r="B314" s="36" t="s">
        <v>41</v>
      </c>
      <c r="C314" s="41">
        <f>SUM(C315)</f>
        <v>1154.0819200000001</v>
      </c>
      <c r="D314" s="41">
        <f>SUM(D315)</f>
        <v>177.8</v>
      </c>
      <c r="E314" s="41">
        <f t="shared" ref="E314:K314" si="133">SUM(E315)</f>
        <v>136.5</v>
      </c>
      <c r="F314" s="41">
        <f t="shared" si="133"/>
        <v>130.71729999999999</v>
      </c>
      <c r="G314" s="41">
        <f t="shared" si="133"/>
        <v>139.84438</v>
      </c>
      <c r="H314" s="41">
        <f t="shared" si="133"/>
        <v>149.22023999999999</v>
      </c>
      <c r="I314" s="41">
        <f t="shared" si="133"/>
        <v>100</v>
      </c>
      <c r="J314" s="41">
        <f t="shared" si="133"/>
        <v>160</v>
      </c>
      <c r="K314" s="41">
        <f t="shared" si="133"/>
        <v>160</v>
      </c>
      <c r="L314" s="67" t="s">
        <v>142</v>
      </c>
    </row>
    <row r="315" spans="1:12">
      <c r="A315" s="20">
        <f t="shared" si="115"/>
        <v>305</v>
      </c>
      <c r="B315" s="36" t="s">
        <v>4</v>
      </c>
      <c r="C315" s="47">
        <f>SUM(D315:K315)</f>
        <v>1154.0819200000001</v>
      </c>
      <c r="D315" s="41">
        <v>177.8</v>
      </c>
      <c r="E315" s="41">
        <v>136.5</v>
      </c>
      <c r="F315" s="41">
        <v>130.71729999999999</v>
      </c>
      <c r="G315" s="41">
        <v>139.84438</v>
      </c>
      <c r="H315" s="41">
        <v>149.22023999999999</v>
      </c>
      <c r="I315" s="41">
        <v>100</v>
      </c>
      <c r="J315" s="41">
        <v>160</v>
      </c>
      <c r="K315" s="41">
        <v>160</v>
      </c>
      <c r="L315" s="68"/>
    </row>
    <row r="316" spans="1:12" ht="15" customHeight="1">
      <c r="A316" s="20">
        <f t="shared" si="115"/>
        <v>306</v>
      </c>
      <c r="B316" s="72" t="s">
        <v>44</v>
      </c>
      <c r="C316" s="73"/>
      <c r="D316" s="73"/>
      <c r="E316" s="73"/>
      <c r="F316" s="73"/>
      <c r="G316" s="73"/>
      <c r="H316" s="73"/>
      <c r="I316" s="73"/>
      <c r="J316" s="73"/>
      <c r="K316" s="73"/>
      <c r="L316" s="74"/>
    </row>
    <row r="317" spans="1:12">
      <c r="A317" s="20">
        <f t="shared" si="115"/>
        <v>307</v>
      </c>
      <c r="B317" s="36" t="s">
        <v>41</v>
      </c>
      <c r="C317" s="41">
        <f>SUM(C318)</f>
        <v>9969.8334200000008</v>
      </c>
      <c r="D317" s="41">
        <f>SUM(D318)</f>
        <v>898</v>
      </c>
      <c r="E317" s="41">
        <f t="shared" ref="E317:K317" si="134">SUM(E318)</f>
        <v>930.1</v>
      </c>
      <c r="F317" s="41">
        <f t="shared" si="134"/>
        <v>1499.7713200000001</v>
      </c>
      <c r="G317" s="41">
        <f t="shared" si="134"/>
        <v>1123.2546</v>
      </c>
      <c r="H317" s="41">
        <f t="shared" si="134"/>
        <v>1238.7075</v>
      </c>
      <c r="I317" s="41">
        <f t="shared" si="134"/>
        <v>1280</v>
      </c>
      <c r="J317" s="41">
        <f t="shared" si="134"/>
        <v>1500</v>
      </c>
      <c r="K317" s="41">
        <f t="shared" si="134"/>
        <v>1500</v>
      </c>
      <c r="L317" s="67" t="s">
        <v>143</v>
      </c>
    </row>
    <row r="318" spans="1:12">
      <c r="A318" s="20">
        <f t="shared" si="115"/>
        <v>308</v>
      </c>
      <c r="B318" s="36" t="s">
        <v>4</v>
      </c>
      <c r="C318" s="47">
        <f>SUM(D318:K318)</f>
        <v>9969.8334200000008</v>
      </c>
      <c r="D318" s="41">
        <v>898</v>
      </c>
      <c r="E318" s="41">
        <v>930.1</v>
      </c>
      <c r="F318" s="41">
        <v>1499.7713200000001</v>
      </c>
      <c r="G318" s="41">
        <v>1123.2546</v>
      </c>
      <c r="H318" s="41">
        <v>1238.7075</v>
      </c>
      <c r="I318" s="41">
        <v>1280</v>
      </c>
      <c r="J318" s="41">
        <v>1500</v>
      </c>
      <c r="K318" s="41">
        <v>1500</v>
      </c>
      <c r="L318" s="68"/>
    </row>
    <row r="319" spans="1:12" ht="15" customHeight="1">
      <c r="A319" s="20">
        <f t="shared" si="115"/>
        <v>309</v>
      </c>
      <c r="B319" s="72" t="s">
        <v>45</v>
      </c>
      <c r="C319" s="73"/>
      <c r="D319" s="73"/>
      <c r="E319" s="73"/>
      <c r="F319" s="73"/>
      <c r="G319" s="73"/>
      <c r="H319" s="73"/>
      <c r="I319" s="73"/>
      <c r="J319" s="73"/>
      <c r="K319" s="73"/>
      <c r="L319" s="74"/>
    </row>
    <row r="320" spans="1:12">
      <c r="A320" s="20">
        <f t="shared" si="115"/>
        <v>310</v>
      </c>
      <c r="B320" s="36" t="s">
        <v>41</v>
      </c>
      <c r="C320" s="41">
        <f>SUM(C321)</f>
        <v>1276.2915699999999</v>
      </c>
      <c r="D320" s="41">
        <f>SUM(D321)</f>
        <v>99.6</v>
      </c>
      <c r="E320" s="41">
        <f t="shared" ref="E320:K320" si="135">SUM(E321)</f>
        <v>94</v>
      </c>
      <c r="F320" s="41">
        <f t="shared" si="135"/>
        <v>117.9</v>
      </c>
      <c r="G320" s="41">
        <f t="shared" si="135"/>
        <v>139.79157000000001</v>
      </c>
      <c r="H320" s="41">
        <f t="shared" si="135"/>
        <v>225</v>
      </c>
      <c r="I320" s="41">
        <f t="shared" si="135"/>
        <v>150</v>
      </c>
      <c r="J320" s="41">
        <f t="shared" si="135"/>
        <v>225</v>
      </c>
      <c r="K320" s="41">
        <f t="shared" si="135"/>
        <v>225</v>
      </c>
      <c r="L320" s="67" t="s">
        <v>144</v>
      </c>
    </row>
    <row r="321" spans="1:12">
      <c r="A321" s="20">
        <f t="shared" si="115"/>
        <v>311</v>
      </c>
      <c r="B321" s="36" t="s">
        <v>4</v>
      </c>
      <c r="C321" s="47">
        <f>SUM(D321:K321)</f>
        <v>1276.2915699999999</v>
      </c>
      <c r="D321" s="41">
        <v>99.6</v>
      </c>
      <c r="E321" s="41">
        <v>94</v>
      </c>
      <c r="F321" s="41">
        <v>117.9</v>
      </c>
      <c r="G321" s="41">
        <v>139.79157000000001</v>
      </c>
      <c r="H321" s="41">
        <v>225</v>
      </c>
      <c r="I321" s="41">
        <v>150</v>
      </c>
      <c r="J321" s="41">
        <v>225</v>
      </c>
      <c r="K321" s="41">
        <v>225</v>
      </c>
      <c r="L321" s="68"/>
    </row>
    <row r="322" spans="1:12" ht="27.75" customHeight="1">
      <c r="A322" s="20">
        <f t="shared" si="115"/>
        <v>312</v>
      </c>
      <c r="B322" s="72" t="s">
        <v>79</v>
      </c>
      <c r="C322" s="73"/>
      <c r="D322" s="73"/>
      <c r="E322" s="73"/>
      <c r="F322" s="73"/>
      <c r="G322" s="73"/>
      <c r="H322" s="73"/>
      <c r="I322" s="73"/>
      <c r="J322" s="73"/>
      <c r="K322" s="73"/>
      <c r="L322" s="74"/>
    </row>
    <row r="323" spans="1:12">
      <c r="A323" s="20">
        <f t="shared" si="115"/>
        <v>313</v>
      </c>
      <c r="B323" s="36" t="s">
        <v>29</v>
      </c>
      <c r="C323" s="41">
        <f>SUM(C324)</f>
        <v>676.63400000000001</v>
      </c>
      <c r="D323" s="41">
        <f>SUM(D324)</f>
        <v>50</v>
      </c>
      <c r="E323" s="41">
        <f t="shared" ref="E323:K323" si="136">SUM(E324)</f>
        <v>146.76</v>
      </c>
      <c r="F323" s="41">
        <f t="shared" si="136"/>
        <v>10.023999999999999</v>
      </c>
      <c r="G323" s="41">
        <f t="shared" si="136"/>
        <v>64</v>
      </c>
      <c r="H323" s="41">
        <f t="shared" si="136"/>
        <v>75.849999999999994</v>
      </c>
      <c r="I323" s="41">
        <f t="shared" si="136"/>
        <v>90</v>
      </c>
      <c r="J323" s="41">
        <f t="shared" si="136"/>
        <v>120</v>
      </c>
      <c r="K323" s="41">
        <f t="shared" si="136"/>
        <v>120</v>
      </c>
      <c r="L323" s="67" t="s">
        <v>145</v>
      </c>
    </row>
    <row r="324" spans="1:12">
      <c r="A324" s="20">
        <f t="shared" si="115"/>
        <v>314</v>
      </c>
      <c r="B324" s="27" t="s">
        <v>4</v>
      </c>
      <c r="C324" s="47">
        <f>SUM(D324:K324)</f>
        <v>676.63400000000001</v>
      </c>
      <c r="D324" s="42">
        <f>SUM(D327+D333)</f>
        <v>50</v>
      </c>
      <c r="E324" s="42">
        <f>SUM(E327+E333)</f>
        <v>146.76</v>
      </c>
      <c r="F324" s="42">
        <f>SUM(F327+F333)</f>
        <v>10.023999999999999</v>
      </c>
      <c r="G324" s="42">
        <f>SUM(G327+G333)</f>
        <v>64</v>
      </c>
      <c r="H324" s="42">
        <f>SUM(H327+H333)</f>
        <v>75.849999999999994</v>
      </c>
      <c r="I324" s="42">
        <f>SUM(I327+I333+I330)</f>
        <v>90</v>
      </c>
      <c r="J324" s="42">
        <f>SUM(J327+J333+J330)</f>
        <v>120</v>
      </c>
      <c r="K324" s="42">
        <f>SUM(K327+K333+K330)</f>
        <v>120</v>
      </c>
      <c r="L324" s="68"/>
    </row>
    <row r="325" spans="1:12" ht="15" customHeight="1">
      <c r="A325" s="20">
        <f t="shared" si="115"/>
        <v>315</v>
      </c>
      <c r="B325" s="72" t="s">
        <v>56</v>
      </c>
      <c r="C325" s="73"/>
      <c r="D325" s="73"/>
      <c r="E325" s="73"/>
      <c r="F325" s="73"/>
      <c r="G325" s="73"/>
      <c r="H325" s="73"/>
      <c r="I325" s="73"/>
      <c r="J325" s="73"/>
      <c r="K325" s="73"/>
      <c r="L325" s="74"/>
    </row>
    <row r="326" spans="1:12">
      <c r="A326" s="20">
        <f t="shared" si="115"/>
        <v>316</v>
      </c>
      <c r="B326" s="27" t="s">
        <v>29</v>
      </c>
      <c r="C326" s="35">
        <f>SUM(C327)</f>
        <v>356.63400000000001</v>
      </c>
      <c r="D326" s="35">
        <f>SUM(D327)</f>
        <v>50</v>
      </c>
      <c r="E326" s="35">
        <f t="shared" ref="E326:K329" si="137">SUM(E327)</f>
        <v>66.760000000000005</v>
      </c>
      <c r="F326" s="35">
        <f t="shared" si="137"/>
        <v>10.023999999999999</v>
      </c>
      <c r="G326" s="35">
        <f t="shared" si="137"/>
        <v>34</v>
      </c>
      <c r="H326" s="35">
        <f t="shared" si="137"/>
        <v>45.85</v>
      </c>
      <c r="I326" s="35">
        <f t="shared" si="137"/>
        <v>30</v>
      </c>
      <c r="J326" s="35">
        <f t="shared" si="137"/>
        <v>60</v>
      </c>
      <c r="K326" s="35">
        <f t="shared" si="137"/>
        <v>60</v>
      </c>
      <c r="L326" s="67" t="s">
        <v>146</v>
      </c>
    </row>
    <row r="327" spans="1:12">
      <c r="A327" s="20">
        <f t="shared" si="115"/>
        <v>317</v>
      </c>
      <c r="B327" s="36" t="s">
        <v>4</v>
      </c>
      <c r="C327" s="47">
        <f>SUM(D327:K327)</f>
        <v>356.63400000000001</v>
      </c>
      <c r="D327" s="37">
        <v>50</v>
      </c>
      <c r="E327" s="37">
        <v>66.760000000000005</v>
      </c>
      <c r="F327" s="37">
        <v>10.023999999999999</v>
      </c>
      <c r="G327" s="37">
        <v>34</v>
      </c>
      <c r="H327" s="37">
        <v>45.85</v>
      </c>
      <c r="I327" s="37">
        <v>30</v>
      </c>
      <c r="J327" s="37">
        <v>60</v>
      </c>
      <c r="K327" s="37">
        <v>60</v>
      </c>
      <c r="L327" s="68"/>
    </row>
    <row r="328" spans="1:12">
      <c r="A328" s="20">
        <f t="shared" si="115"/>
        <v>318</v>
      </c>
      <c r="B328" s="72" t="s">
        <v>179</v>
      </c>
      <c r="C328" s="73"/>
      <c r="D328" s="73"/>
      <c r="E328" s="73"/>
      <c r="F328" s="73"/>
      <c r="G328" s="73"/>
      <c r="H328" s="73"/>
      <c r="I328" s="73"/>
      <c r="J328" s="73"/>
      <c r="K328" s="73"/>
      <c r="L328" s="74"/>
    </row>
    <row r="329" spans="1:12">
      <c r="A329" s="20">
        <f t="shared" ref="A329:A392" si="138">SUM(A328+1)</f>
        <v>319</v>
      </c>
      <c r="B329" s="27" t="s">
        <v>29</v>
      </c>
      <c r="C329" s="35">
        <f>SUM(C330)</f>
        <v>90</v>
      </c>
      <c r="D329" s="35">
        <f>SUM(D330)</f>
        <v>0</v>
      </c>
      <c r="E329" s="35">
        <f t="shared" si="137"/>
        <v>0</v>
      </c>
      <c r="F329" s="35">
        <f t="shared" si="137"/>
        <v>0</v>
      </c>
      <c r="G329" s="35">
        <f t="shared" si="137"/>
        <v>0</v>
      </c>
      <c r="H329" s="35">
        <f t="shared" si="137"/>
        <v>0</v>
      </c>
      <c r="I329" s="35">
        <f t="shared" si="137"/>
        <v>30</v>
      </c>
      <c r="J329" s="35">
        <f t="shared" si="137"/>
        <v>30</v>
      </c>
      <c r="K329" s="35">
        <f t="shared" si="137"/>
        <v>30</v>
      </c>
      <c r="L329" s="67" t="s">
        <v>180</v>
      </c>
    </row>
    <row r="330" spans="1:12">
      <c r="A330" s="20">
        <f t="shared" si="138"/>
        <v>320</v>
      </c>
      <c r="B330" s="36" t="s">
        <v>4</v>
      </c>
      <c r="C330" s="47">
        <f>SUM(D330:K330)</f>
        <v>90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30</v>
      </c>
      <c r="J330" s="37">
        <f>SUM(I330)</f>
        <v>30</v>
      </c>
      <c r="K330" s="37">
        <f>SUM(J330)</f>
        <v>30</v>
      </c>
      <c r="L330" s="68"/>
    </row>
    <row r="331" spans="1:12" ht="12" customHeight="1">
      <c r="A331" s="20">
        <f t="shared" si="138"/>
        <v>321</v>
      </c>
      <c r="B331" s="72" t="s">
        <v>54</v>
      </c>
      <c r="C331" s="73"/>
      <c r="D331" s="73"/>
      <c r="E331" s="73"/>
      <c r="F331" s="73"/>
      <c r="G331" s="73"/>
      <c r="H331" s="73"/>
      <c r="I331" s="73"/>
      <c r="J331" s="73"/>
      <c r="K331" s="73"/>
      <c r="L331" s="74"/>
    </row>
    <row r="332" spans="1:12">
      <c r="A332" s="20">
        <f t="shared" si="138"/>
        <v>322</v>
      </c>
      <c r="B332" s="27" t="s">
        <v>29</v>
      </c>
      <c r="C332" s="47">
        <f>SUM(D332:K332)</f>
        <v>230</v>
      </c>
      <c r="D332" s="35">
        <f t="shared" ref="D332:K332" si="139">SUM(D333)</f>
        <v>0</v>
      </c>
      <c r="E332" s="35">
        <f t="shared" si="139"/>
        <v>80</v>
      </c>
      <c r="F332" s="35">
        <f t="shared" si="139"/>
        <v>0</v>
      </c>
      <c r="G332" s="35">
        <f t="shared" si="139"/>
        <v>30</v>
      </c>
      <c r="H332" s="35">
        <f t="shared" si="139"/>
        <v>30</v>
      </c>
      <c r="I332" s="35">
        <f t="shared" si="139"/>
        <v>30</v>
      </c>
      <c r="J332" s="35">
        <f t="shared" si="139"/>
        <v>30</v>
      </c>
      <c r="K332" s="35">
        <f t="shared" si="139"/>
        <v>30</v>
      </c>
      <c r="L332" s="67" t="s">
        <v>147</v>
      </c>
    </row>
    <row r="333" spans="1:12">
      <c r="A333" s="20">
        <f t="shared" si="138"/>
        <v>323</v>
      </c>
      <c r="B333" s="36" t="s">
        <v>4</v>
      </c>
      <c r="C333" s="47">
        <f>SUM(D333:K333)</f>
        <v>230</v>
      </c>
      <c r="D333" s="37">
        <v>0</v>
      </c>
      <c r="E333" s="37">
        <v>80</v>
      </c>
      <c r="F333" s="37">
        <v>0</v>
      </c>
      <c r="G333" s="37">
        <v>30</v>
      </c>
      <c r="H333" s="37">
        <v>30</v>
      </c>
      <c r="I333" s="37">
        <v>30</v>
      </c>
      <c r="J333" s="37">
        <f>SUM(I333)</f>
        <v>30</v>
      </c>
      <c r="K333" s="37">
        <f>SUM(J333)</f>
        <v>30</v>
      </c>
      <c r="L333" s="68"/>
    </row>
    <row r="334" spans="1:12" ht="15.75" customHeight="1">
      <c r="A334" s="20">
        <f t="shared" si="138"/>
        <v>324</v>
      </c>
      <c r="B334" s="69" t="s">
        <v>58</v>
      </c>
      <c r="C334" s="70"/>
      <c r="D334" s="70"/>
      <c r="E334" s="70"/>
      <c r="F334" s="70"/>
      <c r="G334" s="70"/>
      <c r="H334" s="70"/>
      <c r="I334" s="70"/>
      <c r="J334" s="70"/>
      <c r="K334" s="70"/>
      <c r="L334" s="71"/>
    </row>
    <row r="335" spans="1:12" ht="25.5">
      <c r="A335" s="20">
        <f t="shared" si="138"/>
        <v>325</v>
      </c>
      <c r="B335" s="25" t="s">
        <v>59</v>
      </c>
      <c r="C335" s="65">
        <f t="shared" ref="C335:K335" si="140">C338+C347</f>
        <v>340</v>
      </c>
      <c r="D335" s="26">
        <f t="shared" si="140"/>
        <v>0</v>
      </c>
      <c r="E335" s="26">
        <f t="shared" si="140"/>
        <v>0</v>
      </c>
      <c r="F335" s="26">
        <f t="shared" si="140"/>
        <v>0</v>
      </c>
      <c r="G335" s="26">
        <f t="shared" si="140"/>
        <v>0</v>
      </c>
      <c r="H335" s="26">
        <f t="shared" si="140"/>
        <v>0</v>
      </c>
      <c r="I335" s="26">
        <f t="shared" si="140"/>
        <v>340</v>
      </c>
      <c r="J335" s="26">
        <f t="shared" si="140"/>
        <v>0</v>
      </c>
      <c r="K335" s="26">
        <f t="shared" si="140"/>
        <v>0</v>
      </c>
      <c r="L335" s="67" t="s">
        <v>57</v>
      </c>
    </row>
    <row r="336" spans="1:12">
      <c r="A336" s="20">
        <f t="shared" si="138"/>
        <v>326</v>
      </c>
      <c r="B336" s="25" t="s">
        <v>4</v>
      </c>
      <c r="C336" s="65">
        <f t="shared" ref="C336:K336" si="141">C339+C348</f>
        <v>340</v>
      </c>
      <c r="D336" s="26">
        <f t="shared" si="141"/>
        <v>0</v>
      </c>
      <c r="E336" s="26">
        <f t="shared" si="141"/>
        <v>0</v>
      </c>
      <c r="F336" s="26">
        <f>F339+F348</f>
        <v>0</v>
      </c>
      <c r="G336" s="26">
        <f t="shared" si="141"/>
        <v>0</v>
      </c>
      <c r="H336" s="26">
        <f t="shared" si="141"/>
        <v>0</v>
      </c>
      <c r="I336" s="26">
        <f t="shared" si="141"/>
        <v>340</v>
      </c>
      <c r="J336" s="26">
        <f t="shared" si="141"/>
        <v>0</v>
      </c>
      <c r="K336" s="26">
        <f t="shared" si="141"/>
        <v>0</v>
      </c>
      <c r="L336" s="68"/>
    </row>
    <row r="337" spans="1:13" ht="15" customHeight="1">
      <c r="A337" s="20">
        <f t="shared" si="138"/>
        <v>327</v>
      </c>
      <c r="B337" s="30" t="s">
        <v>10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2"/>
    </row>
    <row r="338" spans="1:13" ht="38.25">
      <c r="A338" s="20">
        <f t="shared" si="138"/>
        <v>328</v>
      </c>
      <c r="B338" s="25" t="s">
        <v>36</v>
      </c>
      <c r="C338" s="57">
        <v>0</v>
      </c>
      <c r="D338" s="57">
        <v>0</v>
      </c>
      <c r="E338" s="57">
        <v>0</v>
      </c>
      <c r="F338" s="57">
        <v>0</v>
      </c>
      <c r="G338" s="57">
        <v>0</v>
      </c>
      <c r="H338" s="57">
        <v>0</v>
      </c>
      <c r="I338" s="58">
        <v>0</v>
      </c>
      <c r="J338" s="58">
        <v>0</v>
      </c>
      <c r="K338" s="58">
        <v>0</v>
      </c>
      <c r="L338" s="75" t="s">
        <v>57</v>
      </c>
    </row>
    <row r="339" spans="1:13">
      <c r="A339" s="20">
        <f t="shared" si="138"/>
        <v>329</v>
      </c>
      <c r="B339" s="25" t="s">
        <v>4</v>
      </c>
      <c r="C339" s="57">
        <v>0</v>
      </c>
      <c r="D339" s="57">
        <v>0</v>
      </c>
      <c r="E339" s="57">
        <v>0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  <c r="L339" s="77"/>
    </row>
    <row r="340" spans="1:13" ht="15" customHeight="1">
      <c r="A340" s="20">
        <f t="shared" si="138"/>
        <v>330</v>
      </c>
      <c r="B340" s="72" t="s">
        <v>11</v>
      </c>
      <c r="C340" s="73"/>
      <c r="D340" s="73"/>
      <c r="E340" s="73"/>
      <c r="F340" s="73"/>
      <c r="G340" s="73"/>
      <c r="H340" s="73"/>
      <c r="I340" s="73"/>
      <c r="J340" s="73"/>
      <c r="K340" s="73"/>
      <c r="L340" s="74"/>
    </row>
    <row r="341" spans="1:13" ht="51">
      <c r="A341" s="20">
        <f t="shared" si="138"/>
        <v>331</v>
      </c>
      <c r="B341" s="36" t="s">
        <v>28</v>
      </c>
      <c r="C341" s="38">
        <f t="shared" ref="C341:K341" si="142">SUM(C342)</f>
        <v>0</v>
      </c>
      <c r="D341" s="38">
        <f t="shared" si="142"/>
        <v>0</v>
      </c>
      <c r="E341" s="38">
        <f t="shared" si="142"/>
        <v>0</v>
      </c>
      <c r="F341" s="38">
        <f t="shared" si="142"/>
        <v>0</v>
      </c>
      <c r="G341" s="38">
        <f t="shared" si="142"/>
        <v>0</v>
      </c>
      <c r="H341" s="38">
        <f t="shared" si="142"/>
        <v>0</v>
      </c>
      <c r="I341" s="38">
        <f t="shared" si="142"/>
        <v>0</v>
      </c>
      <c r="J341" s="38">
        <f t="shared" si="142"/>
        <v>0</v>
      </c>
      <c r="K341" s="38">
        <f t="shared" si="142"/>
        <v>0</v>
      </c>
      <c r="L341" s="67" t="s">
        <v>57</v>
      </c>
    </row>
    <row r="342" spans="1:13">
      <c r="A342" s="20">
        <f t="shared" si="138"/>
        <v>332</v>
      </c>
      <c r="B342" s="33" t="s">
        <v>4</v>
      </c>
      <c r="C342" s="37">
        <f>SUM(D342:J342)</f>
        <v>0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68"/>
    </row>
    <row r="343" spans="1:13" ht="15" customHeight="1">
      <c r="A343" s="20">
        <f t="shared" si="138"/>
        <v>333</v>
      </c>
      <c r="B343" s="72" t="s">
        <v>12</v>
      </c>
      <c r="C343" s="73"/>
      <c r="D343" s="73"/>
      <c r="E343" s="73"/>
      <c r="F343" s="73"/>
      <c r="G343" s="73"/>
      <c r="H343" s="73"/>
      <c r="I343" s="73"/>
      <c r="J343" s="73"/>
      <c r="K343" s="73"/>
      <c r="L343" s="74"/>
    </row>
    <row r="344" spans="1:13">
      <c r="A344" s="20">
        <f t="shared" si="138"/>
        <v>334</v>
      </c>
      <c r="B344" s="36" t="s">
        <v>9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67" t="s">
        <v>57</v>
      </c>
    </row>
    <row r="345" spans="1:13">
      <c r="A345" s="20">
        <f t="shared" si="138"/>
        <v>335</v>
      </c>
      <c r="B345" s="33" t="s">
        <v>4</v>
      </c>
      <c r="C345" s="37">
        <v>0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68"/>
    </row>
    <row r="346" spans="1:13" ht="15" customHeight="1">
      <c r="A346" s="20">
        <f t="shared" si="138"/>
        <v>336</v>
      </c>
      <c r="B346" s="30" t="s">
        <v>20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2"/>
    </row>
    <row r="347" spans="1:13">
      <c r="A347" s="20">
        <f t="shared" si="138"/>
        <v>337</v>
      </c>
      <c r="B347" s="25" t="s">
        <v>9</v>
      </c>
      <c r="C347" s="26">
        <f t="shared" ref="C347:K347" si="143">SUM(C348)</f>
        <v>340</v>
      </c>
      <c r="D347" s="26">
        <f t="shared" si="143"/>
        <v>0</v>
      </c>
      <c r="E347" s="26">
        <f t="shared" si="143"/>
        <v>0</v>
      </c>
      <c r="F347" s="26">
        <f t="shared" si="143"/>
        <v>0</v>
      </c>
      <c r="G347" s="26">
        <f t="shared" si="143"/>
        <v>0</v>
      </c>
      <c r="H347" s="26">
        <f t="shared" si="143"/>
        <v>0</v>
      </c>
      <c r="I347" s="26">
        <f t="shared" si="143"/>
        <v>340</v>
      </c>
      <c r="J347" s="26">
        <f t="shared" si="143"/>
        <v>0</v>
      </c>
      <c r="K347" s="26">
        <f t="shared" si="143"/>
        <v>0</v>
      </c>
      <c r="L347" s="79" t="s">
        <v>57</v>
      </c>
    </row>
    <row r="348" spans="1:13">
      <c r="A348" s="20">
        <f t="shared" si="138"/>
        <v>338</v>
      </c>
      <c r="B348" s="48" t="s">
        <v>4</v>
      </c>
      <c r="C348" s="26">
        <f>SUM(D348:J348)</f>
        <v>340</v>
      </c>
      <c r="D348" s="26">
        <f>SUM(D351)</f>
        <v>0</v>
      </c>
      <c r="E348" s="26">
        <f>SUM(E351)</f>
        <v>0</v>
      </c>
      <c r="F348" s="26">
        <v>0</v>
      </c>
      <c r="G348" s="26">
        <f>SUM(G351)</f>
        <v>0</v>
      </c>
      <c r="H348" s="26">
        <f>SUM(H351)</f>
        <v>0</v>
      </c>
      <c r="I348" s="26">
        <f>SUM(I351)</f>
        <v>340</v>
      </c>
      <c r="J348" s="26">
        <f>SUM(J351)</f>
        <v>0</v>
      </c>
      <c r="K348" s="26">
        <f>SUM(K351)</f>
        <v>0</v>
      </c>
      <c r="L348" s="81"/>
    </row>
    <row r="349" spans="1:13" ht="15" customHeight="1">
      <c r="A349" s="20">
        <f t="shared" si="138"/>
        <v>339</v>
      </c>
      <c r="B349" s="72" t="s">
        <v>178</v>
      </c>
      <c r="C349" s="73"/>
      <c r="D349" s="73"/>
      <c r="E349" s="73"/>
      <c r="F349" s="73"/>
      <c r="G349" s="73"/>
      <c r="H349" s="73"/>
      <c r="I349" s="73"/>
      <c r="J349" s="73"/>
      <c r="K349" s="73"/>
      <c r="L349" s="74"/>
    </row>
    <row r="350" spans="1:13">
      <c r="A350" s="20">
        <f t="shared" si="138"/>
        <v>340</v>
      </c>
      <c r="B350" s="36" t="s">
        <v>17</v>
      </c>
      <c r="C350" s="41">
        <f t="shared" ref="C350:K350" si="144">SUM(C351:C351)</f>
        <v>340</v>
      </c>
      <c r="D350" s="41">
        <f t="shared" si="144"/>
        <v>0</v>
      </c>
      <c r="E350" s="41">
        <f t="shared" si="144"/>
        <v>0</v>
      </c>
      <c r="F350" s="41">
        <f t="shared" si="144"/>
        <v>0</v>
      </c>
      <c r="G350" s="41">
        <f t="shared" si="144"/>
        <v>0</v>
      </c>
      <c r="H350" s="41">
        <f t="shared" si="144"/>
        <v>0</v>
      </c>
      <c r="I350" s="41">
        <f t="shared" si="144"/>
        <v>340</v>
      </c>
      <c r="J350" s="41">
        <f t="shared" si="144"/>
        <v>0</v>
      </c>
      <c r="K350" s="41">
        <f t="shared" si="144"/>
        <v>0</v>
      </c>
      <c r="L350" s="67" t="s">
        <v>190</v>
      </c>
      <c r="M350" s="16"/>
    </row>
    <row r="351" spans="1:13">
      <c r="A351" s="20">
        <f t="shared" si="138"/>
        <v>341</v>
      </c>
      <c r="B351" s="36" t="s">
        <v>4</v>
      </c>
      <c r="C351" s="41">
        <f>SUM(D351:J351)</f>
        <v>340</v>
      </c>
      <c r="D351" s="41">
        <v>0</v>
      </c>
      <c r="E351" s="41">
        <v>0</v>
      </c>
      <c r="F351" s="41">
        <v>0</v>
      </c>
      <c r="G351" s="41">
        <v>0</v>
      </c>
      <c r="H351" s="41">
        <f>SUM(G351)</f>
        <v>0</v>
      </c>
      <c r="I351" s="41">
        <v>340</v>
      </c>
      <c r="J351" s="41">
        <v>0</v>
      </c>
      <c r="K351" s="41">
        <f>SUM(J351)</f>
        <v>0</v>
      </c>
      <c r="L351" s="68"/>
      <c r="M351" s="16"/>
    </row>
    <row r="352" spans="1:13" ht="15.75" customHeight="1">
      <c r="A352" s="20">
        <f t="shared" si="138"/>
        <v>342</v>
      </c>
      <c r="B352" s="69" t="s">
        <v>60</v>
      </c>
      <c r="C352" s="70"/>
      <c r="D352" s="70"/>
      <c r="E352" s="70"/>
      <c r="F352" s="70"/>
      <c r="G352" s="70"/>
      <c r="H352" s="70"/>
      <c r="I352" s="70"/>
      <c r="J352" s="70"/>
      <c r="K352" s="70"/>
      <c r="L352" s="71"/>
    </row>
    <row r="353" spans="1:12" ht="25.5">
      <c r="A353" s="20">
        <f t="shared" si="138"/>
        <v>343</v>
      </c>
      <c r="B353" s="25" t="s">
        <v>35</v>
      </c>
      <c r="C353" s="47">
        <f>SUM(D353:K353)</f>
        <v>29693.300000000003</v>
      </c>
      <c r="D353" s="26">
        <f t="shared" ref="D353:K354" si="145">D356+D365</f>
        <v>2902</v>
      </c>
      <c r="E353" s="26">
        <f t="shared" si="145"/>
        <v>3047.1</v>
      </c>
      <c r="F353" s="26">
        <f t="shared" si="145"/>
        <v>3047.1</v>
      </c>
      <c r="G353" s="26">
        <f t="shared" si="145"/>
        <v>4047.1</v>
      </c>
      <c r="H353" s="26">
        <f t="shared" si="145"/>
        <v>4050</v>
      </c>
      <c r="I353" s="26">
        <f t="shared" si="145"/>
        <v>4500</v>
      </c>
      <c r="J353" s="26">
        <f t="shared" si="145"/>
        <v>4050</v>
      </c>
      <c r="K353" s="26">
        <f t="shared" si="145"/>
        <v>4050</v>
      </c>
      <c r="L353" s="67" t="s">
        <v>57</v>
      </c>
    </row>
    <row r="354" spans="1:12">
      <c r="A354" s="20">
        <f t="shared" si="138"/>
        <v>344</v>
      </c>
      <c r="B354" s="25" t="s">
        <v>4</v>
      </c>
      <c r="C354" s="47">
        <f>SUM(D354:K354)</f>
        <v>29693.300000000003</v>
      </c>
      <c r="D354" s="26">
        <f t="shared" si="145"/>
        <v>2902</v>
      </c>
      <c r="E354" s="26">
        <f t="shared" si="145"/>
        <v>3047.1</v>
      </c>
      <c r="F354" s="26">
        <f t="shared" si="145"/>
        <v>3047.1</v>
      </c>
      <c r="G354" s="26">
        <f t="shared" si="145"/>
        <v>4047.1</v>
      </c>
      <c r="H354" s="26">
        <f t="shared" si="145"/>
        <v>4050</v>
      </c>
      <c r="I354" s="26">
        <f t="shared" si="145"/>
        <v>4500</v>
      </c>
      <c r="J354" s="26">
        <f t="shared" si="145"/>
        <v>4050</v>
      </c>
      <c r="K354" s="26">
        <f t="shared" si="145"/>
        <v>4050</v>
      </c>
      <c r="L354" s="68"/>
    </row>
    <row r="355" spans="1:12" ht="15" customHeight="1">
      <c r="A355" s="20">
        <f t="shared" si="138"/>
        <v>345</v>
      </c>
      <c r="B355" s="30" t="s">
        <v>10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2"/>
    </row>
    <row r="356" spans="1:12" ht="38.25">
      <c r="A356" s="20">
        <f t="shared" si="138"/>
        <v>346</v>
      </c>
      <c r="B356" s="25" t="s">
        <v>36</v>
      </c>
      <c r="C356" s="57">
        <v>0</v>
      </c>
      <c r="D356" s="57">
        <v>0</v>
      </c>
      <c r="E356" s="57">
        <v>0</v>
      </c>
      <c r="F356" s="57">
        <v>0</v>
      </c>
      <c r="G356" s="57">
        <v>0</v>
      </c>
      <c r="H356" s="57">
        <v>0</v>
      </c>
      <c r="I356" s="58">
        <v>0</v>
      </c>
      <c r="J356" s="58">
        <v>0</v>
      </c>
      <c r="K356" s="58">
        <v>0</v>
      </c>
      <c r="L356" s="75" t="s">
        <v>57</v>
      </c>
    </row>
    <row r="357" spans="1:12">
      <c r="A357" s="20">
        <f t="shared" si="138"/>
        <v>347</v>
      </c>
      <c r="B357" s="25" t="s">
        <v>4</v>
      </c>
      <c r="C357" s="57">
        <v>0</v>
      </c>
      <c r="D357" s="57">
        <v>0</v>
      </c>
      <c r="E357" s="57">
        <v>0</v>
      </c>
      <c r="F357" s="57">
        <v>0</v>
      </c>
      <c r="G357" s="57">
        <v>0</v>
      </c>
      <c r="H357" s="57">
        <v>0</v>
      </c>
      <c r="I357" s="57">
        <v>0</v>
      </c>
      <c r="J357" s="57">
        <v>0</v>
      </c>
      <c r="K357" s="57">
        <v>0</v>
      </c>
      <c r="L357" s="77"/>
    </row>
    <row r="358" spans="1:12" ht="15" customHeight="1">
      <c r="A358" s="20">
        <f t="shared" si="138"/>
        <v>348</v>
      </c>
      <c r="B358" s="72" t="s">
        <v>11</v>
      </c>
      <c r="C358" s="73"/>
      <c r="D358" s="73"/>
      <c r="E358" s="73"/>
      <c r="F358" s="73"/>
      <c r="G358" s="73"/>
      <c r="H358" s="73"/>
      <c r="I358" s="73"/>
      <c r="J358" s="73"/>
      <c r="K358" s="73"/>
      <c r="L358" s="74"/>
    </row>
    <row r="359" spans="1:12" ht="51">
      <c r="A359" s="20">
        <f t="shared" si="138"/>
        <v>349</v>
      </c>
      <c r="B359" s="36" t="s">
        <v>28</v>
      </c>
      <c r="C359" s="38">
        <f t="shared" ref="C359:K359" si="146">SUM(C360)</f>
        <v>0</v>
      </c>
      <c r="D359" s="38">
        <f t="shared" si="146"/>
        <v>0</v>
      </c>
      <c r="E359" s="38">
        <f t="shared" si="146"/>
        <v>0</v>
      </c>
      <c r="F359" s="38">
        <f t="shared" si="146"/>
        <v>0</v>
      </c>
      <c r="G359" s="38">
        <f t="shared" si="146"/>
        <v>0</v>
      </c>
      <c r="H359" s="38">
        <f t="shared" si="146"/>
        <v>0</v>
      </c>
      <c r="I359" s="38">
        <f t="shared" si="146"/>
        <v>0</v>
      </c>
      <c r="J359" s="38">
        <f t="shared" si="146"/>
        <v>0</v>
      </c>
      <c r="K359" s="38">
        <f t="shared" si="146"/>
        <v>0</v>
      </c>
      <c r="L359" s="67" t="s">
        <v>57</v>
      </c>
    </row>
    <row r="360" spans="1:12">
      <c r="A360" s="20">
        <f t="shared" si="138"/>
        <v>350</v>
      </c>
      <c r="B360" s="33" t="s">
        <v>4</v>
      </c>
      <c r="C360" s="37">
        <f>SUM(D360:J360)</f>
        <v>0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68"/>
    </row>
    <row r="361" spans="1:12" ht="15" customHeight="1">
      <c r="A361" s="20">
        <f t="shared" si="138"/>
        <v>351</v>
      </c>
      <c r="B361" s="72" t="s">
        <v>12</v>
      </c>
      <c r="C361" s="73"/>
      <c r="D361" s="73"/>
      <c r="E361" s="73"/>
      <c r="F361" s="73"/>
      <c r="G361" s="73"/>
      <c r="H361" s="73"/>
      <c r="I361" s="73"/>
      <c r="J361" s="73"/>
      <c r="K361" s="73"/>
      <c r="L361" s="74"/>
    </row>
    <row r="362" spans="1:12">
      <c r="A362" s="20">
        <f t="shared" si="138"/>
        <v>352</v>
      </c>
      <c r="B362" s="36" t="s">
        <v>9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67" t="s">
        <v>57</v>
      </c>
    </row>
    <row r="363" spans="1:12">
      <c r="A363" s="20">
        <f t="shared" si="138"/>
        <v>353</v>
      </c>
      <c r="B363" s="33" t="s">
        <v>4</v>
      </c>
      <c r="C363" s="37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68"/>
    </row>
    <row r="364" spans="1:12" ht="15" customHeight="1">
      <c r="A364" s="20">
        <f t="shared" si="138"/>
        <v>354</v>
      </c>
      <c r="B364" s="30" t="s">
        <v>20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2"/>
    </row>
    <row r="365" spans="1:12">
      <c r="A365" s="20">
        <f t="shared" si="138"/>
        <v>355</v>
      </c>
      <c r="B365" s="25" t="s">
        <v>9</v>
      </c>
      <c r="C365" s="26">
        <f t="shared" ref="C365:K365" si="147">SUM(C366)</f>
        <v>29693.300000000003</v>
      </c>
      <c r="D365" s="26">
        <f t="shared" si="147"/>
        <v>2902</v>
      </c>
      <c r="E365" s="26">
        <f t="shared" si="147"/>
        <v>3047.1</v>
      </c>
      <c r="F365" s="26">
        <f t="shared" si="147"/>
        <v>3047.1</v>
      </c>
      <c r="G365" s="26">
        <f t="shared" si="147"/>
        <v>4047.1</v>
      </c>
      <c r="H365" s="26">
        <f t="shared" si="147"/>
        <v>4050</v>
      </c>
      <c r="I365" s="26">
        <f t="shared" si="147"/>
        <v>4500</v>
      </c>
      <c r="J365" s="26">
        <f t="shared" si="147"/>
        <v>4050</v>
      </c>
      <c r="K365" s="26">
        <f t="shared" si="147"/>
        <v>4050</v>
      </c>
      <c r="L365" s="79" t="s">
        <v>57</v>
      </c>
    </row>
    <row r="366" spans="1:12">
      <c r="A366" s="20">
        <f t="shared" si="138"/>
        <v>356</v>
      </c>
      <c r="B366" s="48" t="s">
        <v>4</v>
      </c>
      <c r="C366" s="47">
        <f>SUM(D366:K366)</f>
        <v>29693.300000000003</v>
      </c>
      <c r="D366" s="26">
        <f>SUM(D369)</f>
        <v>2902</v>
      </c>
      <c r="E366" s="26">
        <f>SUM(E369)</f>
        <v>3047.1</v>
      </c>
      <c r="F366" s="26">
        <f>SUM(F369)</f>
        <v>3047.1</v>
      </c>
      <c r="G366" s="26">
        <f>SUM(G369)</f>
        <v>4047.1</v>
      </c>
      <c r="H366" s="26">
        <f>SUM(H369+H372)</f>
        <v>4050</v>
      </c>
      <c r="I366" s="26">
        <f>SUM(I369+I372)</f>
        <v>4500</v>
      </c>
      <c r="J366" s="26">
        <f>SUM(J369+J372)</f>
        <v>4050</v>
      </c>
      <c r="K366" s="26">
        <f>SUM(K369+K372)</f>
        <v>4050</v>
      </c>
      <c r="L366" s="81"/>
    </row>
    <row r="367" spans="1:12" ht="27" customHeight="1">
      <c r="A367" s="20">
        <f t="shared" si="138"/>
        <v>357</v>
      </c>
      <c r="B367" s="72" t="s">
        <v>80</v>
      </c>
      <c r="C367" s="73"/>
      <c r="D367" s="73"/>
      <c r="E367" s="73"/>
      <c r="F367" s="73"/>
      <c r="G367" s="73"/>
      <c r="H367" s="73"/>
      <c r="I367" s="73"/>
      <c r="J367" s="73"/>
      <c r="K367" s="73"/>
      <c r="L367" s="74"/>
    </row>
    <row r="368" spans="1:12">
      <c r="A368" s="20">
        <f t="shared" si="138"/>
        <v>358</v>
      </c>
      <c r="B368" s="36" t="s">
        <v>17</v>
      </c>
      <c r="C368" s="41">
        <f t="shared" ref="C368:K368" si="148">SUM(C369:C369)</f>
        <v>15883.300000000001</v>
      </c>
      <c r="D368" s="41">
        <f t="shared" si="148"/>
        <v>2902</v>
      </c>
      <c r="E368" s="41">
        <f t="shared" si="148"/>
        <v>3047.1</v>
      </c>
      <c r="F368" s="41">
        <f t="shared" si="148"/>
        <v>3047.1</v>
      </c>
      <c r="G368" s="41">
        <f t="shared" si="148"/>
        <v>4047.1</v>
      </c>
      <c r="H368" s="41">
        <f t="shared" si="148"/>
        <v>600</v>
      </c>
      <c r="I368" s="41">
        <f t="shared" si="148"/>
        <v>1000</v>
      </c>
      <c r="J368" s="41">
        <f t="shared" si="148"/>
        <v>620</v>
      </c>
      <c r="K368" s="41">
        <f t="shared" si="148"/>
        <v>620</v>
      </c>
      <c r="L368" s="67" t="s">
        <v>148</v>
      </c>
    </row>
    <row r="369" spans="1:15">
      <c r="A369" s="20">
        <f t="shared" si="138"/>
        <v>359</v>
      </c>
      <c r="B369" s="36" t="s">
        <v>4</v>
      </c>
      <c r="C369" s="47">
        <f>SUM(D369:K369)</f>
        <v>15883.300000000001</v>
      </c>
      <c r="D369" s="41">
        <v>2902</v>
      </c>
      <c r="E369" s="41">
        <v>3047.1</v>
      </c>
      <c r="F369" s="41">
        <v>3047.1</v>
      </c>
      <c r="G369" s="41">
        <v>4047.1</v>
      </c>
      <c r="H369" s="41">
        <v>600</v>
      </c>
      <c r="I369" s="41">
        <v>1000</v>
      </c>
      <c r="J369" s="41">
        <v>620</v>
      </c>
      <c r="K369" s="41">
        <v>620</v>
      </c>
      <c r="L369" s="68"/>
    </row>
    <row r="370" spans="1:15" ht="27" customHeight="1">
      <c r="A370" s="20">
        <f t="shared" si="138"/>
        <v>360</v>
      </c>
      <c r="B370" s="72" t="s">
        <v>169</v>
      </c>
      <c r="C370" s="73"/>
      <c r="D370" s="73"/>
      <c r="E370" s="73"/>
      <c r="F370" s="73"/>
      <c r="G370" s="73"/>
      <c r="H370" s="73"/>
      <c r="I370" s="73"/>
      <c r="J370" s="73"/>
      <c r="K370" s="73"/>
      <c r="L370" s="74"/>
    </row>
    <row r="371" spans="1:15">
      <c r="A371" s="20">
        <f t="shared" si="138"/>
        <v>361</v>
      </c>
      <c r="B371" s="36" t="s">
        <v>17</v>
      </c>
      <c r="C371" s="41">
        <f t="shared" ref="C371:K371" si="149">SUM(C372:C372)</f>
        <v>13810</v>
      </c>
      <c r="D371" s="41">
        <f t="shared" si="149"/>
        <v>0</v>
      </c>
      <c r="E371" s="41">
        <f t="shared" si="149"/>
        <v>0</v>
      </c>
      <c r="F371" s="41">
        <f t="shared" si="149"/>
        <v>0</v>
      </c>
      <c r="G371" s="41">
        <f t="shared" si="149"/>
        <v>0</v>
      </c>
      <c r="H371" s="41">
        <f t="shared" si="149"/>
        <v>3450</v>
      </c>
      <c r="I371" s="41">
        <f t="shared" si="149"/>
        <v>3500</v>
      </c>
      <c r="J371" s="41">
        <f t="shared" si="149"/>
        <v>3430</v>
      </c>
      <c r="K371" s="41">
        <f t="shared" si="149"/>
        <v>3430</v>
      </c>
      <c r="L371" s="67" t="s">
        <v>174</v>
      </c>
    </row>
    <row r="372" spans="1:15">
      <c r="A372" s="20">
        <f t="shared" si="138"/>
        <v>362</v>
      </c>
      <c r="B372" s="36" t="s">
        <v>4</v>
      </c>
      <c r="C372" s="47">
        <f>SUM(D372:K372)</f>
        <v>13810</v>
      </c>
      <c r="D372" s="41">
        <v>0</v>
      </c>
      <c r="E372" s="41">
        <v>0</v>
      </c>
      <c r="F372" s="41">
        <v>0</v>
      </c>
      <c r="G372" s="41">
        <v>0</v>
      </c>
      <c r="H372" s="41">
        <v>3450</v>
      </c>
      <c r="I372" s="41">
        <v>3500</v>
      </c>
      <c r="J372" s="41">
        <v>3430</v>
      </c>
      <c r="K372" s="41">
        <v>3430</v>
      </c>
      <c r="L372" s="68"/>
    </row>
    <row r="373" spans="1:15" ht="47.25" customHeight="1">
      <c r="A373" s="20">
        <f t="shared" si="138"/>
        <v>363</v>
      </c>
      <c r="B373" s="69" t="s">
        <v>61</v>
      </c>
      <c r="C373" s="70"/>
      <c r="D373" s="70"/>
      <c r="E373" s="70"/>
      <c r="F373" s="70"/>
      <c r="G373" s="70"/>
      <c r="H373" s="70"/>
      <c r="I373" s="70"/>
      <c r="J373" s="70"/>
      <c r="K373" s="70"/>
      <c r="L373" s="71"/>
    </row>
    <row r="374" spans="1:15" ht="25.5">
      <c r="A374" s="20">
        <f t="shared" si="138"/>
        <v>364</v>
      </c>
      <c r="B374" s="25" t="s">
        <v>37</v>
      </c>
      <c r="C374" s="47">
        <f>SUM(D374:K374)</f>
        <v>128937.93869</v>
      </c>
      <c r="D374" s="26">
        <f>SUM(D375:D376)</f>
        <v>11000.699999999999</v>
      </c>
      <c r="E374" s="26">
        <f t="shared" ref="E374:K374" si="150">SUM(E375:E376)</f>
        <v>22251.5</v>
      </c>
      <c r="F374" s="26">
        <f t="shared" si="150"/>
        <v>19492.018609999999</v>
      </c>
      <c r="G374" s="26">
        <f>SUM(G375:G376)</f>
        <v>14615.76</v>
      </c>
      <c r="H374" s="26">
        <f t="shared" si="150"/>
        <v>14699.960080000001</v>
      </c>
      <c r="I374" s="26">
        <f t="shared" si="150"/>
        <v>16433.5</v>
      </c>
      <c r="J374" s="26">
        <f t="shared" si="150"/>
        <v>15028.4</v>
      </c>
      <c r="K374" s="26">
        <f t="shared" si="150"/>
        <v>15416.1</v>
      </c>
      <c r="L374" s="75" t="s">
        <v>57</v>
      </c>
      <c r="M374" s="6"/>
      <c r="O374" s="1"/>
    </row>
    <row r="375" spans="1:15">
      <c r="A375" s="20">
        <f t="shared" si="138"/>
        <v>365</v>
      </c>
      <c r="B375" s="25" t="s">
        <v>49</v>
      </c>
      <c r="C375" s="47">
        <f>SUM(D375:K375)</f>
        <v>372</v>
      </c>
      <c r="D375" s="26">
        <f>SUM(D394)</f>
        <v>0</v>
      </c>
      <c r="E375" s="26">
        <f t="shared" ref="E375:K375" si="151">SUM(E394)</f>
        <v>0</v>
      </c>
      <c r="F375" s="26">
        <f t="shared" si="151"/>
        <v>0</v>
      </c>
      <c r="G375" s="26">
        <f t="shared" si="151"/>
        <v>0</v>
      </c>
      <c r="H375" s="26">
        <f t="shared" si="151"/>
        <v>314</v>
      </c>
      <c r="I375" s="26">
        <f t="shared" si="151"/>
        <v>16</v>
      </c>
      <c r="J375" s="26">
        <f t="shared" si="151"/>
        <v>21</v>
      </c>
      <c r="K375" s="26">
        <f t="shared" si="151"/>
        <v>21</v>
      </c>
      <c r="L375" s="76"/>
      <c r="M375" s="6"/>
      <c r="O375" s="1"/>
    </row>
    <row r="376" spans="1:15">
      <c r="A376" s="20">
        <f t="shared" si="138"/>
        <v>366</v>
      </c>
      <c r="B376" s="25" t="s">
        <v>4</v>
      </c>
      <c r="C376" s="47">
        <f>SUM(D376:K376)</f>
        <v>128565.93869</v>
      </c>
      <c r="D376" s="26">
        <f t="shared" ref="D376:K376" si="152">D379+D395</f>
        <v>11000.699999999999</v>
      </c>
      <c r="E376" s="26">
        <f>E379+E395</f>
        <v>22251.5</v>
      </c>
      <c r="F376" s="26">
        <f t="shared" si="152"/>
        <v>19492.018609999999</v>
      </c>
      <c r="G376" s="26">
        <f>G379+G395</f>
        <v>14615.76</v>
      </c>
      <c r="H376" s="26">
        <f t="shared" si="152"/>
        <v>14385.960080000001</v>
      </c>
      <c r="I376" s="26">
        <f t="shared" si="152"/>
        <v>16417.5</v>
      </c>
      <c r="J376" s="26">
        <f t="shared" si="152"/>
        <v>15007.4</v>
      </c>
      <c r="K376" s="26">
        <f t="shared" si="152"/>
        <v>15395.1</v>
      </c>
      <c r="L376" s="77"/>
      <c r="M376" s="3"/>
      <c r="O376" s="1"/>
    </row>
    <row r="377" spans="1:15" ht="10.5" customHeight="1">
      <c r="A377" s="20">
        <f t="shared" si="138"/>
        <v>367</v>
      </c>
      <c r="B377" s="30" t="s">
        <v>10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2"/>
      <c r="M377" s="3"/>
    </row>
    <row r="378" spans="1:15" ht="38.25">
      <c r="A378" s="20">
        <f t="shared" si="138"/>
        <v>368</v>
      </c>
      <c r="B378" s="25" t="s">
        <v>36</v>
      </c>
      <c r="C378" s="47">
        <f>SUM(D378:K378)</f>
        <v>3934.26</v>
      </c>
      <c r="D378" s="26">
        <f>SUM(D379)</f>
        <v>1301.9000000000001</v>
      </c>
      <c r="E378" s="26">
        <f t="shared" ref="E378:K378" si="153">SUM(E379)</f>
        <v>789</v>
      </c>
      <c r="F378" s="26">
        <f t="shared" si="153"/>
        <v>0</v>
      </c>
      <c r="G378" s="26">
        <f t="shared" si="153"/>
        <v>328.36</v>
      </c>
      <c r="H378" s="26">
        <f t="shared" si="153"/>
        <v>0</v>
      </c>
      <c r="I378" s="26">
        <f t="shared" si="153"/>
        <v>1515</v>
      </c>
      <c r="J378" s="26">
        <f t="shared" si="153"/>
        <v>0</v>
      </c>
      <c r="K378" s="26">
        <f t="shared" si="153"/>
        <v>0</v>
      </c>
      <c r="L378" s="75" t="s">
        <v>57</v>
      </c>
      <c r="M378" s="3"/>
    </row>
    <row r="379" spans="1:15">
      <c r="A379" s="20">
        <f t="shared" si="138"/>
        <v>369</v>
      </c>
      <c r="B379" s="25" t="s">
        <v>4</v>
      </c>
      <c r="C379" s="47">
        <f>SUM(D379:K379)</f>
        <v>3934.26</v>
      </c>
      <c r="D379" s="26">
        <f t="shared" ref="D379:K379" si="154">SUM(D382+D391)</f>
        <v>1301.9000000000001</v>
      </c>
      <c r="E379" s="26">
        <f t="shared" si="154"/>
        <v>789</v>
      </c>
      <c r="F379" s="26">
        <f t="shared" si="154"/>
        <v>0</v>
      </c>
      <c r="G379" s="26">
        <f t="shared" si="154"/>
        <v>328.36</v>
      </c>
      <c r="H379" s="26">
        <f t="shared" si="154"/>
        <v>0</v>
      </c>
      <c r="I379" s="26">
        <f>SUM(I382+I390)</f>
        <v>1515</v>
      </c>
      <c r="J379" s="26">
        <f t="shared" si="154"/>
        <v>0</v>
      </c>
      <c r="K379" s="26">
        <f t="shared" si="154"/>
        <v>0</v>
      </c>
      <c r="L379" s="77"/>
      <c r="M379" s="3"/>
    </row>
    <row r="380" spans="1:15" ht="12.75" customHeight="1">
      <c r="A380" s="20">
        <f t="shared" si="138"/>
        <v>370</v>
      </c>
      <c r="B380" s="72" t="s">
        <v>11</v>
      </c>
      <c r="C380" s="73"/>
      <c r="D380" s="73"/>
      <c r="E380" s="73"/>
      <c r="F380" s="73"/>
      <c r="G380" s="73"/>
      <c r="H380" s="73"/>
      <c r="I380" s="73"/>
      <c r="J380" s="73"/>
      <c r="K380" s="73"/>
      <c r="L380" s="74"/>
      <c r="M380" s="3"/>
    </row>
    <row r="381" spans="1:15" ht="51">
      <c r="A381" s="20">
        <f t="shared" si="138"/>
        <v>371</v>
      </c>
      <c r="B381" s="36" t="s">
        <v>28</v>
      </c>
      <c r="C381" s="26">
        <f>SUM(C382)</f>
        <v>3934.26</v>
      </c>
      <c r="D381" s="43">
        <f t="shared" ref="D381:K381" si="155">SUM(D382)</f>
        <v>1301.9000000000001</v>
      </c>
      <c r="E381" s="43">
        <f t="shared" si="155"/>
        <v>789</v>
      </c>
      <c r="F381" s="43">
        <f t="shared" si="155"/>
        <v>0</v>
      </c>
      <c r="G381" s="43">
        <f t="shared" si="155"/>
        <v>328.36</v>
      </c>
      <c r="H381" s="43">
        <f t="shared" si="155"/>
        <v>0</v>
      </c>
      <c r="I381" s="43">
        <f t="shared" si="155"/>
        <v>1515</v>
      </c>
      <c r="J381" s="43">
        <f t="shared" si="155"/>
        <v>0</v>
      </c>
      <c r="K381" s="43">
        <f t="shared" si="155"/>
        <v>0</v>
      </c>
      <c r="L381" s="67" t="s">
        <v>57</v>
      </c>
      <c r="M381" s="3"/>
    </row>
    <row r="382" spans="1:15">
      <c r="A382" s="20">
        <f t="shared" si="138"/>
        <v>372</v>
      </c>
      <c r="B382" s="33" t="s">
        <v>4</v>
      </c>
      <c r="C382" s="26">
        <f>SUM(D382:J382)</f>
        <v>3934.26</v>
      </c>
      <c r="D382" s="41">
        <f t="shared" ref="D382:K382" si="156">SUM(D385+D388)</f>
        <v>1301.9000000000001</v>
      </c>
      <c r="E382" s="41">
        <f t="shared" si="156"/>
        <v>789</v>
      </c>
      <c r="F382" s="41">
        <f t="shared" si="156"/>
        <v>0</v>
      </c>
      <c r="G382" s="41">
        <f t="shared" si="156"/>
        <v>328.36</v>
      </c>
      <c r="H382" s="41">
        <f t="shared" si="156"/>
        <v>0</v>
      </c>
      <c r="I382" s="41">
        <f t="shared" si="156"/>
        <v>1515</v>
      </c>
      <c r="J382" s="41">
        <f t="shared" si="156"/>
        <v>0</v>
      </c>
      <c r="K382" s="41">
        <f t="shared" si="156"/>
        <v>0</v>
      </c>
      <c r="L382" s="68"/>
      <c r="M382" s="3"/>
    </row>
    <row r="383" spans="1:15" ht="15" customHeight="1">
      <c r="A383" s="20">
        <f t="shared" si="138"/>
        <v>373</v>
      </c>
      <c r="B383" s="72" t="s">
        <v>96</v>
      </c>
      <c r="C383" s="73"/>
      <c r="D383" s="73"/>
      <c r="E383" s="73"/>
      <c r="F383" s="73"/>
      <c r="G383" s="73"/>
      <c r="H383" s="73"/>
      <c r="I383" s="73"/>
      <c r="J383" s="73"/>
      <c r="K383" s="73"/>
      <c r="L383" s="74"/>
      <c r="M383" s="3"/>
    </row>
    <row r="384" spans="1:15">
      <c r="A384" s="20">
        <f t="shared" si="138"/>
        <v>374</v>
      </c>
      <c r="B384" s="36" t="s">
        <v>17</v>
      </c>
      <c r="C384" s="47">
        <f>SUM(D384:K384)</f>
        <v>3934.26</v>
      </c>
      <c r="D384" s="66">
        <f>SUM(D385)</f>
        <v>1301.9000000000001</v>
      </c>
      <c r="E384" s="66">
        <f t="shared" ref="E384:K384" si="157">SUM(E385)</f>
        <v>789</v>
      </c>
      <c r="F384" s="66">
        <f t="shared" si="157"/>
        <v>0</v>
      </c>
      <c r="G384" s="66">
        <f t="shared" si="157"/>
        <v>328.36</v>
      </c>
      <c r="H384" s="66">
        <f t="shared" si="157"/>
        <v>0</v>
      </c>
      <c r="I384" s="66">
        <f t="shared" si="157"/>
        <v>1515</v>
      </c>
      <c r="J384" s="66">
        <f t="shared" si="157"/>
        <v>0</v>
      </c>
      <c r="K384" s="66">
        <f t="shared" si="157"/>
        <v>0</v>
      </c>
      <c r="L384" s="67" t="s">
        <v>149</v>
      </c>
      <c r="M384" s="3"/>
    </row>
    <row r="385" spans="1:14">
      <c r="A385" s="20">
        <f t="shared" si="138"/>
        <v>375</v>
      </c>
      <c r="B385" s="36" t="s">
        <v>4</v>
      </c>
      <c r="C385" s="47">
        <f>SUM(D385:K385)</f>
        <v>3934.26</v>
      </c>
      <c r="D385" s="66">
        <v>1301.9000000000001</v>
      </c>
      <c r="E385" s="66">
        <v>789</v>
      </c>
      <c r="F385" s="66">
        <v>0</v>
      </c>
      <c r="G385" s="66">
        <v>328.36</v>
      </c>
      <c r="H385" s="66">
        <v>0</v>
      </c>
      <c r="I385" s="66">
        <v>1515</v>
      </c>
      <c r="J385" s="66">
        <v>0</v>
      </c>
      <c r="K385" s="66">
        <f>SUM(J385)</f>
        <v>0</v>
      </c>
      <c r="L385" s="68"/>
      <c r="M385" s="3"/>
    </row>
    <row r="386" spans="1:14" ht="15" customHeight="1">
      <c r="A386" s="20">
        <f t="shared" si="138"/>
        <v>376</v>
      </c>
      <c r="B386" s="72" t="s">
        <v>97</v>
      </c>
      <c r="C386" s="73"/>
      <c r="D386" s="73"/>
      <c r="E386" s="73"/>
      <c r="F386" s="73"/>
      <c r="G386" s="73"/>
      <c r="H386" s="73"/>
      <c r="I386" s="73"/>
      <c r="J386" s="73"/>
      <c r="K386" s="73"/>
      <c r="L386" s="74"/>
      <c r="M386" s="3"/>
    </row>
    <row r="387" spans="1:14">
      <c r="A387" s="20">
        <f t="shared" si="138"/>
        <v>377</v>
      </c>
      <c r="B387" s="36" t="s">
        <v>17</v>
      </c>
      <c r="C387" s="37">
        <f>SUM(D387:J387)</f>
        <v>0</v>
      </c>
      <c r="D387" s="37">
        <f t="shared" ref="D387:K387" si="158">SUM(D388)</f>
        <v>0</v>
      </c>
      <c r="E387" s="37">
        <f t="shared" si="158"/>
        <v>0</v>
      </c>
      <c r="F387" s="37">
        <f t="shared" si="158"/>
        <v>0</v>
      </c>
      <c r="G387" s="37">
        <f t="shared" si="158"/>
        <v>0</v>
      </c>
      <c r="H387" s="37">
        <f t="shared" si="158"/>
        <v>0</v>
      </c>
      <c r="I387" s="37">
        <f t="shared" si="158"/>
        <v>0</v>
      </c>
      <c r="J387" s="37">
        <f t="shared" si="158"/>
        <v>0</v>
      </c>
      <c r="K387" s="37">
        <f t="shared" si="158"/>
        <v>0</v>
      </c>
      <c r="L387" s="67" t="s">
        <v>150</v>
      </c>
      <c r="M387" s="3"/>
    </row>
    <row r="388" spans="1:14">
      <c r="A388" s="20">
        <f t="shared" si="138"/>
        <v>378</v>
      </c>
      <c r="B388" s="36" t="s">
        <v>4</v>
      </c>
      <c r="C388" s="37">
        <f>SUM(D388:J388)</f>
        <v>0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f>SUM(H388)</f>
        <v>0</v>
      </c>
      <c r="J388" s="37">
        <f>SUM(I388)</f>
        <v>0</v>
      </c>
      <c r="K388" s="37">
        <f>SUM(J388)</f>
        <v>0</v>
      </c>
      <c r="L388" s="68"/>
      <c r="M388" s="3"/>
    </row>
    <row r="389" spans="1:14" ht="12.75" customHeight="1">
      <c r="A389" s="20">
        <f t="shared" si="138"/>
        <v>379</v>
      </c>
      <c r="B389" s="60" t="s">
        <v>12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2"/>
    </row>
    <row r="390" spans="1:14">
      <c r="A390" s="20">
        <f t="shared" si="138"/>
        <v>380</v>
      </c>
      <c r="B390" s="36" t="s">
        <v>9</v>
      </c>
      <c r="C390" s="41">
        <f>SUM(D390:J390)</f>
        <v>0</v>
      </c>
      <c r="D390" s="41">
        <f>SUM(D391)</f>
        <v>0</v>
      </c>
      <c r="E390" s="41">
        <f t="shared" ref="E390:K390" si="159">SUM(E391)</f>
        <v>0</v>
      </c>
      <c r="F390" s="41">
        <f t="shared" si="159"/>
        <v>0</v>
      </c>
      <c r="G390" s="41">
        <f t="shared" si="159"/>
        <v>0</v>
      </c>
      <c r="H390" s="41">
        <f t="shared" si="159"/>
        <v>0</v>
      </c>
      <c r="I390" s="41">
        <f t="shared" si="159"/>
        <v>0</v>
      </c>
      <c r="J390" s="41">
        <f t="shared" si="159"/>
        <v>0</v>
      </c>
      <c r="K390" s="41">
        <f t="shared" si="159"/>
        <v>0</v>
      </c>
      <c r="L390" s="67" t="s">
        <v>57</v>
      </c>
    </row>
    <row r="391" spans="1:14">
      <c r="A391" s="20">
        <f t="shared" si="138"/>
        <v>381</v>
      </c>
      <c r="B391" s="33" t="s">
        <v>4</v>
      </c>
      <c r="C391" s="41">
        <f>SUM(D391:J391)</f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f>SUM(J385+J388)</f>
        <v>0</v>
      </c>
      <c r="K391" s="41">
        <f>SUM(K385+K388)</f>
        <v>0</v>
      </c>
      <c r="L391" s="68"/>
    </row>
    <row r="392" spans="1:14" ht="12.75" customHeight="1">
      <c r="A392" s="20">
        <f t="shared" si="138"/>
        <v>382</v>
      </c>
      <c r="B392" s="30" t="s">
        <v>20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2"/>
    </row>
    <row r="393" spans="1:14">
      <c r="A393" s="20">
        <f t="shared" ref="A393:A456" si="160">SUM(A392+1)</f>
        <v>383</v>
      </c>
      <c r="B393" s="25" t="s">
        <v>9</v>
      </c>
      <c r="C393" s="26">
        <f>SUM(C394:C395)</f>
        <v>125003.67869</v>
      </c>
      <c r="D393" s="26">
        <f>SUM(D394:D395)</f>
        <v>9698.7999999999993</v>
      </c>
      <c r="E393" s="26">
        <f t="shared" ref="E393:K393" si="161">SUM(E394:E395)</f>
        <v>21462.5</v>
      </c>
      <c r="F393" s="26">
        <f t="shared" si="161"/>
        <v>19492.018609999999</v>
      </c>
      <c r="G393" s="26">
        <f t="shared" si="161"/>
        <v>14287.4</v>
      </c>
      <c r="H393" s="26">
        <f t="shared" si="161"/>
        <v>14699.960080000001</v>
      </c>
      <c r="I393" s="26">
        <f t="shared" si="161"/>
        <v>14918.5</v>
      </c>
      <c r="J393" s="26">
        <f t="shared" si="161"/>
        <v>15028.4</v>
      </c>
      <c r="K393" s="26">
        <f t="shared" si="161"/>
        <v>15416.1</v>
      </c>
      <c r="L393" s="79" t="s">
        <v>57</v>
      </c>
      <c r="N393" s="4"/>
    </row>
    <row r="394" spans="1:14">
      <c r="A394" s="20">
        <f t="shared" si="160"/>
        <v>384</v>
      </c>
      <c r="B394" s="25" t="s">
        <v>49</v>
      </c>
      <c r="C394" s="26">
        <f>SUM(D394:K394)</f>
        <v>372</v>
      </c>
      <c r="D394" s="26">
        <f>SUM(D405+D399)</f>
        <v>0</v>
      </c>
      <c r="E394" s="26">
        <f t="shared" ref="E394:K394" si="162">SUM(E405+E399)</f>
        <v>0</v>
      </c>
      <c r="F394" s="26">
        <f t="shared" si="162"/>
        <v>0</v>
      </c>
      <c r="G394" s="26">
        <f t="shared" si="162"/>
        <v>0</v>
      </c>
      <c r="H394" s="26">
        <f t="shared" si="162"/>
        <v>314</v>
      </c>
      <c r="I394" s="26">
        <f t="shared" si="162"/>
        <v>16</v>
      </c>
      <c r="J394" s="26">
        <f t="shared" si="162"/>
        <v>21</v>
      </c>
      <c r="K394" s="26">
        <f t="shared" si="162"/>
        <v>21</v>
      </c>
      <c r="L394" s="80"/>
      <c r="N394" s="4"/>
    </row>
    <row r="395" spans="1:14">
      <c r="A395" s="20">
        <f t="shared" si="160"/>
        <v>385</v>
      </c>
      <c r="B395" s="48" t="s">
        <v>4</v>
      </c>
      <c r="C395" s="26">
        <f>SUM(D395:K395)</f>
        <v>124631.67869</v>
      </c>
      <c r="D395" s="26">
        <f>SUM(D398+D402)</f>
        <v>9698.7999999999993</v>
      </c>
      <c r="E395" s="26">
        <f t="shared" ref="E395:K395" si="163">SUM(E398+E402)</f>
        <v>21462.5</v>
      </c>
      <c r="F395" s="26">
        <f t="shared" si="163"/>
        <v>19492.018609999999</v>
      </c>
      <c r="G395" s="26">
        <f t="shared" si="163"/>
        <v>14287.4</v>
      </c>
      <c r="H395" s="26">
        <f t="shared" si="163"/>
        <v>14385.960080000001</v>
      </c>
      <c r="I395" s="26">
        <f t="shared" si="163"/>
        <v>14902.5</v>
      </c>
      <c r="J395" s="26">
        <f t="shared" si="163"/>
        <v>15007.4</v>
      </c>
      <c r="K395" s="26">
        <f t="shared" si="163"/>
        <v>15395.1</v>
      </c>
      <c r="L395" s="81"/>
      <c r="N395" s="4"/>
    </row>
    <row r="396" spans="1:14" ht="28.5" customHeight="1">
      <c r="A396" s="20">
        <f t="shared" si="160"/>
        <v>386</v>
      </c>
      <c r="B396" s="72" t="s">
        <v>98</v>
      </c>
      <c r="C396" s="73"/>
      <c r="D396" s="73"/>
      <c r="E396" s="73"/>
      <c r="F396" s="73"/>
      <c r="G396" s="73"/>
      <c r="H396" s="73"/>
      <c r="I396" s="73"/>
      <c r="J396" s="73"/>
      <c r="K396" s="73"/>
      <c r="L396" s="74"/>
    </row>
    <row r="397" spans="1:14" ht="36" customHeight="1">
      <c r="A397" s="20">
        <f t="shared" si="160"/>
        <v>387</v>
      </c>
      <c r="B397" s="36" t="s">
        <v>17</v>
      </c>
      <c r="C397" s="47">
        <f>SUM(D397:K397)</f>
        <v>119733.57868999999</v>
      </c>
      <c r="D397" s="41">
        <f t="shared" ref="D397:K397" si="164">SUM(D398:D399)</f>
        <v>9048.7999999999993</v>
      </c>
      <c r="E397" s="41">
        <f t="shared" si="164"/>
        <v>20780</v>
      </c>
      <c r="F397" s="41">
        <f t="shared" si="164"/>
        <v>18975.418610000001</v>
      </c>
      <c r="G397" s="41">
        <f t="shared" si="164"/>
        <v>13630.4</v>
      </c>
      <c r="H397" s="41">
        <f t="shared" si="164"/>
        <v>14099.960080000001</v>
      </c>
      <c r="I397" s="41">
        <f t="shared" si="164"/>
        <v>14302.5</v>
      </c>
      <c r="J397" s="41">
        <f t="shared" si="164"/>
        <v>14254.4</v>
      </c>
      <c r="K397" s="41">
        <f t="shared" si="164"/>
        <v>14642.1</v>
      </c>
      <c r="L397" s="67" t="s">
        <v>191</v>
      </c>
    </row>
    <row r="398" spans="1:14" ht="26.25" customHeight="1">
      <c r="A398" s="20">
        <f t="shared" si="160"/>
        <v>388</v>
      </c>
      <c r="B398" s="36" t="s">
        <v>4</v>
      </c>
      <c r="C398" s="47">
        <f>SUM(D398:K398)</f>
        <v>119419.57868999999</v>
      </c>
      <c r="D398" s="41">
        <v>9048.7999999999993</v>
      </c>
      <c r="E398" s="41">
        <v>20780</v>
      </c>
      <c r="F398" s="41">
        <v>18975.418610000001</v>
      </c>
      <c r="G398" s="41">
        <v>13630.4</v>
      </c>
      <c r="H398" s="41">
        <v>13785.960080000001</v>
      </c>
      <c r="I398" s="41">
        <v>14302.5</v>
      </c>
      <c r="J398" s="41">
        <v>14254.4</v>
      </c>
      <c r="K398" s="41">
        <v>14642.1</v>
      </c>
      <c r="L398" s="78"/>
    </row>
    <row r="399" spans="1:14" ht="13.5" customHeight="1">
      <c r="A399" s="20">
        <f t="shared" si="160"/>
        <v>389</v>
      </c>
      <c r="B399" s="25" t="s">
        <v>49</v>
      </c>
      <c r="C399" s="47">
        <f>SUM(D399:K399)</f>
        <v>314</v>
      </c>
      <c r="D399" s="41">
        <v>0</v>
      </c>
      <c r="E399" s="41">
        <v>0</v>
      </c>
      <c r="F399" s="41">
        <v>0</v>
      </c>
      <c r="G399" s="41">
        <v>0</v>
      </c>
      <c r="H399" s="41">
        <v>314</v>
      </c>
      <c r="I399" s="41">
        <v>0</v>
      </c>
      <c r="J399" s="41">
        <v>0</v>
      </c>
      <c r="K399" s="41">
        <v>0</v>
      </c>
      <c r="L399" s="68"/>
    </row>
    <row r="400" spans="1:14" ht="12" customHeight="1">
      <c r="A400" s="20">
        <f t="shared" si="160"/>
        <v>390</v>
      </c>
      <c r="B400" s="72" t="s">
        <v>99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4"/>
    </row>
    <row r="401" spans="1:12">
      <c r="A401" s="20">
        <f t="shared" si="160"/>
        <v>391</v>
      </c>
      <c r="B401" s="36" t="s">
        <v>17</v>
      </c>
      <c r="C401" s="41">
        <f>SUM(C402)</f>
        <v>5212.1000000000004</v>
      </c>
      <c r="D401" s="41">
        <f>SUM(D402)</f>
        <v>650</v>
      </c>
      <c r="E401" s="41">
        <f t="shared" ref="E401:K401" si="165">SUM(E402)</f>
        <v>682.5</v>
      </c>
      <c r="F401" s="41">
        <f t="shared" si="165"/>
        <v>516.6</v>
      </c>
      <c r="G401" s="41">
        <f t="shared" si="165"/>
        <v>657</v>
      </c>
      <c r="H401" s="41">
        <f t="shared" si="165"/>
        <v>600</v>
      </c>
      <c r="I401" s="41">
        <f t="shared" si="165"/>
        <v>600</v>
      </c>
      <c r="J401" s="41">
        <f t="shared" si="165"/>
        <v>753</v>
      </c>
      <c r="K401" s="41">
        <f t="shared" si="165"/>
        <v>753</v>
      </c>
      <c r="L401" s="67" t="s">
        <v>151</v>
      </c>
    </row>
    <row r="402" spans="1:12">
      <c r="A402" s="20">
        <f t="shared" si="160"/>
        <v>392</v>
      </c>
      <c r="B402" s="36" t="s">
        <v>4</v>
      </c>
      <c r="C402" s="41">
        <f>SUM(D402:K402)</f>
        <v>5212.1000000000004</v>
      </c>
      <c r="D402" s="41">
        <v>650</v>
      </c>
      <c r="E402" s="41">
        <v>682.5</v>
      </c>
      <c r="F402" s="41">
        <v>516.6</v>
      </c>
      <c r="G402" s="41">
        <v>657</v>
      </c>
      <c r="H402" s="41">
        <v>600</v>
      </c>
      <c r="I402" s="41">
        <v>600</v>
      </c>
      <c r="J402" s="41">
        <v>753</v>
      </c>
      <c r="K402" s="41">
        <v>753</v>
      </c>
      <c r="L402" s="68"/>
    </row>
    <row r="403" spans="1:12" ht="28.5" customHeight="1">
      <c r="A403" s="20">
        <f t="shared" si="160"/>
        <v>393</v>
      </c>
      <c r="B403" s="72" t="s">
        <v>186</v>
      </c>
      <c r="C403" s="73"/>
      <c r="D403" s="73"/>
      <c r="E403" s="73"/>
      <c r="F403" s="73"/>
      <c r="G403" s="73"/>
      <c r="H403" s="73"/>
      <c r="I403" s="73"/>
      <c r="J403" s="73"/>
      <c r="K403" s="73"/>
      <c r="L403" s="74"/>
    </row>
    <row r="404" spans="1:12">
      <c r="A404" s="20">
        <f t="shared" si="160"/>
        <v>394</v>
      </c>
      <c r="B404" s="36" t="s">
        <v>17</v>
      </c>
      <c r="C404" s="47">
        <f>SUM(D404:K404)</f>
        <v>58</v>
      </c>
      <c r="D404" s="41">
        <f t="shared" ref="D404:K404" si="166">SUM(D405)</f>
        <v>0</v>
      </c>
      <c r="E404" s="41">
        <f t="shared" si="166"/>
        <v>0</v>
      </c>
      <c r="F404" s="41">
        <f t="shared" si="166"/>
        <v>0</v>
      </c>
      <c r="G404" s="41">
        <f t="shared" si="166"/>
        <v>0</v>
      </c>
      <c r="H404" s="41">
        <f t="shared" si="166"/>
        <v>0</v>
      </c>
      <c r="I404" s="41">
        <f t="shared" si="166"/>
        <v>16</v>
      </c>
      <c r="J404" s="41">
        <f t="shared" si="166"/>
        <v>21</v>
      </c>
      <c r="K404" s="41">
        <f t="shared" si="166"/>
        <v>21</v>
      </c>
      <c r="L404" s="67" t="s">
        <v>152</v>
      </c>
    </row>
    <row r="405" spans="1:12">
      <c r="A405" s="20">
        <f t="shared" si="160"/>
        <v>395</v>
      </c>
      <c r="B405" s="36" t="s">
        <v>49</v>
      </c>
      <c r="C405" s="47">
        <f>SUM(D405:K405)</f>
        <v>58</v>
      </c>
      <c r="D405" s="41">
        <v>0</v>
      </c>
      <c r="E405" s="41">
        <v>0</v>
      </c>
      <c r="F405" s="41">
        <v>0</v>
      </c>
      <c r="G405" s="41">
        <v>0</v>
      </c>
      <c r="H405" s="41">
        <v>0</v>
      </c>
      <c r="I405" s="41">
        <v>16</v>
      </c>
      <c r="J405" s="41">
        <v>21</v>
      </c>
      <c r="K405" s="43">
        <v>21</v>
      </c>
      <c r="L405" s="68"/>
    </row>
    <row r="406" spans="1:12" ht="12.75" customHeight="1">
      <c r="A406" s="20">
        <f t="shared" si="160"/>
        <v>396</v>
      </c>
      <c r="B406" s="69" t="s">
        <v>105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1"/>
    </row>
    <row r="407" spans="1:12">
      <c r="A407" s="20">
        <f t="shared" si="160"/>
        <v>397</v>
      </c>
      <c r="B407" s="25" t="s">
        <v>106</v>
      </c>
      <c r="C407" s="82">
        <f>SUM(D407:K408)</f>
        <v>22789.462</v>
      </c>
      <c r="D407" s="82">
        <f t="shared" ref="D407:J407" si="167">SUM(D409+D412+D413)</f>
        <v>0</v>
      </c>
      <c r="E407" s="82">
        <f t="shared" si="167"/>
        <v>0</v>
      </c>
      <c r="F407" s="82">
        <f t="shared" si="167"/>
        <v>0</v>
      </c>
      <c r="G407" s="82">
        <f>SUM(G409+G412+G413)</f>
        <v>22789.462</v>
      </c>
      <c r="H407" s="82">
        <f t="shared" si="167"/>
        <v>0</v>
      </c>
      <c r="I407" s="82">
        <f t="shared" si="167"/>
        <v>0</v>
      </c>
      <c r="J407" s="82">
        <f t="shared" si="167"/>
        <v>0</v>
      </c>
      <c r="K407" s="82">
        <f>SUM(K409+K412+K413)</f>
        <v>0</v>
      </c>
      <c r="L407" s="79" t="s">
        <v>57</v>
      </c>
    </row>
    <row r="408" spans="1:12">
      <c r="A408" s="20">
        <f t="shared" si="160"/>
        <v>398</v>
      </c>
      <c r="B408" s="25" t="s">
        <v>9</v>
      </c>
      <c r="C408" s="83"/>
      <c r="D408" s="83"/>
      <c r="E408" s="83"/>
      <c r="F408" s="83"/>
      <c r="G408" s="83"/>
      <c r="H408" s="83"/>
      <c r="I408" s="83"/>
      <c r="J408" s="83"/>
      <c r="K408" s="83"/>
      <c r="L408" s="80"/>
    </row>
    <row r="409" spans="1:12">
      <c r="A409" s="20">
        <f t="shared" si="160"/>
        <v>399</v>
      </c>
      <c r="B409" s="27" t="s">
        <v>157</v>
      </c>
      <c r="C409" s="26">
        <f>SUM(D409:J409)</f>
        <v>6973.561999999999</v>
      </c>
      <c r="D409" s="26">
        <f t="shared" ref="D409:J409" si="168">SUM(D416+D431)</f>
        <v>0</v>
      </c>
      <c r="E409" s="26">
        <f t="shared" si="168"/>
        <v>0</v>
      </c>
      <c r="F409" s="26">
        <f t="shared" si="168"/>
        <v>0</v>
      </c>
      <c r="G409" s="26">
        <f>SUM(G410:G411)</f>
        <v>6973.561999999999</v>
      </c>
      <c r="H409" s="26">
        <f t="shared" si="168"/>
        <v>0</v>
      </c>
      <c r="I409" s="26">
        <f t="shared" si="168"/>
        <v>0</v>
      </c>
      <c r="J409" s="26">
        <f t="shared" si="168"/>
        <v>0</v>
      </c>
      <c r="K409" s="26">
        <f>SUM(K416+K431)</f>
        <v>0</v>
      </c>
      <c r="L409" s="80"/>
    </row>
    <row r="410" spans="1:12">
      <c r="A410" s="20">
        <f t="shared" si="160"/>
        <v>400</v>
      </c>
      <c r="B410" s="27" t="s">
        <v>158</v>
      </c>
      <c r="C410" s="26">
        <f>SUM(D410:J410)</f>
        <v>6778.2963999999993</v>
      </c>
      <c r="D410" s="26">
        <f>SUM(D415+D432)</f>
        <v>0</v>
      </c>
      <c r="E410" s="26">
        <f>SUM(E415+E432)</f>
        <v>0</v>
      </c>
      <c r="F410" s="26">
        <f>SUM(F415+F432)</f>
        <v>0</v>
      </c>
      <c r="G410" s="26">
        <f>SUM(G432)</f>
        <v>6778.2963999999993</v>
      </c>
      <c r="H410" s="26">
        <f>SUM(H415+H432)</f>
        <v>0</v>
      </c>
      <c r="I410" s="26">
        <f>SUM(I415+I432)</f>
        <v>0</v>
      </c>
      <c r="J410" s="26">
        <f>SUM(J415+J432)</f>
        <v>0</v>
      </c>
      <c r="K410" s="26">
        <f>SUM(K415+K432)</f>
        <v>0</v>
      </c>
      <c r="L410" s="80"/>
    </row>
    <row r="411" spans="1:12" ht="25.5">
      <c r="A411" s="20">
        <f t="shared" si="160"/>
        <v>401</v>
      </c>
      <c r="B411" s="27" t="s">
        <v>114</v>
      </c>
      <c r="C411" s="26">
        <f>SUM(D411:J411)</f>
        <v>195.26560000000001</v>
      </c>
      <c r="D411" s="26">
        <f t="shared" ref="D411:F412" si="169">SUM(D416+D433)</f>
        <v>0</v>
      </c>
      <c r="E411" s="26">
        <f t="shared" si="169"/>
        <v>0</v>
      </c>
      <c r="F411" s="26">
        <f t="shared" si="169"/>
        <v>0</v>
      </c>
      <c r="G411" s="26">
        <f>SUM(G433)</f>
        <v>195.26560000000001</v>
      </c>
      <c r="H411" s="26">
        <f t="shared" ref="H411:J412" si="170">SUM(H416+H433)</f>
        <v>0</v>
      </c>
      <c r="I411" s="26">
        <f t="shared" si="170"/>
        <v>0</v>
      </c>
      <c r="J411" s="26">
        <f t="shared" si="170"/>
        <v>0</v>
      </c>
      <c r="K411" s="26">
        <f>SUM(K416+K433)</f>
        <v>0</v>
      </c>
      <c r="L411" s="80"/>
    </row>
    <row r="412" spans="1:12">
      <c r="A412" s="20">
        <f t="shared" si="160"/>
        <v>402</v>
      </c>
      <c r="B412" s="25" t="s">
        <v>5</v>
      </c>
      <c r="C412" s="26">
        <f>SUM(D412:J412)</f>
        <v>184.01</v>
      </c>
      <c r="D412" s="26">
        <f t="shared" si="169"/>
        <v>0</v>
      </c>
      <c r="E412" s="26">
        <f t="shared" si="169"/>
        <v>0</v>
      </c>
      <c r="F412" s="26">
        <f t="shared" si="169"/>
        <v>0</v>
      </c>
      <c r="G412" s="26">
        <f>SUM(G434)</f>
        <v>184.01</v>
      </c>
      <c r="H412" s="26">
        <f t="shared" si="170"/>
        <v>0</v>
      </c>
      <c r="I412" s="26">
        <f t="shared" si="170"/>
        <v>0</v>
      </c>
      <c r="J412" s="26">
        <f t="shared" si="170"/>
        <v>0</v>
      </c>
      <c r="K412" s="26">
        <f>SUM(K417+K434)</f>
        <v>0</v>
      </c>
      <c r="L412" s="80"/>
    </row>
    <row r="413" spans="1:12">
      <c r="A413" s="20">
        <f t="shared" si="160"/>
        <v>403</v>
      </c>
      <c r="B413" s="36" t="s">
        <v>52</v>
      </c>
      <c r="C413" s="26">
        <f>SUM(D413:J413)</f>
        <v>15631.89</v>
      </c>
      <c r="D413" s="26">
        <v>0</v>
      </c>
      <c r="E413" s="26">
        <v>0</v>
      </c>
      <c r="F413" s="26">
        <v>0</v>
      </c>
      <c r="G413" s="26">
        <f>SUM(G418+G435)</f>
        <v>15631.89</v>
      </c>
      <c r="H413" s="26">
        <v>0</v>
      </c>
      <c r="I413" s="26">
        <v>0</v>
      </c>
      <c r="J413" s="26">
        <v>0</v>
      </c>
      <c r="K413" s="26">
        <v>0</v>
      </c>
      <c r="L413" s="80"/>
    </row>
    <row r="414" spans="1:12">
      <c r="A414" s="20">
        <f t="shared" si="160"/>
        <v>404</v>
      </c>
      <c r="B414" s="30" t="s">
        <v>10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2"/>
    </row>
    <row r="415" spans="1:12" ht="38.25">
      <c r="A415" s="20">
        <f t="shared" si="160"/>
        <v>405</v>
      </c>
      <c r="B415" s="25" t="s">
        <v>23</v>
      </c>
      <c r="C415" s="26">
        <f>SUM(D415:J415)</f>
        <v>0</v>
      </c>
      <c r="D415" s="26">
        <f>SUM(D416+D417)</f>
        <v>0</v>
      </c>
      <c r="E415" s="26">
        <f>SUM(E416+E417)</f>
        <v>0</v>
      </c>
      <c r="F415" s="26">
        <f t="shared" ref="F415:K415" si="171">SUM(F416)</f>
        <v>0</v>
      </c>
      <c r="G415" s="26">
        <f t="shared" si="171"/>
        <v>0</v>
      </c>
      <c r="H415" s="26">
        <f t="shared" si="171"/>
        <v>0</v>
      </c>
      <c r="I415" s="26">
        <f t="shared" si="171"/>
        <v>0</v>
      </c>
      <c r="J415" s="26">
        <f t="shared" si="171"/>
        <v>0</v>
      </c>
      <c r="K415" s="26">
        <f t="shared" si="171"/>
        <v>0</v>
      </c>
      <c r="L415" s="79" t="s">
        <v>57</v>
      </c>
    </row>
    <row r="416" spans="1:12">
      <c r="A416" s="20">
        <f t="shared" si="160"/>
        <v>406</v>
      </c>
      <c r="B416" s="25" t="s">
        <v>4</v>
      </c>
      <c r="C416" s="26">
        <f>SUM(D416:J416)</f>
        <v>0</v>
      </c>
      <c r="D416" s="26">
        <f>SUM(D438)</f>
        <v>0</v>
      </c>
      <c r="E416" s="26">
        <f t="shared" ref="E416:J416" si="172">SUM(E438)</f>
        <v>0</v>
      </c>
      <c r="F416" s="26">
        <f>SUM(F438)</f>
        <v>0</v>
      </c>
      <c r="G416" s="26">
        <f>SUM(G421+G426)</f>
        <v>0</v>
      </c>
      <c r="H416" s="26">
        <f t="shared" si="172"/>
        <v>0</v>
      </c>
      <c r="I416" s="26">
        <f t="shared" si="172"/>
        <v>0</v>
      </c>
      <c r="J416" s="26">
        <f t="shared" si="172"/>
        <v>0</v>
      </c>
      <c r="K416" s="26">
        <f>SUM(K438)</f>
        <v>0</v>
      </c>
      <c r="L416" s="80"/>
    </row>
    <row r="417" spans="1:12">
      <c r="A417" s="20">
        <f t="shared" si="160"/>
        <v>407</v>
      </c>
      <c r="B417" s="25" t="s">
        <v>5</v>
      </c>
      <c r="C417" s="26">
        <f>SUM(D417:J417)</f>
        <v>0</v>
      </c>
      <c r="D417" s="26">
        <f>SUM(D427)</f>
        <v>0</v>
      </c>
      <c r="E417" s="26">
        <f t="shared" ref="E417:J417" si="173">SUM(E427)</f>
        <v>0</v>
      </c>
      <c r="F417" s="26">
        <f t="shared" si="173"/>
        <v>0</v>
      </c>
      <c r="G417" s="26">
        <f>SUM(G427)</f>
        <v>0</v>
      </c>
      <c r="H417" s="26">
        <f t="shared" si="173"/>
        <v>0</v>
      </c>
      <c r="I417" s="26">
        <f t="shared" si="173"/>
        <v>0</v>
      </c>
      <c r="J417" s="26">
        <f t="shared" si="173"/>
        <v>0</v>
      </c>
      <c r="K417" s="26">
        <f>SUM(K427)</f>
        <v>0</v>
      </c>
      <c r="L417" s="80"/>
    </row>
    <row r="418" spans="1:12">
      <c r="A418" s="20">
        <f t="shared" si="160"/>
        <v>408</v>
      </c>
      <c r="B418" s="36" t="s">
        <v>52</v>
      </c>
      <c r="C418" s="26">
        <f>SUM(D418:J418)</f>
        <v>0</v>
      </c>
      <c r="D418" s="26">
        <f>SUM(D428)</f>
        <v>0</v>
      </c>
      <c r="E418" s="26">
        <f t="shared" ref="E418:J418" si="174">SUM(E428)</f>
        <v>0</v>
      </c>
      <c r="F418" s="26">
        <f t="shared" si="174"/>
        <v>0</v>
      </c>
      <c r="G418" s="26">
        <f t="shared" si="174"/>
        <v>0</v>
      </c>
      <c r="H418" s="26">
        <f t="shared" si="174"/>
        <v>0</v>
      </c>
      <c r="I418" s="26">
        <f t="shared" si="174"/>
        <v>0</v>
      </c>
      <c r="J418" s="26">
        <f t="shared" si="174"/>
        <v>0</v>
      </c>
      <c r="K418" s="26">
        <f>SUM(K428)</f>
        <v>0</v>
      </c>
      <c r="L418" s="80"/>
    </row>
    <row r="419" spans="1:12" ht="12.75" customHeight="1">
      <c r="A419" s="20">
        <f t="shared" si="160"/>
        <v>409</v>
      </c>
      <c r="B419" s="72" t="s">
        <v>11</v>
      </c>
      <c r="C419" s="73"/>
      <c r="D419" s="73"/>
      <c r="E419" s="73"/>
      <c r="F419" s="73"/>
      <c r="G419" s="73"/>
      <c r="H419" s="73"/>
      <c r="I419" s="73"/>
      <c r="J419" s="73"/>
      <c r="K419" s="73"/>
      <c r="L419" s="74"/>
    </row>
    <row r="420" spans="1:12" ht="51">
      <c r="A420" s="20">
        <f t="shared" si="160"/>
        <v>410</v>
      </c>
      <c r="B420" s="27" t="s">
        <v>21</v>
      </c>
      <c r="C420" s="34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67" t="s">
        <v>57</v>
      </c>
    </row>
    <row r="421" spans="1:12">
      <c r="A421" s="20">
        <f t="shared" si="160"/>
        <v>411</v>
      </c>
      <c r="B421" s="36" t="s">
        <v>4</v>
      </c>
      <c r="C421" s="37">
        <v>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78"/>
    </row>
    <row r="422" spans="1:12">
      <c r="A422" s="20">
        <f t="shared" si="160"/>
        <v>412</v>
      </c>
      <c r="B422" s="25" t="s">
        <v>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78"/>
    </row>
    <row r="423" spans="1:12">
      <c r="A423" s="20">
        <f t="shared" si="160"/>
        <v>413</v>
      </c>
      <c r="B423" s="36" t="s">
        <v>52</v>
      </c>
      <c r="C423" s="37">
        <v>0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78"/>
    </row>
    <row r="424" spans="1:12">
      <c r="A424" s="20">
        <f t="shared" si="160"/>
        <v>414</v>
      </c>
      <c r="B424" s="72" t="s">
        <v>12</v>
      </c>
      <c r="C424" s="73"/>
      <c r="D424" s="73"/>
      <c r="E424" s="73"/>
      <c r="F424" s="73"/>
      <c r="G424" s="73"/>
      <c r="H424" s="73"/>
      <c r="I424" s="73"/>
      <c r="J424" s="73"/>
      <c r="K424" s="73"/>
      <c r="L424" s="74"/>
    </row>
    <row r="425" spans="1:12">
      <c r="A425" s="20">
        <f t="shared" si="160"/>
        <v>415</v>
      </c>
      <c r="B425" s="39" t="s">
        <v>2</v>
      </c>
      <c r="C425" s="40">
        <f>SUM(D425:J425)</f>
        <v>0</v>
      </c>
      <c r="D425" s="40">
        <f>SUM(D426:D427)</f>
        <v>0</v>
      </c>
      <c r="E425" s="40">
        <f t="shared" ref="E425:J425" si="175">SUM(E426:E427)</f>
        <v>0</v>
      </c>
      <c r="F425" s="40">
        <f t="shared" si="175"/>
        <v>0</v>
      </c>
      <c r="G425" s="40">
        <f t="shared" si="175"/>
        <v>0</v>
      </c>
      <c r="H425" s="40">
        <f t="shared" si="175"/>
        <v>0</v>
      </c>
      <c r="I425" s="40">
        <f t="shared" si="175"/>
        <v>0</v>
      </c>
      <c r="J425" s="40">
        <f t="shared" si="175"/>
        <v>0</v>
      </c>
      <c r="K425" s="40">
        <f>SUM(K426:K427)</f>
        <v>0</v>
      </c>
      <c r="L425" s="67" t="s">
        <v>57</v>
      </c>
    </row>
    <row r="426" spans="1:12" ht="14.25" customHeight="1">
      <c r="A426" s="20">
        <f t="shared" si="160"/>
        <v>416</v>
      </c>
      <c r="B426" s="36" t="s">
        <v>4</v>
      </c>
      <c r="C426" s="41">
        <f>SUM(D426:J426)</f>
        <v>0</v>
      </c>
      <c r="D426" s="41">
        <f>SUM(D438)</f>
        <v>0</v>
      </c>
      <c r="E426" s="41">
        <f t="shared" ref="E426:J426" si="176">SUM(E438)</f>
        <v>0</v>
      </c>
      <c r="F426" s="41">
        <f t="shared" si="176"/>
        <v>0</v>
      </c>
      <c r="G426" s="41">
        <v>0</v>
      </c>
      <c r="H426" s="41">
        <f t="shared" si="176"/>
        <v>0</v>
      </c>
      <c r="I426" s="41">
        <f t="shared" si="176"/>
        <v>0</v>
      </c>
      <c r="J426" s="41">
        <f t="shared" si="176"/>
        <v>0</v>
      </c>
      <c r="K426" s="41">
        <f>SUM(K438)</f>
        <v>0</v>
      </c>
      <c r="L426" s="78"/>
    </row>
    <row r="427" spans="1:12">
      <c r="A427" s="20">
        <f t="shared" si="160"/>
        <v>417</v>
      </c>
      <c r="B427" s="25" t="s">
        <v>5</v>
      </c>
      <c r="C427" s="41">
        <f>SUM(D427:J427)</f>
        <v>0</v>
      </c>
      <c r="D427" s="41">
        <f t="shared" ref="D427:F428" si="177">SUM(D441)</f>
        <v>0</v>
      </c>
      <c r="E427" s="41">
        <f t="shared" si="177"/>
        <v>0</v>
      </c>
      <c r="F427" s="41">
        <f t="shared" si="177"/>
        <v>0</v>
      </c>
      <c r="G427" s="41">
        <v>0</v>
      </c>
      <c r="H427" s="41">
        <f t="shared" ref="H427:J428" si="178">SUM(H441)</f>
        <v>0</v>
      </c>
      <c r="I427" s="41">
        <f t="shared" si="178"/>
        <v>0</v>
      </c>
      <c r="J427" s="41">
        <f t="shared" si="178"/>
        <v>0</v>
      </c>
      <c r="K427" s="41">
        <f>SUM(K441)</f>
        <v>0</v>
      </c>
      <c r="L427" s="78"/>
    </row>
    <row r="428" spans="1:12">
      <c r="A428" s="20">
        <f t="shared" si="160"/>
        <v>418</v>
      </c>
      <c r="B428" s="36" t="s">
        <v>52</v>
      </c>
      <c r="C428" s="41">
        <f>SUM(D428:J428)</f>
        <v>0</v>
      </c>
      <c r="D428" s="41">
        <f t="shared" si="177"/>
        <v>0</v>
      </c>
      <c r="E428" s="41">
        <f t="shared" si="177"/>
        <v>0</v>
      </c>
      <c r="F428" s="41">
        <f t="shared" si="177"/>
        <v>0</v>
      </c>
      <c r="G428" s="41">
        <v>0</v>
      </c>
      <c r="H428" s="41">
        <f t="shared" si="178"/>
        <v>0</v>
      </c>
      <c r="I428" s="41">
        <f t="shared" si="178"/>
        <v>0</v>
      </c>
      <c r="J428" s="41">
        <f t="shared" si="178"/>
        <v>0</v>
      </c>
      <c r="K428" s="41">
        <f>SUM(K442)</f>
        <v>0</v>
      </c>
      <c r="L428" s="78"/>
    </row>
    <row r="429" spans="1:12">
      <c r="A429" s="20">
        <f t="shared" si="160"/>
        <v>419</v>
      </c>
      <c r="B429" s="30" t="s">
        <v>20</v>
      </c>
      <c r="C429" s="41"/>
      <c r="D429" s="41"/>
      <c r="E429" s="41"/>
      <c r="F429" s="41"/>
      <c r="G429" s="41"/>
      <c r="H429" s="41"/>
      <c r="I429" s="41"/>
      <c r="J429" s="41"/>
      <c r="K429" s="41"/>
      <c r="L429" s="23"/>
    </row>
    <row r="430" spans="1:12">
      <c r="A430" s="20">
        <f t="shared" si="160"/>
        <v>420</v>
      </c>
      <c r="B430" s="25" t="s">
        <v>9</v>
      </c>
      <c r="C430" s="41">
        <f t="shared" ref="C430:C435" si="179">SUM(D430:J430)</f>
        <v>22789.462</v>
      </c>
      <c r="D430" s="41">
        <f>SUM(D431:D435)</f>
        <v>0</v>
      </c>
      <c r="E430" s="41">
        <f>SUM(E431:E435)</f>
        <v>0</v>
      </c>
      <c r="F430" s="41">
        <f>SUM(F431:F435)</f>
        <v>0</v>
      </c>
      <c r="G430" s="41">
        <f>SUM(G435+G434+G431)</f>
        <v>22789.462</v>
      </c>
      <c r="H430" s="41">
        <f>SUM(H431:H435)</f>
        <v>0</v>
      </c>
      <c r="I430" s="41">
        <f>SUM(I431:I435)</f>
        <v>0</v>
      </c>
      <c r="J430" s="41">
        <f>SUM(J431:J435)</f>
        <v>0</v>
      </c>
      <c r="K430" s="41">
        <f>SUM(K431:K435)</f>
        <v>0</v>
      </c>
      <c r="L430" s="67" t="s">
        <v>57</v>
      </c>
    </row>
    <row r="431" spans="1:12">
      <c r="A431" s="20">
        <f t="shared" si="160"/>
        <v>421</v>
      </c>
      <c r="B431" s="27" t="s">
        <v>157</v>
      </c>
      <c r="C431" s="41">
        <f t="shared" si="179"/>
        <v>6973.561999999999</v>
      </c>
      <c r="D431" s="41">
        <f>SUM(D438+D463)</f>
        <v>0</v>
      </c>
      <c r="E431" s="41">
        <f>SUM(E438+E463)</f>
        <v>0</v>
      </c>
      <c r="F431" s="41">
        <f>SUM(F438+F463)</f>
        <v>0</v>
      </c>
      <c r="G431" s="41">
        <f>SUM(G432:G433)</f>
        <v>6973.561999999999</v>
      </c>
      <c r="H431" s="41">
        <f>SUM(H438+H463)</f>
        <v>0</v>
      </c>
      <c r="I431" s="41">
        <f>SUM(I438+I463)</f>
        <v>0</v>
      </c>
      <c r="J431" s="41">
        <f>SUM(J438+J463)</f>
        <v>0</v>
      </c>
      <c r="K431" s="41">
        <f>SUM(K438+K463)</f>
        <v>0</v>
      </c>
      <c r="L431" s="78"/>
    </row>
    <row r="432" spans="1:12">
      <c r="A432" s="20">
        <f t="shared" si="160"/>
        <v>422</v>
      </c>
      <c r="B432" s="27" t="s">
        <v>158</v>
      </c>
      <c r="C432" s="41">
        <f t="shared" si="179"/>
        <v>6778.2963999999993</v>
      </c>
      <c r="D432" s="41">
        <f t="shared" ref="D432:F433" si="180">SUM(D439+D462)</f>
        <v>0</v>
      </c>
      <c r="E432" s="41">
        <f t="shared" si="180"/>
        <v>0</v>
      </c>
      <c r="F432" s="41">
        <f t="shared" si="180"/>
        <v>0</v>
      </c>
      <c r="G432" s="41">
        <f>SUM(G439+G463)</f>
        <v>6778.2963999999993</v>
      </c>
      <c r="H432" s="41">
        <f t="shared" ref="H432:J433" si="181">SUM(H439+H462)</f>
        <v>0</v>
      </c>
      <c r="I432" s="41">
        <f t="shared" si="181"/>
        <v>0</v>
      </c>
      <c r="J432" s="41">
        <f t="shared" si="181"/>
        <v>0</v>
      </c>
      <c r="K432" s="41">
        <f>SUM(K439+K462)</f>
        <v>0</v>
      </c>
      <c r="L432" s="78"/>
    </row>
    <row r="433" spans="1:12" ht="25.5">
      <c r="A433" s="20">
        <f t="shared" si="160"/>
        <v>423</v>
      </c>
      <c r="B433" s="27" t="s">
        <v>114</v>
      </c>
      <c r="C433" s="41">
        <f t="shared" si="179"/>
        <v>195.26560000000001</v>
      </c>
      <c r="D433" s="41">
        <f t="shared" si="180"/>
        <v>0</v>
      </c>
      <c r="E433" s="41">
        <f t="shared" si="180"/>
        <v>0</v>
      </c>
      <c r="F433" s="41">
        <f t="shared" si="180"/>
        <v>0</v>
      </c>
      <c r="G433" s="41">
        <f>SUM(G440)</f>
        <v>195.26560000000001</v>
      </c>
      <c r="H433" s="41">
        <f t="shared" si="181"/>
        <v>0</v>
      </c>
      <c r="I433" s="41">
        <f t="shared" si="181"/>
        <v>0</v>
      </c>
      <c r="J433" s="41">
        <f t="shared" si="181"/>
        <v>0</v>
      </c>
      <c r="K433" s="41">
        <f>SUM(K440+K463)</f>
        <v>0</v>
      </c>
      <c r="L433" s="78"/>
    </row>
    <row r="434" spans="1:12">
      <c r="A434" s="20">
        <f t="shared" si="160"/>
        <v>424</v>
      </c>
      <c r="B434" s="25" t="s">
        <v>5</v>
      </c>
      <c r="C434" s="41">
        <f t="shared" si="179"/>
        <v>184.01</v>
      </c>
      <c r="D434" s="41">
        <f t="shared" ref="D434:J435" si="182">SUM(D441+D464)</f>
        <v>0</v>
      </c>
      <c r="E434" s="41">
        <f t="shared" si="182"/>
        <v>0</v>
      </c>
      <c r="F434" s="41">
        <f t="shared" si="182"/>
        <v>0</v>
      </c>
      <c r="G434" s="41">
        <f>SUM(G441+G464)</f>
        <v>184.01</v>
      </c>
      <c r="H434" s="41">
        <f t="shared" si="182"/>
        <v>0</v>
      </c>
      <c r="I434" s="41">
        <f t="shared" si="182"/>
        <v>0</v>
      </c>
      <c r="J434" s="41">
        <f t="shared" si="182"/>
        <v>0</v>
      </c>
      <c r="K434" s="41">
        <f>SUM(K441+K464)</f>
        <v>0</v>
      </c>
      <c r="L434" s="78"/>
    </row>
    <row r="435" spans="1:12">
      <c r="A435" s="20">
        <f t="shared" si="160"/>
        <v>425</v>
      </c>
      <c r="B435" s="36" t="s">
        <v>52</v>
      </c>
      <c r="C435" s="41">
        <f t="shared" si="179"/>
        <v>15631.89</v>
      </c>
      <c r="D435" s="41">
        <f t="shared" si="182"/>
        <v>0</v>
      </c>
      <c r="E435" s="41">
        <f t="shared" si="182"/>
        <v>0</v>
      </c>
      <c r="F435" s="41">
        <f t="shared" si="182"/>
        <v>0</v>
      </c>
      <c r="G435" s="41">
        <f>SUM(G442+G465)</f>
        <v>15631.89</v>
      </c>
      <c r="H435" s="41">
        <f t="shared" si="182"/>
        <v>0</v>
      </c>
      <c r="I435" s="41">
        <f t="shared" si="182"/>
        <v>0</v>
      </c>
      <c r="J435" s="41">
        <f t="shared" si="182"/>
        <v>0</v>
      </c>
      <c r="K435" s="41">
        <f>SUM(K442+K465)</f>
        <v>0</v>
      </c>
      <c r="L435" s="78"/>
    </row>
    <row r="436" spans="1:12" ht="15.75" customHeight="1">
      <c r="A436" s="20">
        <f t="shared" si="160"/>
        <v>426</v>
      </c>
      <c r="B436" s="72" t="s">
        <v>107</v>
      </c>
      <c r="C436" s="73"/>
      <c r="D436" s="73"/>
      <c r="E436" s="73"/>
      <c r="F436" s="73"/>
      <c r="G436" s="73"/>
      <c r="H436" s="73"/>
      <c r="I436" s="73"/>
      <c r="J436" s="73"/>
      <c r="K436" s="73"/>
      <c r="L436" s="74"/>
    </row>
    <row r="437" spans="1:12">
      <c r="A437" s="20">
        <f t="shared" si="160"/>
        <v>427</v>
      </c>
      <c r="B437" s="36" t="s">
        <v>17</v>
      </c>
      <c r="C437" s="41">
        <f t="shared" ref="C437:C460" si="183">SUM(D437:J437)</f>
        <v>19526.550999999999</v>
      </c>
      <c r="D437" s="41">
        <f t="shared" ref="D437:J437" si="184">SUM(D442+D441+D438)</f>
        <v>0</v>
      </c>
      <c r="E437" s="41">
        <f t="shared" si="184"/>
        <v>0</v>
      </c>
      <c r="F437" s="41">
        <f t="shared" si="184"/>
        <v>0</v>
      </c>
      <c r="G437" s="41">
        <f>SUM(G442+G441+G438)</f>
        <v>19526.550999999999</v>
      </c>
      <c r="H437" s="41">
        <f t="shared" si="184"/>
        <v>0</v>
      </c>
      <c r="I437" s="41">
        <f t="shared" si="184"/>
        <v>0</v>
      </c>
      <c r="J437" s="41">
        <f t="shared" si="184"/>
        <v>0</v>
      </c>
      <c r="K437" s="41">
        <f>SUM(K442+K441+K438)</f>
        <v>0</v>
      </c>
      <c r="L437" s="67" t="s">
        <v>153</v>
      </c>
    </row>
    <row r="438" spans="1:12">
      <c r="A438" s="20">
        <f t="shared" si="160"/>
        <v>428</v>
      </c>
      <c r="B438" s="27" t="s">
        <v>157</v>
      </c>
      <c r="C438" s="42">
        <f t="shared" si="183"/>
        <v>5994.6609999999991</v>
      </c>
      <c r="D438" s="41">
        <f t="shared" ref="D438:F439" si="185">SUM(D444+D450+D456)</f>
        <v>0</v>
      </c>
      <c r="E438" s="41">
        <f t="shared" si="185"/>
        <v>0</v>
      </c>
      <c r="F438" s="41">
        <f t="shared" si="185"/>
        <v>0</v>
      </c>
      <c r="G438" s="41">
        <f>SUM(G439:G440)</f>
        <v>5994.6609999999991</v>
      </c>
      <c r="H438" s="41">
        <f t="shared" ref="H438:J439" si="186">SUM(H444+H450+H456)</f>
        <v>0</v>
      </c>
      <c r="I438" s="41">
        <f t="shared" si="186"/>
        <v>0</v>
      </c>
      <c r="J438" s="41">
        <f t="shared" si="186"/>
        <v>0</v>
      </c>
      <c r="K438" s="41">
        <f>SUM(K444+K450+K456)</f>
        <v>0</v>
      </c>
      <c r="L438" s="78"/>
    </row>
    <row r="439" spans="1:12">
      <c r="A439" s="20">
        <f t="shared" si="160"/>
        <v>429</v>
      </c>
      <c r="B439" s="27" t="s">
        <v>158</v>
      </c>
      <c r="C439" s="42">
        <f t="shared" si="183"/>
        <v>5799.3953999999994</v>
      </c>
      <c r="D439" s="41">
        <f t="shared" si="185"/>
        <v>0</v>
      </c>
      <c r="E439" s="41">
        <f t="shared" si="185"/>
        <v>0</v>
      </c>
      <c r="F439" s="41">
        <f t="shared" si="185"/>
        <v>0</v>
      </c>
      <c r="G439" s="41">
        <f>SUM(G445+G451+G457)</f>
        <v>5799.3953999999994</v>
      </c>
      <c r="H439" s="41">
        <f t="shared" si="186"/>
        <v>0</v>
      </c>
      <c r="I439" s="41">
        <f t="shared" si="186"/>
        <v>0</v>
      </c>
      <c r="J439" s="41">
        <f t="shared" si="186"/>
        <v>0</v>
      </c>
      <c r="K439" s="41">
        <f>SUM(K445+K451+K457)</f>
        <v>0</v>
      </c>
      <c r="L439" s="78"/>
    </row>
    <row r="440" spans="1:12" ht="25.5">
      <c r="A440" s="20">
        <f t="shared" si="160"/>
        <v>430</v>
      </c>
      <c r="B440" s="27" t="s">
        <v>114</v>
      </c>
      <c r="C440" s="42">
        <f t="shared" si="183"/>
        <v>195.26560000000001</v>
      </c>
      <c r="D440" s="41">
        <f t="shared" ref="D440:F441" si="187">SUM(D446+D452+D458)</f>
        <v>0</v>
      </c>
      <c r="E440" s="41">
        <f t="shared" si="187"/>
        <v>0</v>
      </c>
      <c r="F440" s="41">
        <f t="shared" si="187"/>
        <v>0</v>
      </c>
      <c r="G440" s="41">
        <f>SUM(G446+G452+G458)</f>
        <v>195.26560000000001</v>
      </c>
      <c r="H440" s="41">
        <f t="shared" ref="H440:J441" si="188">SUM(H446+H452+H458)</f>
        <v>0</v>
      </c>
      <c r="I440" s="41">
        <f t="shared" si="188"/>
        <v>0</v>
      </c>
      <c r="J440" s="41">
        <f t="shared" si="188"/>
        <v>0</v>
      </c>
      <c r="K440" s="41">
        <f>SUM(K446+K452+K458)</f>
        <v>0</v>
      </c>
      <c r="L440" s="78"/>
    </row>
    <row r="441" spans="1:12">
      <c r="A441" s="20">
        <f t="shared" si="160"/>
        <v>431</v>
      </c>
      <c r="B441" s="36" t="s">
        <v>5</v>
      </c>
      <c r="C441" s="42">
        <f t="shared" si="183"/>
        <v>0</v>
      </c>
      <c r="D441" s="41">
        <f t="shared" si="187"/>
        <v>0</v>
      </c>
      <c r="E441" s="41">
        <f t="shared" si="187"/>
        <v>0</v>
      </c>
      <c r="F441" s="41">
        <f t="shared" si="187"/>
        <v>0</v>
      </c>
      <c r="G441" s="41">
        <f>SUM(G447+G453+G459)</f>
        <v>0</v>
      </c>
      <c r="H441" s="41">
        <f t="shared" si="188"/>
        <v>0</v>
      </c>
      <c r="I441" s="41">
        <f t="shared" si="188"/>
        <v>0</v>
      </c>
      <c r="J441" s="41">
        <f t="shared" si="188"/>
        <v>0</v>
      </c>
      <c r="K441" s="41">
        <f>SUM(K447+K453+K459)</f>
        <v>0</v>
      </c>
      <c r="L441" s="78"/>
    </row>
    <row r="442" spans="1:12" ht="22.5" customHeight="1">
      <c r="A442" s="20">
        <f t="shared" si="160"/>
        <v>432</v>
      </c>
      <c r="B442" s="36" t="s">
        <v>52</v>
      </c>
      <c r="C442" s="42">
        <f t="shared" si="183"/>
        <v>13531.89</v>
      </c>
      <c r="D442" s="41">
        <v>0</v>
      </c>
      <c r="E442" s="41">
        <v>0</v>
      </c>
      <c r="F442" s="41">
        <v>0</v>
      </c>
      <c r="G442" s="41">
        <f>SUM(G448+G454+G460)</f>
        <v>13531.89</v>
      </c>
      <c r="H442" s="41">
        <v>0</v>
      </c>
      <c r="I442" s="41">
        <v>0</v>
      </c>
      <c r="J442" s="41">
        <v>0</v>
      </c>
      <c r="K442" s="41">
        <v>0</v>
      </c>
      <c r="L442" s="78"/>
    </row>
    <row r="443" spans="1:12" ht="25.5">
      <c r="A443" s="20">
        <f t="shared" si="160"/>
        <v>433</v>
      </c>
      <c r="B443" s="36" t="s">
        <v>108</v>
      </c>
      <c r="C443" s="41">
        <f t="shared" si="183"/>
        <v>6659.4760000000006</v>
      </c>
      <c r="D443" s="41">
        <f t="shared" ref="D443:J443" si="189">SUM(D444+D447+D448)</f>
        <v>0</v>
      </c>
      <c r="E443" s="41">
        <f t="shared" si="189"/>
        <v>0</v>
      </c>
      <c r="F443" s="41">
        <f t="shared" si="189"/>
        <v>0</v>
      </c>
      <c r="G443" s="41">
        <f t="shared" si="189"/>
        <v>6659.4760000000006</v>
      </c>
      <c r="H443" s="41">
        <f t="shared" si="189"/>
        <v>0</v>
      </c>
      <c r="I443" s="41">
        <f t="shared" si="189"/>
        <v>0</v>
      </c>
      <c r="J443" s="41">
        <f t="shared" si="189"/>
        <v>0</v>
      </c>
      <c r="K443" s="41">
        <f>SUM(K444+K447+K448)</f>
        <v>0</v>
      </c>
      <c r="L443" s="67" t="s">
        <v>153</v>
      </c>
    </row>
    <row r="444" spans="1:12">
      <c r="A444" s="20">
        <f t="shared" si="160"/>
        <v>434</v>
      </c>
      <c r="B444" s="27" t="s">
        <v>157</v>
      </c>
      <c r="C444" s="41">
        <f t="shared" si="183"/>
        <v>2044.4592</v>
      </c>
      <c r="D444" s="41">
        <v>0</v>
      </c>
      <c r="E444" s="41">
        <v>0</v>
      </c>
      <c r="F444" s="41">
        <v>0</v>
      </c>
      <c r="G444" s="41">
        <f>SUM(G445:G446)</f>
        <v>2044.4592</v>
      </c>
      <c r="H444" s="41">
        <v>0</v>
      </c>
      <c r="I444" s="41">
        <v>0</v>
      </c>
      <c r="J444" s="41">
        <v>0</v>
      </c>
      <c r="K444" s="41">
        <v>0</v>
      </c>
      <c r="L444" s="78"/>
    </row>
    <row r="445" spans="1:12">
      <c r="A445" s="20">
        <f t="shared" si="160"/>
        <v>435</v>
      </c>
      <c r="B445" s="27" t="s">
        <v>158</v>
      </c>
      <c r="C445" s="41">
        <f t="shared" si="183"/>
        <v>1977.8643999999999</v>
      </c>
      <c r="D445" s="41">
        <v>0</v>
      </c>
      <c r="E445" s="41">
        <v>0</v>
      </c>
      <c r="F445" s="41">
        <v>0</v>
      </c>
      <c r="G445" s="41">
        <v>1977.8643999999999</v>
      </c>
      <c r="H445" s="41">
        <v>0</v>
      </c>
      <c r="I445" s="41">
        <v>0</v>
      </c>
      <c r="J445" s="41">
        <v>0</v>
      </c>
      <c r="K445" s="41">
        <v>0</v>
      </c>
      <c r="L445" s="78"/>
    </row>
    <row r="446" spans="1:12" ht="25.5">
      <c r="A446" s="20">
        <f t="shared" si="160"/>
        <v>436</v>
      </c>
      <c r="B446" s="27" t="s">
        <v>114</v>
      </c>
      <c r="C446" s="41">
        <f t="shared" si="183"/>
        <v>66.594800000000006</v>
      </c>
      <c r="D446" s="41">
        <v>0</v>
      </c>
      <c r="E446" s="41">
        <v>0</v>
      </c>
      <c r="F446" s="41">
        <v>0</v>
      </c>
      <c r="G446" s="41">
        <v>66.594800000000006</v>
      </c>
      <c r="H446" s="41">
        <v>0</v>
      </c>
      <c r="I446" s="41">
        <v>0</v>
      </c>
      <c r="J446" s="41">
        <v>0</v>
      </c>
      <c r="K446" s="41">
        <v>0</v>
      </c>
      <c r="L446" s="78"/>
    </row>
    <row r="447" spans="1:12">
      <c r="A447" s="20">
        <f t="shared" si="160"/>
        <v>437</v>
      </c>
      <c r="B447" s="36" t="s">
        <v>5</v>
      </c>
      <c r="C447" s="41">
        <f t="shared" si="183"/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78"/>
    </row>
    <row r="448" spans="1:12">
      <c r="A448" s="20">
        <f t="shared" si="160"/>
        <v>438</v>
      </c>
      <c r="B448" s="36" t="s">
        <v>52</v>
      </c>
      <c r="C448" s="41">
        <f t="shared" si="183"/>
        <v>4615.0168000000003</v>
      </c>
      <c r="D448" s="41">
        <v>0</v>
      </c>
      <c r="E448" s="41">
        <v>0</v>
      </c>
      <c r="F448" s="41">
        <v>0</v>
      </c>
      <c r="G448" s="41">
        <v>4615.0168000000003</v>
      </c>
      <c r="H448" s="41">
        <v>0</v>
      </c>
      <c r="I448" s="41">
        <v>0</v>
      </c>
      <c r="J448" s="41">
        <v>0</v>
      </c>
      <c r="K448" s="41">
        <v>0</v>
      </c>
      <c r="L448" s="78"/>
    </row>
    <row r="449" spans="1:12" ht="25.5">
      <c r="A449" s="20">
        <f t="shared" si="160"/>
        <v>439</v>
      </c>
      <c r="B449" s="36" t="s">
        <v>109</v>
      </c>
      <c r="C449" s="41">
        <f t="shared" si="183"/>
        <v>4269.9870000000001</v>
      </c>
      <c r="D449" s="41">
        <f t="shared" ref="D449:J449" si="190">SUM(D450+D453+D454)</f>
        <v>0</v>
      </c>
      <c r="E449" s="41">
        <f t="shared" si="190"/>
        <v>0</v>
      </c>
      <c r="F449" s="41">
        <f t="shared" si="190"/>
        <v>0</v>
      </c>
      <c r="G449" s="41">
        <f t="shared" si="190"/>
        <v>4269.9870000000001</v>
      </c>
      <c r="H449" s="41">
        <f t="shared" si="190"/>
        <v>0</v>
      </c>
      <c r="I449" s="41">
        <f t="shared" si="190"/>
        <v>0</v>
      </c>
      <c r="J449" s="41">
        <f t="shared" si="190"/>
        <v>0</v>
      </c>
      <c r="K449" s="41">
        <f>SUM(K450+K453+K454)</f>
        <v>0</v>
      </c>
      <c r="L449" s="67" t="s">
        <v>153</v>
      </c>
    </row>
    <row r="450" spans="1:12">
      <c r="A450" s="20">
        <f t="shared" si="160"/>
        <v>440</v>
      </c>
      <c r="B450" s="27" t="s">
        <v>157</v>
      </c>
      <c r="C450" s="41">
        <f t="shared" si="183"/>
        <v>1310.886</v>
      </c>
      <c r="D450" s="41">
        <v>0</v>
      </c>
      <c r="E450" s="41">
        <v>0</v>
      </c>
      <c r="F450" s="41">
        <v>0</v>
      </c>
      <c r="G450" s="41">
        <f>SUM(G451:G452)</f>
        <v>1310.886</v>
      </c>
      <c r="H450" s="41">
        <v>0</v>
      </c>
      <c r="I450" s="41">
        <v>0</v>
      </c>
      <c r="J450" s="41">
        <v>0</v>
      </c>
      <c r="K450" s="41">
        <v>0</v>
      </c>
      <c r="L450" s="78"/>
    </row>
    <row r="451" spans="1:12">
      <c r="A451" s="20">
        <f t="shared" si="160"/>
        <v>441</v>
      </c>
      <c r="B451" s="27" t="s">
        <v>158</v>
      </c>
      <c r="C451" s="41">
        <f t="shared" si="183"/>
        <v>1268.1860999999999</v>
      </c>
      <c r="D451" s="41">
        <v>0</v>
      </c>
      <c r="E451" s="41">
        <v>0</v>
      </c>
      <c r="F451" s="41">
        <v>0</v>
      </c>
      <c r="G451" s="41">
        <v>1268.1860999999999</v>
      </c>
      <c r="H451" s="41">
        <v>0</v>
      </c>
      <c r="I451" s="41">
        <v>0</v>
      </c>
      <c r="J451" s="41">
        <v>0</v>
      </c>
      <c r="K451" s="41">
        <v>0</v>
      </c>
      <c r="L451" s="78"/>
    </row>
    <row r="452" spans="1:12" ht="25.5">
      <c r="A452" s="20">
        <f t="shared" si="160"/>
        <v>442</v>
      </c>
      <c r="B452" s="27" t="s">
        <v>114</v>
      </c>
      <c r="C452" s="41">
        <f t="shared" si="183"/>
        <v>42.6999</v>
      </c>
      <c r="D452" s="41">
        <v>0</v>
      </c>
      <c r="E452" s="41">
        <v>0</v>
      </c>
      <c r="F452" s="41">
        <v>0</v>
      </c>
      <c r="G452" s="41">
        <v>42.6999</v>
      </c>
      <c r="H452" s="41">
        <v>0</v>
      </c>
      <c r="I452" s="41">
        <v>0</v>
      </c>
      <c r="J452" s="41">
        <v>0</v>
      </c>
      <c r="K452" s="41">
        <v>0</v>
      </c>
      <c r="L452" s="78"/>
    </row>
    <row r="453" spans="1:12">
      <c r="A453" s="20">
        <f t="shared" si="160"/>
        <v>443</v>
      </c>
      <c r="B453" s="36" t="s">
        <v>5</v>
      </c>
      <c r="C453" s="41">
        <f t="shared" si="183"/>
        <v>0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78"/>
    </row>
    <row r="454" spans="1:12">
      <c r="A454" s="20">
        <f t="shared" si="160"/>
        <v>444</v>
      </c>
      <c r="B454" s="36" t="s">
        <v>52</v>
      </c>
      <c r="C454" s="41">
        <f t="shared" si="183"/>
        <v>2959.1010000000001</v>
      </c>
      <c r="D454" s="41">
        <v>0</v>
      </c>
      <c r="E454" s="41">
        <v>0</v>
      </c>
      <c r="F454" s="41">
        <v>0</v>
      </c>
      <c r="G454" s="41">
        <v>2959.1010000000001</v>
      </c>
      <c r="H454" s="41">
        <v>0</v>
      </c>
      <c r="I454" s="41">
        <v>0</v>
      </c>
      <c r="J454" s="41">
        <v>0</v>
      </c>
      <c r="K454" s="41">
        <v>0</v>
      </c>
      <c r="L454" s="78"/>
    </row>
    <row r="455" spans="1:12" ht="57" customHeight="1">
      <c r="A455" s="20">
        <f t="shared" si="160"/>
        <v>445</v>
      </c>
      <c r="B455" s="36" t="s">
        <v>110</v>
      </c>
      <c r="C455" s="41">
        <f t="shared" si="183"/>
        <v>8597.0879999999997</v>
      </c>
      <c r="D455" s="41">
        <f t="shared" ref="D455:J455" si="191">SUM(D456+D459+D460)</f>
        <v>0</v>
      </c>
      <c r="E455" s="41">
        <f t="shared" si="191"/>
        <v>0</v>
      </c>
      <c r="F455" s="41">
        <f t="shared" si="191"/>
        <v>0</v>
      </c>
      <c r="G455" s="41">
        <f>SUM(G456+G459+G460)</f>
        <v>8597.0879999999997</v>
      </c>
      <c r="H455" s="41">
        <f t="shared" si="191"/>
        <v>0</v>
      </c>
      <c r="I455" s="41">
        <f t="shared" si="191"/>
        <v>0</v>
      </c>
      <c r="J455" s="41">
        <f t="shared" si="191"/>
        <v>0</v>
      </c>
      <c r="K455" s="41">
        <f>SUM(K456+K459+K460)</f>
        <v>0</v>
      </c>
      <c r="L455" s="67" t="s">
        <v>153</v>
      </c>
    </row>
    <row r="456" spans="1:12">
      <c r="A456" s="20">
        <f t="shared" si="160"/>
        <v>446</v>
      </c>
      <c r="B456" s="27" t="s">
        <v>157</v>
      </c>
      <c r="C456" s="41">
        <f t="shared" si="183"/>
        <v>2639.3157999999999</v>
      </c>
      <c r="D456" s="41">
        <v>0</v>
      </c>
      <c r="E456" s="41">
        <v>0</v>
      </c>
      <c r="F456" s="41">
        <v>0</v>
      </c>
      <c r="G456" s="41">
        <f>SUM(G457:G458)</f>
        <v>2639.3157999999999</v>
      </c>
      <c r="H456" s="41">
        <v>0</v>
      </c>
      <c r="I456" s="41">
        <v>0</v>
      </c>
      <c r="J456" s="41">
        <v>0</v>
      </c>
      <c r="K456" s="41">
        <v>0</v>
      </c>
      <c r="L456" s="78"/>
    </row>
    <row r="457" spans="1:12">
      <c r="A457" s="20">
        <f t="shared" ref="A457:A469" si="192">SUM(A456+1)</f>
        <v>447</v>
      </c>
      <c r="B457" s="27" t="s">
        <v>158</v>
      </c>
      <c r="C457" s="41">
        <f t="shared" si="183"/>
        <v>2553.3449000000001</v>
      </c>
      <c r="D457" s="41">
        <v>0</v>
      </c>
      <c r="E457" s="41">
        <v>0</v>
      </c>
      <c r="F457" s="41">
        <v>0</v>
      </c>
      <c r="G457" s="41">
        <v>2553.3449000000001</v>
      </c>
      <c r="H457" s="41">
        <v>0</v>
      </c>
      <c r="I457" s="41">
        <v>0</v>
      </c>
      <c r="J457" s="41">
        <v>0</v>
      </c>
      <c r="K457" s="41">
        <v>0</v>
      </c>
      <c r="L457" s="78"/>
    </row>
    <row r="458" spans="1:12" ht="22.5" customHeight="1">
      <c r="A458" s="20">
        <f t="shared" si="192"/>
        <v>448</v>
      </c>
      <c r="B458" s="27" t="s">
        <v>114</v>
      </c>
      <c r="C458" s="41">
        <f t="shared" si="183"/>
        <v>85.9709</v>
      </c>
      <c r="D458" s="41">
        <v>0</v>
      </c>
      <c r="E458" s="41">
        <v>0</v>
      </c>
      <c r="F458" s="41">
        <v>0</v>
      </c>
      <c r="G458" s="41">
        <v>85.9709</v>
      </c>
      <c r="H458" s="41">
        <v>0</v>
      </c>
      <c r="I458" s="41">
        <v>0</v>
      </c>
      <c r="J458" s="41">
        <v>0</v>
      </c>
      <c r="K458" s="41">
        <v>0</v>
      </c>
      <c r="L458" s="78"/>
    </row>
    <row r="459" spans="1:12">
      <c r="A459" s="20">
        <f t="shared" si="192"/>
        <v>449</v>
      </c>
      <c r="B459" s="36" t="s">
        <v>5</v>
      </c>
      <c r="C459" s="41">
        <f>SUM(D459:J459)</f>
        <v>0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78"/>
    </row>
    <row r="460" spans="1:12">
      <c r="A460" s="20">
        <f t="shared" si="192"/>
        <v>450</v>
      </c>
      <c r="B460" s="36" t="s">
        <v>52</v>
      </c>
      <c r="C460" s="41">
        <f t="shared" si="183"/>
        <v>5957.7722000000003</v>
      </c>
      <c r="D460" s="41">
        <v>0</v>
      </c>
      <c r="E460" s="41">
        <v>0</v>
      </c>
      <c r="F460" s="41">
        <v>0</v>
      </c>
      <c r="G460" s="41">
        <v>5957.7722000000003</v>
      </c>
      <c r="H460" s="41">
        <v>0</v>
      </c>
      <c r="I460" s="41">
        <v>0</v>
      </c>
      <c r="J460" s="41">
        <v>0</v>
      </c>
      <c r="K460" s="41">
        <v>0</v>
      </c>
      <c r="L460" s="78"/>
    </row>
    <row r="461" spans="1:12">
      <c r="A461" s="20">
        <f t="shared" si="192"/>
        <v>451</v>
      </c>
      <c r="B461" s="72" t="s">
        <v>112</v>
      </c>
      <c r="C461" s="73"/>
      <c r="D461" s="73"/>
      <c r="E461" s="73"/>
      <c r="F461" s="73"/>
      <c r="G461" s="73"/>
      <c r="H461" s="73"/>
      <c r="I461" s="73"/>
      <c r="J461" s="73"/>
      <c r="K461" s="73"/>
      <c r="L461" s="74"/>
    </row>
    <row r="462" spans="1:12">
      <c r="A462" s="20">
        <f t="shared" si="192"/>
        <v>452</v>
      </c>
      <c r="B462" s="36" t="s">
        <v>17</v>
      </c>
      <c r="C462" s="37">
        <f t="shared" ref="C462:C469" si="193">SUM(D462:J462)</f>
        <v>3262.9110000000001</v>
      </c>
      <c r="D462" s="37">
        <f>SUM(D463:D464)</f>
        <v>0</v>
      </c>
      <c r="E462" s="37">
        <f t="shared" ref="E462:J462" si="194">SUM(E463:E464)</f>
        <v>0</v>
      </c>
      <c r="F462" s="37">
        <f t="shared" si="194"/>
        <v>0</v>
      </c>
      <c r="G462" s="37">
        <f>SUM(G463:G465)</f>
        <v>3262.9110000000001</v>
      </c>
      <c r="H462" s="37">
        <f t="shared" si="194"/>
        <v>0</v>
      </c>
      <c r="I462" s="37">
        <f t="shared" si="194"/>
        <v>0</v>
      </c>
      <c r="J462" s="37">
        <f t="shared" si="194"/>
        <v>0</v>
      </c>
      <c r="K462" s="37">
        <f>SUM(K463:K464)</f>
        <v>0</v>
      </c>
      <c r="L462" s="84" t="s">
        <v>154</v>
      </c>
    </row>
    <row r="463" spans="1:12">
      <c r="A463" s="20">
        <f t="shared" si="192"/>
        <v>453</v>
      </c>
      <c r="B463" s="36" t="s">
        <v>4</v>
      </c>
      <c r="C463" s="37">
        <f t="shared" si="193"/>
        <v>978.90099999999995</v>
      </c>
      <c r="D463" s="37">
        <v>0</v>
      </c>
      <c r="E463" s="37">
        <v>0</v>
      </c>
      <c r="F463" s="37">
        <v>0</v>
      </c>
      <c r="G463" s="37">
        <f>SUM(G467)</f>
        <v>978.90099999999995</v>
      </c>
      <c r="H463" s="37">
        <v>0</v>
      </c>
      <c r="I463" s="37">
        <v>0</v>
      </c>
      <c r="J463" s="37">
        <v>0</v>
      </c>
      <c r="K463" s="37">
        <v>0</v>
      </c>
      <c r="L463" s="84"/>
    </row>
    <row r="464" spans="1:12">
      <c r="A464" s="20">
        <f t="shared" si="192"/>
        <v>454</v>
      </c>
      <c r="B464" s="36" t="s">
        <v>5</v>
      </c>
      <c r="C464" s="37">
        <f t="shared" si="193"/>
        <v>184.01</v>
      </c>
      <c r="D464" s="37">
        <v>0</v>
      </c>
      <c r="E464" s="37">
        <v>0</v>
      </c>
      <c r="F464" s="37">
        <v>0</v>
      </c>
      <c r="G464" s="37">
        <f>SUM(G468)</f>
        <v>184.01</v>
      </c>
      <c r="H464" s="37">
        <v>0</v>
      </c>
      <c r="I464" s="37">
        <v>0</v>
      </c>
      <c r="J464" s="37">
        <v>0</v>
      </c>
      <c r="K464" s="37">
        <v>0</v>
      </c>
      <c r="L464" s="84"/>
    </row>
    <row r="465" spans="1:12">
      <c r="A465" s="20">
        <f t="shared" si="192"/>
        <v>455</v>
      </c>
      <c r="B465" s="36" t="s">
        <v>52</v>
      </c>
      <c r="C465" s="37">
        <f t="shared" si="193"/>
        <v>2100</v>
      </c>
      <c r="D465" s="37">
        <v>0</v>
      </c>
      <c r="E465" s="37">
        <v>0</v>
      </c>
      <c r="F465" s="37">
        <v>0</v>
      </c>
      <c r="G465" s="37">
        <f>SUM(G469)</f>
        <v>2100</v>
      </c>
      <c r="H465" s="37">
        <v>0</v>
      </c>
      <c r="I465" s="37">
        <v>0</v>
      </c>
      <c r="J465" s="37">
        <v>0</v>
      </c>
      <c r="K465" s="37">
        <v>0</v>
      </c>
      <c r="L465" s="84"/>
    </row>
    <row r="466" spans="1:12">
      <c r="A466" s="20">
        <f t="shared" si="192"/>
        <v>456</v>
      </c>
      <c r="B466" s="36" t="s">
        <v>111</v>
      </c>
      <c r="C466" s="37">
        <f t="shared" si="193"/>
        <v>3262.9110000000001</v>
      </c>
      <c r="D466" s="37">
        <f>SUM(D467:D468)</f>
        <v>0</v>
      </c>
      <c r="E466" s="37">
        <f>SUM(E467:E468)</f>
        <v>0</v>
      </c>
      <c r="F466" s="37">
        <f>SUM(F467:F468)</f>
        <v>0</v>
      </c>
      <c r="G466" s="37">
        <f>SUM(G467:G469)</f>
        <v>3262.9110000000001</v>
      </c>
      <c r="H466" s="37">
        <f>SUM(H467:H468)</f>
        <v>0</v>
      </c>
      <c r="I466" s="37">
        <f>SUM(I467:I468)</f>
        <v>0</v>
      </c>
      <c r="J466" s="37">
        <f>SUM(J467:J468)</f>
        <v>0</v>
      </c>
      <c r="K466" s="37">
        <f>SUM(K467:K468)</f>
        <v>0</v>
      </c>
      <c r="L466" s="84" t="s">
        <v>154</v>
      </c>
    </row>
    <row r="467" spans="1:12">
      <c r="A467" s="20">
        <f t="shared" si="192"/>
        <v>457</v>
      </c>
      <c r="B467" s="36" t="s">
        <v>4</v>
      </c>
      <c r="C467" s="37">
        <f t="shared" si="193"/>
        <v>978.90099999999995</v>
      </c>
      <c r="D467" s="37">
        <v>0</v>
      </c>
      <c r="E467" s="37">
        <v>0</v>
      </c>
      <c r="F467" s="37">
        <v>0</v>
      </c>
      <c r="G467" s="37">
        <v>978.90099999999995</v>
      </c>
      <c r="H467" s="37">
        <v>0</v>
      </c>
      <c r="I467" s="37">
        <v>0</v>
      </c>
      <c r="J467" s="37">
        <v>0</v>
      </c>
      <c r="K467" s="37">
        <v>0</v>
      </c>
      <c r="L467" s="84"/>
    </row>
    <row r="468" spans="1:12">
      <c r="A468" s="20">
        <f t="shared" si="192"/>
        <v>458</v>
      </c>
      <c r="B468" s="36" t="s">
        <v>5</v>
      </c>
      <c r="C468" s="37">
        <f t="shared" si="193"/>
        <v>184.01</v>
      </c>
      <c r="D468" s="37">
        <v>0</v>
      </c>
      <c r="E468" s="37">
        <v>0</v>
      </c>
      <c r="F468" s="37">
        <v>0</v>
      </c>
      <c r="G468" s="37">
        <v>184.01</v>
      </c>
      <c r="H468" s="37">
        <v>0</v>
      </c>
      <c r="I468" s="37">
        <v>0</v>
      </c>
      <c r="J468" s="37">
        <v>0</v>
      </c>
      <c r="K468" s="37">
        <v>0</v>
      </c>
      <c r="L468" s="84"/>
    </row>
    <row r="469" spans="1:12">
      <c r="A469" s="20">
        <f t="shared" si="192"/>
        <v>459</v>
      </c>
      <c r="B469" s="36" t="s">
        <v>52</v>
      </c>
      <c r="C469" s="37">
        <f t="shared" si="193"/>
        <v>2100</v>
      </c>
      <c r="D469" s="37">
        <v>0</v>
      </c>
      <c r="E469" s="37">
        <v>0</v>
      </c>
      <c r="F469" s="37">
        <v>0</v>
      </c>
      <c r="G469" s="37">
        <v>2100</v>
      </c>
      <c r="H469" s="37">
        <v>0</v>
      </c>
      <c r="I469" s="37">
        <v>0</v>
      </c>
      <c r="J469" s="37">
        <v>0</v>
      </c>
      <c r="K469" s="37">
        <v>0</v>
      </c>
      <c r="L469" s="84"/>
    </row>
  </sheetData>
  <mergeCells count="255">
    <mergeCell ref="I1:L1"/>
    <mergeCell ref="A4:L4"/>
    <mergeCell ref="L21:L26"/>
    <mergeCell ref="A2:L2"/>
    <mergeCell ref="L8:L9"/>
    <mergeCell ref="L37:L38"/>
    <mergeCell ref="B58:L58"/>
    <mergeCell ref="L56:L57"/>
    <mergeCell ref="L44:L46"/>
    <mergeCell ref="L52:L54"/>
    <mergeCell ref="B51:L51"/>
    <mergeCell ref="B55:L55"/>
    <mergeCell ref="B27:L27"/>
    <mergeCell ref="C8:K8"/>
    <mergeCell ref="A5:L5"/>
    <mergeCell ref="L11:L16"/>
    <mergeCell ref="A8:A9"/>
    <mergeCell ref="B8:B9"/>
    <mergeCell ref="L17:L20"/>
    <mergeCell ref="L71:L72"/>
    <mergeCell ref="A3:L3"/>
    <mergeCell ref="A6:L6"/>
    <mergeCell ref="I28:I29"/>
    <mergeCell ref="E28:E29"/>
    <mergeCell ref="L28:L31"/>
    <mergeCell ref="J28:J29"/>
    <mergeCell ref="F28:F29"/>
    <mergeCell ref="B47:L47"/>
    <mergeCell ref="B36:L36"/>
    <mergeCell ref="B70:L70"/>
    <mergeCell ref="L65:L66"/>
    <mergeCell ref="L59:L60"/>
    <mergeCell ref="B64:L64"/>
    <mergeCell ref="L62:L63"/>
    <mergeCell ref="B61:L61"/>
    <mergeCell ref="L68:L69"/>
    <mergeCell ref="B67:L67"/>
    <mergeCell ref="L48:L50"/>
    <mergeCell ref="D28:D29"/>
    <mergeCell ref="C28:C29"/>
    <mergeCell ref="L40:L42"/>
    <mergeCell ref="B39:L39"/>
    <mergeCell ref="L33:L35"/>
    <mergeCell ref="G28:G29"/>
    <mergeCell ref="H28:H29"/>
    <mergeCell ref="K28:K29"/>
    <mergeCell ref="B43:L43"/>
    <mergeCell ref="B73:L73"/>
    <mergeCell ref="B99:L99"/>
    <mergeCell ref="B90:L90"/>
    <mergeCell ref="L88:L89"/>
    <mergeCell ref="B93:L93"/>
    <mergeCell ref="L97:L98"/>
    <mergeCell ref="L94:L95"/>
    <mergeCell ref="L91:L92"/>
    <mergeCell ref="B96:L96"/>
    <mergeCell ref="L81:L82"/>
    <mergeCell ref="L84:L86"/>
    <mergeCell ref="B87:L87"/>
    <mergeCell ref="B105:L105"/>
    <mergeCell ref="B111:L111"/>
    <mergeCell ref="L78:L79"/>
    <mergeCell ref="L74:L75"/>
    <mergeCell ref="B83:L83"/>
    <mergeCell ref="B80:L80"/>
    <mergeCell ref="B77:L77"/>
    <mergeCell ref="B117:L117"/>
    <mergeCell ref="L100:L101"/>
    <mergeCell ref="B114:L114"/>
    <mergeCell ref="L112:L113"/>
    <mergeCell ref="B108:L108"/>
    <mergeCell ref="B102:L102"/>
    <mergeCell ref="L103:L104"/>
    <mergeCell ref="L109:L110"/>
    <mergeCell ref="L118:L119"/>
    <mergeCell ref="B124:L124"/>
    <mergeCell ref="B120:L120"/>
    <mergeCell ref="L137:L139"/>
    <mergeCell ref="B132:L132"/>
    <mergeCell ref="L133:L135"/>
    <mergeCell ref="L121:L123"/>
    <mergeCell ref="B144:L144"/>
    <mergeCell ref="B148:L148"/>
    <mergeCell ref="L115:L116"/>
    <mergeCell ref="L106:L107"/>
    <mergeCell ref="L141:L143"/>
    <mergeCell ref="B136:L136"/>
    <mergeCell ref="B128:L128"/>
    <mergeCell ref="L125:L127"/>
    <mergeCell ref="L129:L131"/>
    <mergeCell ref="B140:L140"/>
    <mergeCell ref="L145:L147"/>
    <mergeCell ref="B151:L151"/>
    <mergeCell ref="L175:L177"/>
    <mergeCell ref="L171:L173"/>
    <mergeCell ref="L149:L150"/>
    <mergeCell ref="B166:L166"/>
    <mergeCell ref="L152:L154"/>
    <mergeCell ref="L167:L169"/>
    <mergeCell ref="B155:L155"/>
    <mergeCell ref="B158:L158"/>
    <mergeCell ref="B170:L170"/>
    <mergeCell ref="L156:L157"/>
    <mergeCell ref="L163:L165"/>
    <mergeCell ref="B162:L162"/>
    <mergeCell ref="L183:L185"/>
    <mergeCell ref="L192:L193"/>
    <mergeCell ref="B191:L191"/>
    <mergeCell ref="L179:L181"/>
    <mergeCell ref="L159:L161"/>
    <mergeCell ref="B215:L215"/>
    <mergeCell ref="L207:L208"/>
    <mergeCell ref="B212:L212"/>
    <mergeCell ref="L210:L211"/>
    <mergeCell ref="B197:L197"/>
    <mergeCell ref="L188:L190"/>
    <mergeCell ref="B174:L174"/>
    <mergeCell ref="L204:L205"/>
    <mergeCell ref="L213:L214"/>
    <mergeCell ref="B203:L203"/>
    <mergeCell ref="L198:L199"/>
    <mergeCell ref="L221:L224"/>
    <mergeCell ref="L216:L219"/>
    <mergeCell ref="B178:L178"/>
    <mergeCell ref="B194:L194"/>
    <mergeCell ref="L201:L202"/>
    <mergeCell ref="B182:L182"/>
    <mergeCell ref="L195:L196"/>
    <mergeCell ref="B187:L187"/>
    <mergeCell ref="L226:L227"/>
    <mergeCell ref="L234:L237"/>
    <mergeCell ref="B233:L233"/>
    <mergeCell ref="B225:L225"/>
    <mergeCell ref="B228:L228"/>
    <mergeCell ref="L229:L232"/>
    <mergeCell ref="L239:L240"/>
    <mergeCell ref="L296:L297"/>
    <mergeCell ref="B277:L277"/>
    <mergeCell ref="B283:L283"/>
    <mergeCell ref="L290:L291"/>
    <mergeCell ref="L278:L279"/>
    <mergeCell ref="L284:L285"/>
    <mergeCell ref="B280:L280"/>
    <mergeCell ref="B289:L289"/>
    <mergeCell ref="L281:L282"/>
    <mergeCell ref="B244:L244"/>
    <mergeCell ref="B241:L241"/>
    <mergeCell ref="L245:L246"/>
    <mergeCell ref="B268:L268"/>
    <mergeCell ref="L269:L270"/>
    <mergeCell ref="L272:L273"/>
    <mergeCell ref="L265:L267"/>
    <mergeCell ref="B274:L274"/>
    <mergeCell ref="B271:L271"/>
    <mergeCell ref="B264:L264"/>
    <mergeCell ref="L261:L263"/>
    <mergeCell ref="L287:L288"/>
    <mergeCell ref="L293:L294"/>
    <mergeCell ref="L275:L276"/>
    <mergeCell ref="L258:L259"/>
    <mergeCell ref="B247:L247"/>
    <mergeCell ref="L255:L256"/>
    <mergeCell ref="L252:L253"/>
    <mergeCell ref="B257:L257"/>
    <mergeCell ref="B254:L254"/>
    <mergeCell ref="L248:L250"/>
    <mergeCell ref="L242:L243"/>
    <mergeCell ref="B400:L400"/>
    <mergeCell ref="L387:L388"/>
    <mergeCell ref="L397:L399"/>
    <mergeCell ref="L393:L395"/>
    <mergeCell ref="B396:L396"/>
    <mergeCell ref="L320:L321"/>
    <mergeCell ref="L359:L360"/>
    <mergeCell ref="L347:L348"/>
    <mergeCell ref="B358:L358"/>
    <mergeCell ref="B328:L328"/>
    <mergeCell ref="B334:L334"/>
    <mergeCell ref="B325:L325"/>
    <mergeCell ref="B331:L331"/>
    <mergeCell ref="L326:L327"/>
    <mergeCell ref="L332:L333"/>
    <mergeCell ref="B298:L298"/>
    <mergeCell ref="B322:L322"/>
    <mergeCell ref="L299:L300"/>
    <mergeCell ref="L384:L385"/>
    <mergeCell ref="B313:L313"/>
    <mergeCell ref="L350:L351"/>
    <mergeCell ref="B349:L349"/>
    <mergeCell ref="B352:L352"/>
    <mergeCell ref="L353:L354"/>
    <mergeCell ref="L356:L357"/>
    <mergeCell ref="B301:L301"/>
    <mergeCell ref="B310:L310"/>
    <mergeCell ref="L314:L315"/>
    <mergeCell ref="L302:L303"/>
    <mergeCell ref="L308:L309"/>
    <mergeCell ref="L305:L306"/>
    <mergeCell ref="B304:L304"/>
    <mergeCell ref="B307:L307"/>
    <mergeCell ref="L466:L469"/>
    <mergeCell ref="B461:L461"/>
    <mergeCell ref="L455:L460"/>
    <mergeCell ref="L420:L423"/>
    <mergeCell ref="L462:L465"/>
    <mergeCell ref="B340:L340"/>
    <mergeCell ref="L344:L345"/>
    <mergeCell ref="L341:L342"/>
    <mergeCell ref="B361:L361"/>
    <mergeCell ref="C407:C408"/>
    <mergeCell ref="J407:J408"/>
    <mergeCell ref="K407:K408"/>
    <mergeCell ref="H407:H408"/>
    <mergeCell ref="B319:L319"/>
    <mergeCell ref="L311:L312"/>
    <mergeCell ref="L317:L318"/>
    <mergeCell ref="B316:L316"/>
    <mergeCell ref="L323:L324"/>
    <mergeCell ref="L335:L336"/>
    <mergeCell ref="G407:G408"/>
    <mergeCell ref="F407:F408"/>
    <mergeCell ref="E407:E408"/>
    <mergeCell ref="B406:L406"/>
    <mergeCell ref="L329:L330"/>
    <mergeCell ref="L338:L339"/>
    <mergeCell ref="B343:L343"/>
    <mergeCell ref="I407:I408"/>
    <mergeCell ref="D407:D408"/>
    <mergeCell ref="L407:L413"/>
    <mergeCell ref="L404:L405"/>
    <mergeCell ref="B367:L367"/>
    <mergeCell ref="L425:L428"/>
    <mergeCell ref="L430:L435"/>
    <mergeCell ref="B424:L424"/>
    <mergeCell ref="L368:L369"/>
    <mergeCell ref="L401:L402"/>
    <mergeCell ref="B386:L386"/>
    <mergeCell ref="L390:L391"/>
    <mergeCell ref="B403:L403"/>
    <mergeCell ref="L449:L454"/>
    <mergeCell ref="L437:L442"/>
    <mergeCell ref="L362:L363"/>
    <mergeCell ref="B419:L419"/>
    <mergeCell ref="B436:L436"/>
    <mergeCell ref="L443:L448"/>
    <mergeCell ref="L415:L418"/>
    <mergeCell ref="L365:L366"/>
    <mergeCell ref="B383:L383"/>
    <mergeCell ref="B370:L370"/>
    <mergeCell ref="L371:L372"/>
    <mergeCell ref="B373:L373"/>
    <mergeCell ref="B380:L380"/>
    <mergeCell ref="L381:L382"/>
    <mergeCell ref="L374:L376"/>
    <mergeCell ref="L378:L379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80" firstPageNumber="3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2019-03-04T09:32:31Z</cp:lastPrinted>
  <dcterms:created xsi:type="dcterms:W3CDTF">2013-09-11T09:57:45Z</dcterms:created>
  <dcterms:modified xsi:type="dcterms:W3CDTF">2019-03-04T09:33:54Z</dcterms:modified>
</cp:coreProperties>
</file>