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230" activeTab="0"/>
  </bookViews>
  <sheets>
    <sheet name="Приложение № 2 План мероприятий" sheetId="1" r:id="rId1"/>
  </sheets>
  <definedNames>
    <definedName name="_xlnm.Print_Area" localSheetId="0">'Приложение № 2 План мероприятий'!$A$1:$K$274</definedName>
  </definedNames>
  <calcPr fullCalcOnLoad="1"/>
</workbook>
</file>

<file path=xl/sharedStrings.xml><?xml version="1.0" encoding="utf-8"?>
<sst xmlns="http://schemas.openxmlformats.org/spreadsheetml/2006/main" count="263" uniqueCount="139">
  <si>
    <t>Подпрограмма 1:  Развитие сети дошкольных образовательных учреждений Североуральского городского округа.</t>
  </si>
  <si>
    <t>Подпрограмма 2:  Развитие системы общего и дополнительного образования Североуральского городского округа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</si>
  <si>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</si>
  <si>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</si>
  <si>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</si>
  <si>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</si>
  <si>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</si>
  <si>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первый                                      год</t>
  </si>
  <si>
    <t>второй                            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</si>
  <si>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</si>
  <si>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</si>
  <si>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</si>
  <si>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</si>
  <si>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</si>
  <si>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 2014 - 2020 ГОДЫ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</si>
  <si>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</si>
  <si>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</si>
  <si>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</si>
  <si>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</si>
  <si>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</si>
  <si>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</si>
  <si>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</si>
  <si>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</si>
  <si>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</si>
  <si>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</si>
  <si>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</si>
  <si>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</si>
  <si>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</si>
  <si>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</si>
  <si>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</si>
  <si>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</si>
  <si>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</si>
  <si>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</si>
  <si>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</si>
  <si>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</si>
  <si>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</si>
  <si>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1.2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</si>
  <si>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</si>
  <si>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</si>
  <si>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1.1, целевой показатель1 (строка 4), задача 3, целевой показатель 5 (строка 10), задача 4, целевой показатель 6 (строка 12)</t>
  </si>
  <si>
    <t>Задача 2.5, целевой показатель 14 (строка 27)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</si>
  <si>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задача 2.3, целевой показатель 12 (строка 23)</t>
  </si>
  <si>
    <t>МБОУ СОШ №  14</t>
  </si>
  <si>
    <t>МБОУ СОШ №  9</t>
  </si>
  <si>
    <t>МКОУ СОШ №  2</t>
  </si>
  <si>
    <t>Кровли и окон МБОУ НОШ № 10</t>
  </si>
  <si>
    <t>Окон МБОУ НОШ № 6</t>
  </si>
  <si>
    <t>Окон МБОУ СОШ № 9</t>
  </si>
  <si>
    <t>Полов и санузлов МБОУ СОШ № 14</t>
  </si>
  <si>
    <t>Дверных блоков МБОУ СОШ № 14</t>
  </si>
  <si>
    <t>Дверных блоков МБОУ СОШ № 13</t>
  </si>
  <si>
    <t>Системы отопления  МКОУ СОШ № 2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</si>
  <si>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</si>
  <si>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</si>
  <si>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</si>
  <si>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3.2, целевой показатель 19 (строка 38), задача 3.3, целевые показатели 20-23 (строки 40-43)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</si>
  <si>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</si>
  <si>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</si>
  <si>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</si>
  <si>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</si>
  <si>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</si>
  <si>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3.1, целевые показатели 17,18 (строки 35,36),                                                        задача 5.1, целевой показатель 28 (строка 55)</t>
  </si>
  <si>
    <t>Задача 5.1, целевые показатели 29,30 (строки 56,58)</t>
  </si>
  <si>
    <t>Задача 5.1, целевой показатель 29 (строка 56)</t>
  </si>
  <si>
    <t xml:space="preserve">ПЛАН МЕРОПРИЯТИЙ </t>
  </si>
  <si>
    <t>Капитальные вложения всего,                                                                                     в том числе:</t>
  </si>
  <si>
    <t>внести сюда МБТ на инвалидов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</si>
  <si>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</si>
  <si>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МБДОУ № 1</t>
  </si>
  <si>
    <t>МАДОУ № 4</t>
  </si>
  <si>
    <t>МБДОУ № 33</t>
  </si>
  <si>
    <t>МБДОУ № 30</t>
  </si>
  <si>
    <t>МБДОУ № 5</t>
  </si>
  <si>
    <t>МБДОУ № 3</t>
  </si>
  <si>
    <t>МБДОУ № 36</t>
  </si>
  <si>
    <t>Бассейна МБДОУ № 30</t>
  </si>
  <si>
    <t>Электропроводки пищеблока МБДОУ № 1</t>
  </si>
  <si>
    <t>Кровли МКДОУ № 2</t>
  </si>
  <si>
    <t>Кровли и перехода МКДОУ  № 18</t>
  </si>
  <si>
    <t>Кровли  МКДОУ № 14</t>
  </si>
  <si>
    <t>Оконных блоков МКДОУ № 34</t>
  </si>
  <si>
    <t>Оконных блоков МКДОУ № 32</t>
  </si>
  <si>
    <t>Оконных блоков МБДОУ № 23</t>
  </si>
  <si>
    <t>МАОУ СОШ № 8</t>
  </si>
  <si>
    <t>МАОУ СОШ №  11</t>
  </si>
  <si>
    <t>МАОУ СОШ №  13</t>
  </si>
  <si>
    <t>МКОУ СОШ №  15</t>
  </si>
  <si>
    <t>Окон МАОУ СОШ № 8</t>
  </si>
  <si>
    <t>Окон и санузлов МАОУ СОШ № 13</t>
  </si>
  <si>
    <t>Окон и бассейна МАОУ СОШ № 11</t>
  </si>
  <si>
    <t>Дверных блоков МКОУ СОШ № 15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</si>
  <si>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</si>
  <si>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</si>
  <si>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</si>
  <si>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>Мероприятие 5.                                                                                   Выплата денежного вознаграждения за классное руководство, всего, из них: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</si>
  <si>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</si>
  <si>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</si>
  <si>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>Окон МБОУ СОШ № 1</t>
  </si>
  <si>
    <t>Мероприятие 5.                                                                          Обучение тьюторов по различным направлениям, повышение квалификации педагогических работников (оплата курсов, проживания, трудовых договоров с тьюторами), всего, из них:</t>
  </si>
  <si>
    <t>Всего по направлению "Иные капитальные вложения", всего, в том числе: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</si>
  <si>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</si>
  <si>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</si>
  <si>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</si>
  <si>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</si>
  <si>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Прочие нужды всего,                                                                              в том числе: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</si>
  <si>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</si>
  <si>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</si>
  <si>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</si>
  <si>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</si>
  <si>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</si>
  <si>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</si>
  <si>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</si>
  <si>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7.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</si>
  <si>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</si>
  <si>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</si>
  <si>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</si>
  <si>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</si>
  <si>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</si>
  <si>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</si>
  <si>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</si>
  <si>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</si>
  <si>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</si>
  <si>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</si>
  <si>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</si>
  <si>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</si>
  <si>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</si>
  <si>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</si>
  <si>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</si>
  <si>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</si>
  <si>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</si>
  <si>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</si>
  <si>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</si>
  <si>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Мероприятие 2.                                                                                                                     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организации, всего, из них: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</si>
  <si>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</si>
  <si>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Кровли МБДОУ № 5 </t>
  </si>
  <si>
    <t>РАЗВИТИЕ ОБРАЗОВАНИЯ В СЕВЕРОУРАЛЬСКОМ ГОРОДСКОМ ОКРУГЕ</t>
  </si>
  <si>
    <t xml:space="preserve">Задача 2.1, целевой показатель 7 (строка 16),                                                 задача 2.2, целевые показатели 8-11 (строки  18-21),                                                     </t>
  </si>
  <si>
    <t>Задача 2.3, целевой показатель 12 (строка 23);                                                              Задача 2.4, целевой показатель 13 (строка 25)</t>
  </si>
  <si>
    <t xml:space="preserve">                                                                                     Приложение к постановлению Администрации                                                                                    Североуральского городского округа №____от_________                                                                    Приложение № 2 к муниципальной программе Североуральского городского округа "Развитие образования в Североуральском городском округе"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</si>
</sst>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23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169" fontId="7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9" fontId="0" fillId="0" borderId="2" xfId="0" applyNumberFormat="1" applyFont="1" applyBorder="1" applyAlignment="1">
      <alignment horizontal="right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2" fillId="0" borderId="3" xfId="0" applyNumberFormat="1" applyFont="1" applyBorder="1" applyAlignment="1">
      <alignment horizontal="right" vertical="center" wrapText="1"/>
    </xf>
    <xf numFmtId="169" fontId="13" fillId="0" borderId="3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right" vertical="center" wrapText="1"/>
    </xf>
    <xf numFmtId="169" fontId="13" fillId="0" borderId="2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2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9" fontId="17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169" fontId="0" fillId="0" borderId="3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top" wrapText="1"/>
    </xf>
    <xf numFmtId="169" fontId="13" fillId="0" borderId="3" xfId="0" applyNumberFormat="1" applyFont="1" applyFill="1" applyBorder="1" applyAlignment="1">
      <alignment horizontal="right" vertical="center" wrapText="1"/>
    </xf>
    <xf numFmtId="169" fontId="13" fillId="0" borderId="2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169" fontId="3" fillId="0" borderId="2" xfId="0" applyNumberFormat="1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169" fontId="0" fillId="0" borderId="3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9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2" xfId="0" applyNumberFormat="1" applyFont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169" fontId="2" fillId="2" borderId="2" xfId="0" applyNumberFormat="1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distributed" wrapText="1" readingOrder="1"/>
    </xf>
    <xf numFmtId="0" fontId="0" fillId="0" borderId="0" xfId="0" applyAlignment="1">
      <alignment horizontal="right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view="pageBreakPreview" zoomScaleSheetLayoutView="100" workbookViewId="0" topLeftCell="A1">
      <selection activeCell="E39" sqref="E39"/>
    </sheetView>
  </sheetViews>
  <sheetFormatPr defaultColWidth="9.00390625" defaultRowHeight="12.75"/>
  <cols>
    <col min="1" max="1" width="7.00390625" style="80" customWidth="1"/>
    <col min="2" max="2" width="66.25390625" style="1" customWidth="1"/>
    <col min="3" max="3" width="11.875" style="0" customWidth="1"/>
    <col min="4" max="10" width="11.125" style="0" customWidth="1"/>
    <col min="11" max="11" width="31.875" style="6" customWidth="1"/>
    <col min="12" max="12" width="58.375" style="0" customWidth="1"/>
  </cols>
  <sheetData>
    <row r="1" spans="1:11" s="2" customFormat="1" ht="15" customHeight="1">
      <c r="A1" s="67"/>
      <c r="B1" s="3"/>
      <c r="E1" s="98" t="s">
        <v>138</v>
      </c>
      <c r="F1" s="99"/>
      <c r="G1" s="99"/>
      <c r="H1" s="99"/>
      <c r="I1" s="99"/>
      <c r="J1" s="99"/>
      <c r="K1" s="99"/>
    </row>
    <row r="2" spans="1:11" s="2" customFormat="1" ht="15" customHeight="1">
      <c r="A2" s="67"/>
      <c r="B2" s="3"/>
      <c r="E2" s="99"/>
      <c r="F2" s="99"/>
      <c r="G2" s="99"/>
      <c r="H2" s="99"/>
      <c r="I2" s="99"/>
      <c r="J2" s="99"/>
      <c r="K2" s="99"/>
    </row>
    <row r="3" spans="1:11" s="2" customFormat="1" ht="34.5" customHeight="1">
      <c r="A3" s="67"/>
      <c r="B3" s="3"/>
      <c r="E3" s="99"/>
      <c r="F3" s="99"/>
      <c r="G3" s="99"/>
      <c r="H3" s="99"/>
      <c r="I3" s="99"/>
      <c r="J3" s="99"/>
      <c r="K3" s="99"/>
    </row>
    <row r="4" spans="1:11" s="2" customFormat="1" ht="15.75">
      <c r="A4" s="89" t="s">
        <v>64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2" customFormat="1" ht="15.75">
      <c r="A5" s="89" t="s">
        <v>13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2" customFormat="1" ht="15.75">
      <c r="A6" s="89" t="s">
        <v>135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2" customFormat="1" ht="15.75">
      <c r="A7" s="89" t="s">
        <v>14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2" customFormat="1" ht="15">
      <c r="A8" s="67"/>
      <c r="B8" s="3"/>
      <c r="K8" s="6"/>
    </row>
    <row r="9" spans="1:11" s="4" customFormat="1" ht="51" customHeight="1">
      <c r="A9" s="93" t="s">
        <v>4</v>
      </c>
      <c r="B9" s="93" t="s">
        <v>15</v>
      </c>
      <c r="C9" s="95" t="s">
        <v>6</v>
      </c>
      <c r="D9" s="96"/>
      <c r="E9" s="96"/>
      <c r="F9" s="96"/>
      <c r="G9" s="96"/>
      <c r="H9" s="96"/>
      <c r="I9" s="96"/>
      <c r="J9" s="97"/>
      <c r="K9" s="93" t="s">
        <v>17</v>
      </c>
    </row>
    <row r="10" spans="1:11" s="4" customFormat="1" ht="30.75" customHeight="1">
      <c r="A10" s="94"/>
      <c r="B10" s="94"/>
      <c r="C10" s="5" t="s">
        <v>16</v>
      </c>
      <c r="D10" s="7" t="s">
        <v>7</v>
      </c>
      <c r="E10" s="7" t="s">
        <v>8</v>
      </c>
      <c r="F10" s="7" t="s">
        <v>9</v>
      </c>
      <c r="G10" s="7" t="s">
        <v>5</v>
      </c>
      <c r="H10" s="7" t="s">
        <v>10</v>
      </c>
      <c r="I10" s="7" t="s">
        <v>11</v>
      </c>
      <c r="J10" s="7" t="s">
        <v>12</v>
      </c>
      <c r="K10" s="94"/>
    </row>
    <row r="11" spans="1:11" s="33" customFormat="1" ht="30" customHeight="1">
      <c r="A11" s="83">
        <v>1</v>
      </c>
      <c r="B11" s="84" t="s">
        <v>128</v>
      </c>
      <c r="C11" s="85">
        <f>SUM(D11:J11)</f>
        <v>5051109.2</v>
      </c>
      <c r="D11" s="85">
        <f>SUM(D12:D15)</f>
        <v>697843.7000000001</v>
      </c>
      <c r="E11" s="85">
        <f aca="true" t="shared" si="0" ref="E11:J11">SUM(E12:E15)</f>
        <v>681570</v>
      </c>
      <c r="F11" s="85">
        <f t="shared" si="0"/>
        <v>735579.1</v>
      </c>
      <c r="G11" s="85">
        <f t="shared" si="0"/>
        <v>736079.1</v>
      </c>
      <c r="H11" s="85">
        <f t="shared" si="0"/>
        <v>734579.1</v>
      </c>
      <c r="I11" s="85">
        <f t="shared" si="0"/>
        <v>734479.1</v>
      </c>
      <c r="J11" s="85">
        <f t="shared" si="0"/>
        <v>730979.1</v>
      </c>
      <c r="K11" s="50"/>
    </row>
    <row r="12" spans="1:11" s="36" customFormat="1" ht="15" customHeight="1">
      <c r="A12" s="68">
        <v>2</v>
      </c>
      <c r="B12" s="8" t="s">
        <v>18</v>
      </c>
      <c r="C12" s="23">
        <f aca="true" t="shared" si="1" ref="C12:D14">SUM(C18+C24)</f>
        <v>2314801.1999999997</v>
      </c>
      <c r="D12" s="23">
        <f t="shared" si="1"/>
        <v>311274.70000000007</v>
      </c>
      <c r="E12" s="23">
        <f aca="true" t="shared" si="2" ref="E12:J12">SUM(E18+E24)</f>
        <v>316101.5</v>
      </c>
      <c r="F12" s="23">
        <f t="shared" si="2"/>
        <v>338725</v>
      </c>
      <c r="G12" s="23">
        <f t="shared" si="2"/>
        <v>339225</v>
      </c>
      <c r="H12" s="23">
        <f t="shared" si="2"/>
        <v>337725</v>
      </c>
      <c r="I12" s="23">
        <f t="shared" si="2"/>
        <v>337625</v>
      </c>
      <c r="J12" s="23">
        <f t="shared" si="2"/>
        <v>334125</v>
      </c>
      <c r="K12" s="35"/>
    </row>
    <row r="13" spans="1:11" s="36" customFormat="1" ht="15" customHeight="1">
      <c r="A13" s="68">
        <v>3</v>
      </c>
      <c r="B13" s="8" t="s">
        <v>19</v>
      </c>
      <c r="C13" s="23">
        <f t="shared" si="1"/>
        <v>0</v>
      </c>
      <c r="D13" s="23">
        <f t="shared" si="1"/>
        <v>0</v>
      </c>
      <c r="E13" s="23">
        <f aca="true" t="shared" si="3" ref="E13:J13">SUM(E19+E25)</f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35"/>
    </row>
    <row r="14" spans="1:11" s="36" customFormat="1" ht="15" customHeight="1">
      <c r="A14" s="68">
        <v>4</v>
      </c>
      <c r="B14" s="8" t="s">
        <v>20</v>
      </c>
      <c r="C14" s="23">
        <f t="shared" si="1"/>
        <v>2483626</v>
      </c>
      <c r="D14" s="23">
        <f t="shared" si="1"/>
        <v>351371.6</v>
      </c>
      <c r="E14" s="23">
        <f aca="true" t="shared" si="4" ref="E14:J14">SUM(E20+E26)</f>
        <v>329401.9</v>
      </c>
      <c r="F14" s="23">
        <f t="shared" si="4"/>
        <v>360570.5</v>
      </c>
      <c r="G14" s="23">
        <f t="shared" si="4"/>
        <v>360570.5</v>
      </c>
      <c r="H14" s="23">
        <f t="shared" si="4"/>
        <v>360570.5</v>
      </c>
      <c r="I14" s="23">
        <f t="shared" si="4"/>
        <v>360570.5</v>
      </c>
      <c r="J14" s="23">
        <f t="shared" si="4"/>
        <v>360570.5</v>
      </c>
      <c r="K14" s="35"/>
    </row>
    <row r="15" spans="1:11" s="36" customFormat="1" ht="15" customHeight="1">
      <c r="A15" s="68">
        <v>5</v>
      </c>
      <c r="B15" s="8" t="s">
        <v>21</v>
      </c>
      <c r="C15" s="23">
        <f>SUM(C21+C27)</f>
        <v>252682.00000000003</v>
      </c>
      <c r="D15" s="23">
        <f aca="true" t="shared" si="5" ref="D15:J15">SUM(D21+D27)</f>
        <v>35197.4</v>
      </c>
      <c r="E15" s="23">
        <f t="shared" si="5"/>
        <v>36066.6</v>
      </c>
      <c r="F15" s="23">
        <f t="shared" si="5"/>
        <v>36283.6</v>
      </c>
      <c r="G15" s="23">
        <f t="shared" si="5"/>
        <v>36283.6</v>
      </c>
      <c r="H15" s="23">
        <f t="shared" si="5"/>
        <v>36283.6</v>
      </c>
      <c r="I15" s="23">
        <f t="shared" si="5"/>
        <v>36283.6</v>
      </c>
      <c r="J15" s="23">
        <f t="shared" si="5"/>
        <v>36283.6</v>
      </c>
      <c r="K15" s="35"/>
    </row>
    <row r="16" spans="1:11" s="36" customFormat="1" ht="15" customHeight="1">
      <c r="A16" s="68"/>
      <c r="B16" s="8"/>
      <c r="C16" s="54"/>
      <c r="D16" s="54"/>
      <c r="E16" s="54"/>
      <c r="F16" s="54"/>
      <c r="G16" s="54"/>
      <c r="H16" s="54"/>
      <c r="I16" s="54"/>
      <c r="J16" s="54"/>
      <c r="K16" s="35"/>
    </row>
    <row r="17" spans="1:11" s="38" customFormat="1" ht="30" customHeight="1">
      <c r="A17" s="86">
        <v>6</v>
      </c>
      <c r="B17" s="87" t="s">
        <v>65</v>
      </c>
      <c r="C17" s="88">
        <f>SUM(C18:C21)</f>
        <v>55098.9</v>
      </c>
      <c r="D17" s="88">
        <f aca="true" t="shared" si="6" ref="D17:J17">SUM(D18:D21)</f>
        <v>50598.9</v>
      </c>
      <c r="E17" s="88">
        <f t="shared" si="6"/>
        <v>1500</v>
      </c>
      <c r="F17" s="88">
        <f t="shared" si="6"/>
        <v>0</v>
      </c>
      <c r="G17" s="88">
        <f t="shared" si="6"/>
        <v>1500</v>
      </c>
      <c r="H17" s="88">
        <f t="shared" si="6"/>
        <v>0</v>
      </c>
      <c r="I17" s="88">
        <f t="shared" si="6"/>
        <v>0</v>
      </c>
      <c r="J17" s="88">
        <f t="shared" si="6"/>
        <v>1500</v>
      </c>
      <c r="K17" s="50"/>
    </row>
    <row r="18" spans="1:11" s="36" customFormat="1" ht="15" customHeight="1">
      <c r="A18" s="68">
        <v>7</v>
      </c>
      <c r="B18" s="8" t="s">
        <v>18</v>
      </c>
      <c r="C18" s="23">
        <f>SUM(D18:J18)</f>
        <v>8267.9</v>
      </c>
      <c r="D18" s="23">
        <f aca="true" t="shared" si="7" ref="D18:J18">SUM(D38+D104+D178+D199+D232)</f>
        <v>3767.9</v>
      </c>
      <c r="E18" s="23">
        <f t="shared" si="7"/>
        <v>1500</v>
      </c>
      <c r="F18" s="23">
        <f t="shared" si="7"/>
        <v>0</v>
      </c>
      <c r="G18" s="23">
        <f t="shared" si="7"/>
        <v>1500</v>
      </c>
      <c r="H18" s="23">
        <f t="shared" si="7"/>
        <v>0</v>
      </c>
      <c r="I18" s="23">
        <f t="shared" si="7"/>
        <v>0</v>
      </c>
      <c r="J18" s="23">
        <f t="shared" si="7"/>
        <v>1500</v>
      </c>
      <c r="K18" s="35"/>
    </row>
    <row r="19" spans="1:11" s="36" customFormat="1" ht="15" customHeight="1">
      <c r="A19" s="68">
        <v>8</v>
      </c>
      <c r="B19" s="8" t="s">
        <v>19</v>
      </c>
      <c r="C19" s="23">
        <f>SUM(D19:J19)</f>
        <v>0</v>
      </c>
      <c r="D19" s="23"/>
      <c r="E19" s="23"/>
      <c r="F19" s="23"/>
      <c r="G19" s="23"/>
      <c r="H19" s="23"/>
      <c r="I19" s="23"/>
      <c r="J19" s="23"/>
      <c r="K19" s="35"/>
    </row>
    <row r="20" spans="1:11" s="36" customFormat="1" ht="15" customHeight="1">
      <c r="A20" s="68">
        <v>9</v>
      </c>
      <c r="B20" s="8" t="s">
        <v>20</v>
      </c>
      <c r="C20" s="23">
        <f>SUM(D20:J20)</f>
        <v>46831</v>
      </c>
      <c r="D20" s="23">
        <f>SUM(D40+D234)</f>
        <v>46831</v>
      </c>
      <c r="E20" s="23">
        <f aca="true" t="shared" si="8" ref="E20:J20">SUM(E40+E234)</f>
        <v>0</v>
      </c>
      <c r="F20" s="23">
        <f t="shared" si="8"/>
        <v>0</v>
      </c>
      <c r="G20" s="23">
        <f t="shared" si="8"/>
        <v>0</v>
      </c>
      <c r="H20" s="23">
        <f t="shared" si="8"/>
        <v>0</v>
      </c>
      <c r="I20" s="23">
        <f t="shared" si="8"/>
        <v>0</v>
      </c>
      <c r="J20" s="23">
        <f t="shared" si="8"/>
        <v>0</v>
      </c>
      <c r="K20" s="35"/>
    </row>
    <row r="21" spans="1:11" s="36" customFormat="1" ht="15" customHeight="1">
      <c r="A21" s="68">
        <v>10</v>
      </c>
      <c r="B21" s="8" t="s">
        <v>21</v>
      </c>
      <c r="C21" s="23">
        <f>SUM(D21:J21)</f>
        <v>0</v>
      </c>
      <c r="D21" s="23"/>
      <c r="E21" s="23"/>
      <c r="F21" s="23"/>
      <c r="G21" s="23"/>
      <c r="H21" s="23"/>
      <c r="I21" s="23"/>
      <c r="J21" s="23"/>
      <c r="K21" s="35"/>
    </row>
    <row r="22" spans="1:11" s="36" customFormat="1" ht="15" customHeight="1">
      <c r="A22" s="68"/>
      <c r="B22" s="8"/>
      <c r="C22" s="54"/>
      <c r="D22" s="54"/>
      <c r="E22" s="54"/>
      <c r="F22" s="54"/>
      <c r="G22" s="54"/>
      <c r="H22" s="54"/>
      <c r="I22" s="54"/>
      <c r="J22" s="54"/>
      <c r="K22" s="35"/>
    </row>
    <row r="23" spans="1:11" s="38" customFormat="1" ht="30" customHeight="1">
      <c r="A23" s="86">
        <v>11</v>
      </c>
      <c r="B23" s="87" t="s">
        <v>104</v>
      </c>
      <c r="C23" s="88">
        <f>SUM(C24:C27)</f>
        <v>4996010.3</v>
      </c>
      <c r="D23" s="88">
        <f aca="true" t="shared" si="9" ref="D23:J23">SUM(D24:D27)</f>
        <v>647244.8</v>
      </c>
      <c r="E23" s="88">
        <f t="shared" si="9"/>
        <v>680070</v>
      </c>
      <c r="F23" s="88">
        <f t="shared" si="9"/>
        <v>735579.1</v>
      </c>
      <c r="G23" s="88">
        <f t="shared" si="9"/>
        <v>734579.1</v>
      </c>
      <c r="H23" s="88">
        <f t="shared" si="9"/>
        <v>734579.1</v>
      </c>
      <c r="I23" s="88">
        <f t="shared" si="9"/>
        <v>734479.1</v>
      </c>
      <c r="J23" s="88">
        <f t="shared" si="9"/>
        <v>729479.1</v>
      </c>
      <c r="K23" s="50"/>
    </row>
    <row r="24" spans="1:11" s="36" customFormat="1" ht="15" customHeight="1">
      <c r="A24" s="68">
        <v>12</v>
      </c>
      <c r="B24" s="8" t="s">
        <v>18</v>
      </c>
      <c r="C24" s="23">
        <f>SUM(D24:J24)</f>
        <v>2306533.3</v>
      </c>
      <c r="D24" s="23">
        <f aca="true" t="shared" si="10" ref="D24:J24">SUM(D59+D111+D182+D207+D250)</f>
        <v>307506.80000000005</v>
      </c>
      <c r="E24" s="23">
        <f t="shared" si="10"/>
        <v>314601.5</v>
      </c>
      <c r="F24" s="23">
        <f t="shared" si="10"/>
        <v>338725</v>
      </c>
      <c r="G24" s="23">
        <f t="shared" si="10"/>
        <v>337725</v>
      </c>
      <c r="H24" s="23">
        <f t="shared" si="10"/>
        <v>337725</v>
      </c>
      <c r="I24" s="23">
        <f t="shared" si="10"/>
        <v>337625</v>
      </c>
      <c r="J24" s="23">
        <f t="shared" si="10"/>
        <v>332625</v>
      </c>
      <c r="K24" s="35"/>
    </row>
    <row r="25" spans="1:11" s="36" customFormat="1" ht="15" customHeight="1">
      <c r="A25" s="68">
        <v>13</v>
      </c>
      <c r="B25" s="8" t="s">
        <v>19</v>
      </c>
      <c r="C25" s="23">
        <f>SUM(D25:J25)</f>
        <v>0</v>
      </c>
      <c r="D25" s="23">
        <f>SUM(D60+D112+D208)</f>
        <v>0</v>
      </c>
      <c r="E25" s="23">
        <f aca="true" t="shared" si="11" ref="E25:J25">SUM(E60+E112+E208)</f>
        <v>0</v>
      </c>
      <c r="F25" s="23">
        <f t="shared" si="11"/>
        <v>0</v>
      </c>
      <c r="G25" s="23">
        <f t="shared" si="11"/>
        <v>0</v>
      </c>
      <c r="H25" s="23">
        <f t="shared" si="11"/>
        <v>0</v>
      </c>
      <c r="I25" s="23">
        <f t="shared" si="11"/>
        <v>0</v>
      </c>
      <c r="J25" s="23">
        <f t="shared" si="11"/>
        <v>0</v>
      </c>
      <c r="K25" s="35"/>
    </row>
    <row r="26" spans="1:11" s="36" customFormat="1" ht="15" customHeight="1">
      <c r="A26" s="68">
        <v>14</v>
      </c>
      <c r="B26" s="8" t="s">
        <v>20</v>
      </c>
      <c r="C26" s="23">
        <f>SUM(D26:J26)</f>
        <v>2436795</v>
      </c>
      <c r="D26" s="23">
        <f>SUM(D61+D113+D209)</f>
        <v>304540.6</v>
      </c>
      <c r="E26" s="23">
        <f aca="true" t="shared" si="12" ref="E26:J26">SUM(E61+E113+E209)</f>
        <v>329401.9</v>
      </c>
      <c r="F26" s="23">
        <f t="shared" si="12"/>
        <v>360570.5</v>
      </c>
      <c r="G26" s="23">
        <f t="shared" si="12"/>
        <v>360570.5</v>
      </c>
      <c r="H26" s="23">
        <f t="shared" si="12"/>
        <v>360570.5</v>
      </c>
      <c r="I26" s="23">
        <f t="shared" si="12"/>
        <v>360570.5</v>
      </c>
      <c r="J26" s="23">
        <f t="shared" si="12"/>
        <v>360570.5</v>
      </c>
      <c r="K26" s="35"/>
    </row>
    <row r="27" spans="1:11" s="36" customFormat="1" ht="15" customHeight="1">
      <c r="A27" s="68">
        <v>15</v>
      </c>
      <c r="B27" s="8" t="s">
        <v>21</v>
      </c>
      <c r="C27" s="23">
        <f>SUM(D27:J27)</f>
        <v>252682.00000000003</v>
      </c>
      <c r="D27" s="23">
        <f>SUM(D62+D114)</f>
        <v>35197.4</v>
      </c>
      <c r="E27" s="23">
        <f aca="true" t="shared" si="13" ref="E27:J27">SUM(E62+E114)</f>
        <v>36066.6</v>
      </c>
      <c r="F27" s="23">
        <f t="shared" si="13"/>
        <v>36283.6</v>
      </c>
      <c r="G27" s="23">
        <f t="shared" si="13"/>
        <v>36283.6</v>
      </c>
      <c r="H27" s="23">
        <f t="shared" si="13"/>
        <v>36283.6</v>
      </c>
      <c r="I27" s="23">
        <f t="shared" si="13"/>
        <v>36283.6</v>
      </c>
      <c r="J27" s="23">
        <f t="shared" si="13"/>
        <v>36283.6</v>
      </c>
      <c r="K27" s="35"/>
    </row>
    <row r="28" spans="1:11" s="36" customFormat="1" ht="15" customHeight="1">
      <c r="A28" s="68"/>
      <c r="B28" s="34"/>
      <c r="C28" s="37"/>
      <c r="D28" s="37"/>
      <c r="E28" s="37"/>
      <c r="F28" s="37"/>
      <c r="G28" s="37"/>
      <c r="H28" s="37"/>
      <c r="I28" s="37"/>
      <c r="J28" s="37"/>
      <c r="K28" s="35"/>
    </row>
    <row r="29" spans="1:11" s="10" customFormat="1" ht="15" customHeight="1">
      <c r="A29" s="90" t="s">
        <v>0</v>
      </c>
      <c r="B29" s="91"/>
      <c r="C29" s="91"/>
      <c r="D29" s="91"/>
      <c r="E29" s="91"/>
      <c r="F29" s="91"/>
      <c r="G29" s="91"/>
      <c r="H29" s="91"/>
      <c r="I29" s="91"/>
      <c r="J29" s="91"/>
      <c r="K29" s="92"/>
    </row>
    <row r="30" spans="1:11" s="58" customFormat="1" ht="33" customHeight="1">
      <c r="A30" s="79">
        <v>16</v>
      </c>
      <c r="B30" s="64" t="s">
        <v>25</v>
      </c>
      <c r="C30" s="26">
        <f>SUM(C31:C34)</f>
        <v>1700383.2</v>
      </c>
      <c r="D30" s="24">
        <f>SUM(D31:D34)</f>
        <v>272393.2</v>
      </c>
      <c r="E30" s="24">
        <f aca="true" t="shared" si="14" ref="E30:J30">SUM(E31:E34)</f>
        <v>225940</v>
      </c>
      <c r="F30" s="24">
        <f t="shared" si="14"/>
        <v>241210</v>
      </c>
      <c r="G30" s="24">
        <f t="shared" si="14"/>
        <v>240210</v>
      </c>
      <c r="H30" s="24">
        <f t="shared" si="14"/>
        <v>240210</v>
      </c>
      <c r="I30" s="24">
        <f t="shared" si="14"/>
        <v>240210</v>
      </c>
      <c r="J30" s="24">
        <f t="shared" si="14"/>
        <v>240210</v>
      </c>
      <c r="K30" s="57"/>
    </row>
    <row r="31" spans="1:11" s="11" customFormat="1" ht="15" customHeight="1">
      <c r="A31" s="70">
        <v>17</v>
      </c>
      <c r="B31" s="14" t="s">
        <v>18</v>
      </c>
      <c r="C31" s="25">
        <f>SUM(D31:J31)</f>
        <v>737935.2</v>
      </c>
      <c r="D31" s="23">
        <f aca="true" t="shared" si="15" ref="D31:J31">SUM(D38+D52+D59)</f>
        <v>108135.2</v>
      </c>
      <c r="E31" s="23">
        <f t="shared" si="15"/>
        <v>100000</v>
      </c>
      <c r="F31" s="23">
        <f t="shared" si="15"/>
        <v>106760</v>
      </c>
      <c r="G31" s="23">
        <f t="shared" si="15"/>
        <v>105760</v>
      </c>
      <c r="H31" s="23">
        <f t="shared" si="15"/>
        <v>105760</v>
      </c>
      <c r="I31" s="23">
        <f t="shared" si="15"/>
        <v>105760</v>
      </c>
      <c r="J31" s="23">
        <f t="shared" si="15"/>
        <v>105760</v>
      </c>
      <c r="K31" s="12"/>
    </row>
    <row r="32" spans="1:11" s="11" customFormat="1" ht="15" customHeight="1">
      <c r="A32" s="70">
        <v>18</v>
      </c>
      <c r="B32" s="14" t="s">
        <v>19</v>
      </c>
      <c r="C32" s="25">
        <f>SUM(D32:J32)</f>
        <v>0</v>
      </c>
      <c r="D32" s="23"/>
      <c r="E32" s="23"/>
      <c r="F32" s="23"/>
      <c r="G32" s="23"/>
      <c r="H32" s="23"/>
      <c r="I32" s="23"/>
      <c r="J32" s="23"/>
      <c r="K32" s="12"/>
    </row>
    <row r="33" spans="1:11" s="11" customFormat="1" ht="15" customHeight="1">
      <c r="A33" s="70">
        <v>19</v>
      </c>
      <c r="B33" s="14" t="s">
        <v>20</v>
      </c>
      <c r="C33" s="25">
        <f>SUM(D33:J33)</f>
        <v>745448</v>
      </c>
      <c r="D33" s="23">
        <f>SUM(D40+D61)</f>
        <v>133258</v>
      </c>
      <c r="E33" s="23">
        <f aca="true" t="shared" si="16" ref="E33:J33">SUM(E40+E61)</f>
        <v>94940</v>
      </c>
      <c r="F33" s="23">
        <f t="shared" si="16"/>
        <v>103450</v>
      </c>
      <c r="G33" s="23">
        <f t="shared" si="16"/>
        <v>103450</v>
      </c>
      <c r="H33" s="23">
        <f t="shared" si="16"/>
        <v>103450</v>
      </c>
      <c r="I33" s="23">
        <f t="shared" si="16"/>
        <v>103450</v>
      </c>
      <c r="J33" s="23">
        <f t="shared" si="16"/>
        <v>103450</v>
      </c>
      <c r="K33" s="12"/>
    </row>
    <row r="34" spans="1:11" s="11" customFormat="1" ht="15" customHeight="1">
      <c r="A34" s="70">
        <v>20</v>
      </c>
      <c r="B34" s="14" t="s">
        <v>21</v>
      </c>
      <c r="C34" s="25">
        <f>SUM(D34:J34)</f>
        <v>217000</v>
      </c>
      <c r="D34" s="23">
        <f>SUM(D62)</f>
        <v>31000</v>
      </c>
      <c r="E34" s="23">
        <f aca="true" t="shared" si="17" ref="E34:J34">SUM(E62)</f>
        <v>31000</v>
      </c>
      <c r="F34" s="23">
        <f t="shared" si="17"/>
        <v>31000</v>
      </c>
      <c r="G34" s="23">
        <f t="shared" si="17"/>
        <v>31000</v>
      </c>
      <c r="H34" s="23">
        <f t="shared" si="17"/>
        <v>31000</v>
      </c>
      <c r="I34" s="23">
        <f t="shared" si="17"/>
        <v>31000</v>
      </c>
      <c r="J34" s="23">
        <f t="shared" si="17"/>
        <v>31000</v>
      </c>
      <c r="K34" s="12"/>
    </row>
    <row r="35" spans="1:11" s="11" customFormat="1" ht="15" customHeight="1">
      <c r="A35" s="71"/>
      <c r="B35" s="8"/>
      <c r="C35" s="23"/>
      <c r="D35" s="23"/>
      <c r="E35" s="23"/>
      <c r="F35" s="23"/>
      <c r="G35" s="23"/>
      <c r="H35" s="23"/>
      <c r="I35" s="23"/>
      <c r="J35" s="23"/>
      <c r="K35" s="12"/>
    </row>
    <row r="36" spans="1:11" s="11" customFormat="1" ht="15" customHeight="1">
      <c r="A36" s="101" t="s">
        <v>22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s="58" customFormat="1" ht="31.5" customHeight="1">
      <c r="A37" s="79">
        <v>21</v>
      </c>
      <c r="B37" s="64" t="s">
        <v>24</v>
      </c>
      <c r="C37" s="26">
        <f>SUM(D37:J37)</f>
        <v>49098.9</v>
      </c>
      <c r="D37" s="24">
        <f>SUM(D38:D41)</f>
        <v>49098.9</v>
      </c>
      <c r="E37" s="24">
        <f aca="true" t="shared" si="18" ref="E37:J37">SUM(E38:E41)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59"/>
    </row>
    <row r="38" spans="1:11" s="11" customFormat="1" ht="15" customHeight="1">
      <c r="A38" s="70">
        <v>22</v>
      </c>
      <c r="B38" s="14" t="s">
        <v>18</v>
      </c>
      <c r="C38" s="25">
        <f>SUM(D38:J38)</f>
        <v>3017.9</v>
      </c>
      <c r="D38" s="23">
        <f>SUM(D45+D52)</f>
        <v>3017.9</v>
      </c>
      <c r="E38" s="23">
        <f aca="true" t="shared" si="19" ref="E38:J38">SUM(E45+E52)</f>
        <v>0</v>
      </c>
      <c r="F38" s="23">
        <f t="shared" si="19"/>
        <v>0</v>
      </c>
      <c r="G38" s="23">
        <f t="shared" si="19"/>
        <v>0</v>
      </c>
      <c r="H38" s="23">
        <f t="shared" si="19"/>
        <v>0</v>
      </c>
      <c r="I38" s="23">
        <f t="shared" si="19"/>
        <v>0</v>
      </c>
      <c r="J38" s="23">
        <f t="shared" si="19"/>
        <v>0</v>
      </c>
      <c r="K38" s="12"/>
    </row>
    <row r="39" spans="1:11" s="11" customFormat="1" ht="15" customHeight="1">
      <c r="A39" s="70">
        <v>23</v>
      </c>
      <c r="B39" s="14" t="s">
        <v>19</v>
      </c>
      <c r="C39" s="25">
        <f>SUM(D39:J39)</f>
        <v>0</v>
      </c>
      <c r="D39" s="23"/>
      <c r="E39" s="23"/>
      <c r="F39" s="23"/>
      <c r="G39" s="23"/>
      <c r="H39" s="23"/>
      <c r="I39" s="23"/>
      <c r="J39" s="23"/>
      <c r="K39" s="12"/>
    </row>
    <row r="40" spans="1:11" s="11" customFormat="1" ht="15" customHeight="1">
      <c r="A40" s="70">
        <v>24</v>
      </c>
      <c r="B40" s="14" t="s">
        <v>20</v>
      </c>
      <c r="C40" s="25">
        <f>SUM(D40:J40)</f>
        <v>46081</v>
      </c>
      <c r="D40" s="23">
        <v>46081</v>
      </c>
      <c r="E40" s="23">
        <f aca="true" t="shared" si="20" ref="E40:J40">SUM(E47)</f>
        <v>0</v>
      </c>
      <c r="F40" s="23">
        <f t="shared" si="20"/>
        <v>0</v>
      </c>
      <c r="G40" s="23">
        <f t="shared" si="20"/>
        <v>0</v>
      </c>
      <c r="H40" s="23">
        <f t="shared" si="20"/>
        <v>0</v>
      </c>
      <c r="I40" s="23">
        <f t="shared" si="20"/>
        <v>0</v>
      </c>
      <c r="J40" s="23">
        <f t="shared" si="20"/>
        <v>0</v>
      </c>
      <c r="K40" s="12"/>
    </row>
    <row r="41" spans="1:11" s="11" customFormat="1" ht="15" customHeight="1">
      <c r="A41" s="70">
        <v>25</v>
      </c>
      <c r="B41" s="14" t="s">
        <v>21</v>
      </c>
      <c r="C41" s="25">
        <f>SUM(D41:J41)</f>
        <v>0</v>
      </c>
      <c r="D41" s="23"/>
      <c r="E41" s="23"/>
      <c r="F41" s="23"/>
      <c r="G41" s="23"/>
      <c r="H41" s="23"/>
      <c r="I41" s="23"/>
      <c r="J41" s="23"/>
      <c r="K41" s="12"/>
    </row>
    <row r="42" spans="1:11" s="11" customFormat="1" ht="15" customHeight="1">
      <c r="A42" s="71"/>
      <c r="B42" s="8"/>
      <c r="C42" s="23"/>
      <c r="D42" s="23"/>
      <c r="E42" s="23"/>
      <c r="F42" s="23"/>
      <c r="G42" s="23"/>
      <c r="H42" s="23"/>
      <c r="I42" s="23"/>
      <c r="J42" s="23"/>
      <c r="K42" s="12"/>
    </row>
    <row r="43" spans="1:11" s="11" customFormat="1" ht="15" customHeight="1">
      <c r="A43" s="104" t="s">
        <v>23</v>
      </c>
      <c r="B43" s="105"/>
      <c r="C43" s="106"/>
      <c r="D43" s="106"/>
      <c r="E43" s="106"/>
      <c r="F43" s="106"/>
      <c r="G43" s="106"/>
      <c r="H43" s="106"/>
      <c r="I43" s="106"/>
      <c r="J43" s="106"/>
      <c r="K43" s="107"/>
    </row>
    <row r="44" spans="1:11" s="58" customFormat="1" ht="47.25" customHeight="1">
      <c r="A44" s="79">
        <v>26</v>
      </c>
      <c r="B44" s="64" t="s">
        <v>133</v>
      </c>
      <c r="C44" s="26">
        <f>SUM(C45:C48)</f>
        <v>49098.9</v>
      </c>
      <c r="D44" s="24">
        <f>SUM(D45:D48)</f>
        <v>49098.9</v>
      </c>
      <c r="E44" s="24">
        <f aca="true" t="shared" si="21" ref="E44:J44">SUM(E45:E48)</f>
        <v>0</v>
      </c>
      <c r="F44" s="24">
        <f t="shared" si="21"/>
        <v>0</v>
      </c>
      <c r="G44" s="24">
        <f t="shared" si="21"/>
        <v>0</v>
      </c>
      <c r="H44" s="24">
        <f t="shared" si="21"/>
        <v>0</v>
      </c>
      <c r="I44" s="24">
        <f t="shared" si="21"/>
        <v>0</v>
      </c>
      <c r="J44" s="24">
        <f t="shared" si="21"/>
        <v>0</v>
      </c>
      <c r="K44" s="21" t="s">
        <v>92</v>
      </c>
    </row>
    <row r="45" spans="1:11" s="11" customFormat="1" ht="15" customHeight="1">
      <c r="A45" s="70">
        <v>27</v>
      </c>
      <c r="B45" s="14" t="s">
        <v>18</v>
      </c>
      <c r="C45" s="25">
        <f>SUM(D45:J45)</f>
        <v>3017.9</v>
      </c>
      <c r="D45" s="23">
        <v>3017.9</v>
      </c>
      <c r="E45" s="23"/>
      <c r="F45" s="23"/>
      <c r="G45" s="23"/>
      <c r="H45" s="23"/>
      <c r="I45" s="23"/>
      <c r="J45" s="23"/>
      <c r="K45" s="12"/>
    </row>
    <row r="46" spans="1:11" s="11" customFormat="1" ht="15" customHeight="1">
      <c r="A46" s="70">
        <v>28</v>
      </c>
      <c r="B46" s="14" t="s">
        <v>19</v>
      </c>
      <c r="C46" s="25">
        <f>SUM(D46:J46)</f>
        <v>0</v>
      </c>
      <c r="D46" s="23"/>
      <c r="E46" s="23"/>
      <c r="F46" s="23"/>
      <c r="G46" s="23"/>
      <c r="H46" s="23"/>
      <c r="I46" s="23"/>
      <c r="J46" s="23"/>
      <c r="K46" s="12"/>
    </row>
    <row r="47" spans="1:11" s="11" customFormat="1" ht="15" customHeight="1">
      <c r="A47" s="70">
        <v>29</v>
      </c>
      <c r="B47" s="14" t="s">
        <v>20</v>
      </c>
      <c r="C47" s="25">
        <f>SUM(D47:J47)</f>
        <v>46081</v>
      </c>
      <c r="D47" s="23">
        <v>46081</v>
      </c>
      <c r="E47" s="23"/>
      <c r="F47" s="23"/>
      <c r="G47" s="23"/>
      <c r="H47" s="23"/>
      <c r="I47" s="23"/>
      <c r="J47" s="23"/>
      <c r="K47" s="12"/>
    </row>
    <row r="48" spans="1:11" s="11" customFormat="1" ht="15" customHeight="1">
      <c r="A48" s="70">
        <v>30</v>
      </c>
      <c r="B48" s="14" t="s">
        <v>21</v>
      </c>
      <c r="C48" s="25">
        <f>SUM(D48:J48)</f>
        <v>0</v>
      </c>
      <c r="D48" s="23"/>
      <c r="E48" s="23"/>
      <c r="F48" s="23"/>
      <c r="G48" s="23"/>
      <c r="H48" s="23"/>
      <c r="I48" s="23"/>
      <c r="J48" s="23"/>
      <c r="K48" s="12"/>
    </row>
    <row r="49" spans="1:11" s="11" customFormat="1" ht="15" customHeight="1">
      <c r="A49" s="71"/>
      <c r="B49" s="8"/>
      <c r="C49" s="23"/>
      <c r="D49" s="23"/>
      <c r="E49" s="23"/>
      <c r="F49" s="23"/>
      <c r="G49" s="23"/>
      <c r="H49" s="23"/>
      <c r="I49" s="23"/>
      <c r="J49" s="23"/>
      <c r="K49" s="12"/>
    </row>
    <row r="50" spans="1:11" s="11" customFormat="1" ht="15" customHeight="1">
      <c r="A50" s="104" t="s">
        <v>35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10"/>
    </row>
    <row r="51" spans="1:11" s="62" customFormat="1" ht="31.5">
      <c r="A51" s="81">
        <v>31</v>
      </c>
      <c r="B51" s="82" t="s">
        <v>99</v>
      </c>
      <c r="C51" s="60">
        <f>SUM(D51:J51)</f>
        <v>0</v>
      </c>
      <c r="D51" s="53">
        <f aca="true" t="shared" si="22" ref="D51:J51">SUM(D53:D55)</f>
        <v>0</v>
      </c>
      <c r="E51" s="53">
        <f t="shared" si="22"/>
        <v>0</v>
      </c>
      <c r="F51" s="53">
        <f t="shared" si="22"/>
        <v>0</v>
      </c>
      <c r="G51" s="53">
        <f t="shared" si="22"/>
        <v>0</v>
      </c>
      <c r="H51" s="53">
        <f t="shared" si="22"/>
        <v>0</v>
      </c>
      <c r="I51" s="53">
        <f t="shared" si="22"/>
        <v>0</v>
      </c>
      <c r="J51" s="53">
        <f t="shared" si="22"/>
        <v>0</v>
      </c>
      <c r="K51" s="61"/>
    </row>
    <row r="52" spans="1:11" s="22" customFormat="1" ht="15" customHeight="1">
      <c r="A52" s="72">
        <v>32</v>
      </c>
      <c r="B52" s="14" t="s">
        <v>18</v>
      </c>
      <c r="C52" s="41">
        <f>SUM(C53:C55)</f>
        <v>0</v>
      </c>
      <c r="D52" s="42"/>
      <c r="E52" s="42"/>
      <c r="F52" s="42"/>
      <c r="G52" s="42"/>
      <c r="H52" s="42"/>
      <c r="I52" s="42"/>
      <c r="J52" s="42"/>
      <c r="K52" s="39"/>
    </row>
    <row r="53" spans="1:11" s="47" customFormat="1" ht="15" customHeight="1">
      <c r="A53" s="73">
        <v>33</v>
      </c>
      <c r="B53" s="14" t="s">
        <v>19</v>
      </c>
      <c r="C53" s="51">
        <f>SUM(D53:J53)</f>
        <v>0</v>
      </c>
      <c r="D53" s="52"/>
      <c r="E53" s="45"/>
      <c r="F53" s="45"/>
      <c r="G53" s="45"/>
      <c r="H53" s="45"/>
      <c r="I53" s="45"/>
      <c r="J53" s="45"/>
      <c r="K53" s="46"/>
    </row>
    <row r="54" spans="1:11" s="22" customFormat="1" ht="15" customHeight="1">
      <c r="A54" s="74">
        <v>34</v>
      </c>
      <c r="B54" s="14" t="s">
        <v>20</v>
      </c>
      <c r="C54" s="41">
        <f>SUM(D54:J54)</f>
        <v>0</v>
      </c>
      <c r="D54" s="42"/>
      <c r="E54" s="42"/>
      <c r="F54" s="42"/>
      <c r="G54" s="42"/>
      <c r="H54" s="42"/>
      <c r="I54" s="42"/>
      <c r="J54" s="42"/>
      <c r="K54" s="39"/>
    </row>
    <row r="55" spans="1:11" s="22" customFormat="1" ht="15" customHeight="1">
      <c r="A55" s="74">
        <v>35</v>
      </c>
      <c r="B55" s="14" t="s">
        <v>21</v>
      </c>
      <c r="C55" s="41">
        <f>SUM(D55:J55)</f>
        <v>0</v>
      </c>
      <c r="D55" s="42"/>
      <c r="E55" s="42"/>
      <c r="F55" s="42"/>
      <c r="G55" s="42"/>
      <c r="H55" s="42"/>
      <c r="I55" s="42"/>
      <c r="J55" s="42"/>
      <c r="K55" s="39"/>
    </row>
    <row r="56" spans="1:11" s="11" customFormat="1" ht="15" customHeight="1">
      <c r="A56" s="75"/>
      <c r="B56" s="8"/>
      <c r="C56" s="23"/>
      <c r="D56" s="23"/>
      <c r="E56" s="23"/>
      <c r="F56" s="23"/>
      <c r="G56" s="23"/>
      <c r="H56" s="23"/>
      <c r="I56" s="23"/>
      <c r="J56" s="23"/>
      <c r="K56" s="12"/>
    </row>
    <row r="57" spans="1:11" s="11" customFormat="1" ht="15" customHeight="1">
      <c r="A57" s="101" t="s">
        <v>26</v>
      </c>
      <c r="B57" s="108"/>
      <c r="C57" s="102"/>
      <c r="D57" s="102"/>
      <c r="E57" s="102"/>
      <c r="F57" s="102"/>
      <c r="G57" s="102"/>
      <c r="H57" s="102"/>
      <c r="I57" s="102"/>
      <c r="J57" s="102"/>
      <c r="K57" s="103"/>
    </row>
    <row r="58" spans="1:11" s="58" customFormat="1" ht="21.75" customHeight="1">
      <c r="A58" s="79">
        <v>36</v>
      </c>
      <c r="B58" s="64" t="s">
        <v>27</v>
      </c>
      <c r="C58" s="26">
        <f>SUM(C59:C62)</f>
        <v>1651284.3</v>
      </c>
      <c r="D58" s="26">
        <f>SUM(D59:D62)</f>
        <v>223294.3</v>
      </c>
      <c r="E58" s="26">
        <f aca="true" t="shared" si="23" ref="E58:J58">SUM(E59:E62)</f>
        <v>225940</v>
      </c>
      <c r="F58" s="26">
        <f t="shared" si="23"/>
        <v>241210</v>
      </c>
      <c r="G58" s="26">
        <f t="shared" si="23"/>
        <v>240210</v>
      </c>
      <c r="H58" s="26">
        <f t="shared" si="23"/>
        <v>240210</v>
      </c>
      <c r="I58" s="26">
        <f t="shared" si="23"/>
        <v>240210</v>
      </c>
      <c r="J58" s="26">
        <f t="shared" si="23"/>
        <v>240210</v>
      </c>
      <c r="K58" s="57"/>
    </row>
    <row r="59" spans="1:11" s="11" customFormat="1" ht="15" customHeight="1">
      <c r="A59" s="70">
        <v>37</v>
      </c>
      <c r="B59" s="14" t="s">
        <v>18</v>
      </c>
      <c r="C59" s="31">
        <f>SUM(D59:J59)</f>
        <v>734917.3</v>
      </c>
      <c r="D59" s="32">
        <f>SUM(D65+D76+D92)</f>
        <v>105117.3</v>
      </c>
      <c r="E59" s="32">
        <f aca="true" t="shared" si="24" ref="E59:J59">SUM(E65+E76+E92)</f>
        <v>100000</v>
      </c>
      <c r="F59" s="32">
        <f t="shared" si="24"/>
        <v>106760</v>
      </c>
      <c r="G59" s="32">
        <f t="shared" si="24"/>
        <v>105760</v>
      </c>
      <c r="H59" s="32">
        <f t="shared" si="24"/>
        <v>105760</v>
      </c>
      <c r="I59" s="32">
        <f t="shared" si="24"/>
        <v>105760</v>
      </c>
      <c r="J59" s="32">
        <f t="shared" si="24"/>
        <v>105760</v>
      </c>
      <c r="K59" s="12"/>
    </row>
    <row r="60" spans="1:11" s="11" customFormat="1" ht="15" customHeight="1">
      <c r="A60" s="70">
        <v>38</v>
      </c>
      <c r="B60" s="14" t="s">
        <v>19</v>
      </c>
      <c r="C60" s="31">
        <f>SUM(D60:J60)</f>
        <v>0</v>
      </c>
      <c r="D60" s="32"/>
      <c r="E60" s="32"/>
      <c r="F60" s="32"/>
      <c r="G60" s="32"/>
      <c r="H60" s="32"/>
      <c r="I60" s="32"/>
      <c r="J60" s="32"/>
      <c r="K60" s="12"/>
    </row>
    <row r="61" spans="1:11" s="11" customFormat="1" ht="15" customHeight="1">
      <c r="A61" s="70">
        <v>39</v>
      </c>
      <c r="B61" s="14" t="s">
        <v>20</v>
      </c>
      <c r="C61" s="31">
        <f>SUM(D61:J61)</f>
        <v>699367</v>
      </c>
      <c r="D61" s="32">
        <f>SUM(D89)</f>
        <v>87177</v>
      </c>
      <c r="E61" s="32">
        <f aca="true" t="shared" si="25" ref="E61:J61">SUM(E89)</f>
        <v>94940</v>
      </c>
      <c r="F61" s="32">
        <f t="shared" si="25"/>
        <v>103450</v>
      </c>
      <c r="G61" s="32">
        <f t="shared" si="25"/>
        <v>103450</v>
      </c>
      <c r="H61" s="32">
        <f t="shared" si="25"/>
        <v>103450</v>
      </c>
      <c r="I61" s="32">
        <f t="shared" si="25"/>
        <v>103450</v>
      </c>
      <c r="J61" s="32">
        <f t="shared" si="25"/>
        <v>103450</v>
      </c>
      <c r="K61" s="12"/>
    </row>
    <row r="62" spans="1:11" s="11" customFormat="1" ht="15" customHeight="1">
      <c r="A62" s="70">
        <v>40</v>
      </c>
      <c r="B62" s="17" t="s">
        <v>21</v>
      </c>
      <c r="C62" s="31">
        <f>SUM(D62:J62)</f>
        <v>217000</v>
      </c>
      <c r="D62" s="32">
        <f>SUM(D93)</f>
        <v>31000</v>
      </c>
      <c r="E62" s="32">
        <f aca="true" t="shared" si="26" ref="E62:J62">SUM(E93)</f>
        <v>31000</v>
      </c>
      <c r="F62" s="32">
        <f t="shared" si="26"/>
        <v>31000</v>
      </c>
      <c r="G62" s="32">
        <f t="shared" si="26"/>
        <v>31000</v>
      </c>
      <c r="H62" s="32">
        <f t="shared" si="26"/>
        <v>31000</v>
      </c>
      <c r="I62" s="32">
        <f t="shared" si="26"/>
        <v>31000</v>
      </c>
      <c r="J62" s="32">
        <f t="shared" si="26"/>
        <v>31000</v>
      </c>
      <c r="K62" s="12"/>
    </row>
    <row r="63" spans="1:11" s="11" customFormat="1" ht="15" customHeight="1">
      <c r="A63" s="70"/>
      <c r="B63" s="17"/>
      <c r="C63" s="31"/>
      <c r="D63" s="32"/>
      <c r="E63" s="32"/>
      <c r="F63" s="32"/>
      <c r="G63" s="32"/>
      <c r="H63" s="32"/>
      <c r="I63" s="32"/>
      <c r="J63" s="32"/>
      <c r="K63" s="12"/>
    </row>
    <row r="64" spans="1:11" s="62" customFormat="1" ht="50.25" customHeight="1">
      <c r="A64" s="81">
        <v>41</v>
      </c>
      <c r="B64" s="82" t="s">
        <v>33</v>
      </c>
      <c r="C64" s="60">
        <f>SUM(C65)</f>
        <v>12689</v>
      </c>
      <c r="D64" s="53">
        <f aca="true" t="shared" si="27" ref="D64:I64">SUM(D66:D72)</f>
        <v>689</v>
      </c>
      <c r="E64" s="53">
        <f t="shared" si="27"/>
        <v>2000</v>
      </c>
      <c r="F64" s="53">
        <f t="shared" si="27"/>
        <v>2000</v>
      </c>
      <c r="G64" s="53">
        <f t="shared" si="27"/>
        <v>2000</v>
      </c>
      <c r="H64" s="53">
        <f t="shared" si="27"/>
        <v>2000</v>
      </c>
      <c r="I64" s="53">
        <f t="shared" si="27"/>
        <v>2000</v>
      </c>
      <c r="J64" s="53">
        <f>SUM(J67:J73)</f>
        <v>2000</v>
      </c>
      <c r="K64" s="39" t="s">
        <v>37</v>
      </c>
    </row>
    <row r="65" spans="1:11" s="22" customFormat="1" ht="15" customHeight="1">
      <c r="A65" s="72">
        <v>42</v>
      </c>
      <c r="B65" s="40" t="s">
        <v>18</v>
      </c>
      <c r="C65" s="41">
        <f>SUM(C67:C73)</f>
        <v>12689</v>
      </c>
      <c r="D65" s="42">
        <f>SUM(D67:D73)</f>
        <v>689</v>
      </c>
      <c r="E65" s="42">
        <f aca="true" t="shared" si="28" ref="E65:J65">SUM(E67:E73)</f>
        <v>2000</v>
      </c>
      <c r="F65" s="42">
        <f t="shared" si="28"/>
        <v>2000</v>
      </c>
      <c r="G65" s="42">
        <f t="shared" si="28"/>
        <v>2000</v>
      </c>
      <c r="H65" s="42">
        <f t="shared" si="28"/>
        <v>2000</v>
      </c>
      <c r="I65" s="42">
        <f t="shared" si="28"/>
        <v>2000</v>
      </c>
      <c r="J65" s="42">
        <f t="shared" si="28"/>
        <v>2000</v>
      </c>
      <c r="K65" s="39"/>
    </row>
    <row r="66" spans="1:11" s="47" customFormat="1" ht="15" customHeight="1">
      <c r="A66" s="72"/>
      <c r="B66" s="43" t="s">
        <v>30</v>
      </c>
      <c r="C66" s="44"/>
      <c r="D66" s="45"/>
      <c r="E66" s="45"/>
      <c r="F66" s="45"/>
      <c r="G66" s="45"/>
      <c r="H66" s="45"/>
      <c r="I66" s="45"/>
      <c r="J66" s="45"/>
      <c r="K66" s="46"/>
    </row>
    <row r="67" spans="1:11" s="47" customFormat="1" ht="15.75">
      <c r="A67" s="72">
        <v>43</v>
      </c>
      <c r="B67" s="48" t="s">
        <v>68</v>
      </c>
      <c r="C67" s="51">
        <f>SUM(D67:J67)</f>
        <v>689</v>
      </c>
      <c r="D67" s="52">
        <v>689</v>
      </c>
      <c r="E67" s="45"/>
      <c r="F67" s="45"/>
      <c r="G67" s="45"/>
      <c r="H67" s="45"/>
      <c r="I67" s="45"/>
      <c r="J67" s="45"/>
      <c r="K67" s="46"/>
    </row>
    <row r="68" spans="1:11" s="22" customFormat="1" ht="15" customHeight="1">
      <c r="A68" s="72">
        <v>44</v>
      </c>
      <c r="B68" s="48" t="s">
        <v>69</v>
      </c>
      <c r="C68" s="41">
        <f aca="true" t="shared" si="29" ref="C68:C73">SUM(D68:J68)</f>
        <v>2000</v>
      </c>
      <c r="D68" s="42"/>
      <c r="E68" s="42">
        <v>2000</v>
      </c>
      <c r="F68" s="42"/>
      <c r="G68" s="42"/>
      <c r="H68" s="42"/>
      <c r="I68" s="42"/>
      <c r="J68" s="42"/>
      <c r="K68" s="39"/>
    </row>
    <row r="69" spans="1:11" s="22" customFormat="1" ht="15" customHeight="1">
      <c r="A69" s="72">
        <v>45</v>
      </c>
      <c r="B69" s="48" t="s">
        <v>70</v>
      </c>
      <c r="C69" s="41">
        <f t="shared" si="29"/>
        <v>2000</v>
      </c>
      <c r="D69" s="42"/>
      <c r="E69" s="42"/>
      <c r="F69" s="42">
        <v>2000</v>
      </c>
      <c r="G69" s="42"/>
      <c r="H69" s="42"/>
      <c r="I69" s="42"/>
      <c r="J69" s="42"/>
      <c r="K69" s="39"/>
    </row>
    <row r="70" spans="1:11" s="22" customFormat="1" ht="15" customHeight="1">
      <c r="A70" s="72">
        <v>46</v>
      </c>
      <c r="B70" s="48" t="s">
        <v>71</v>
      </c>
      <c r="C70" s="41">
        <f t="shared" si="29"/>
        <v>2000</v>
      </c>
      <c r="D70" s="42"/>
      <c r="E70" s="42"/>
      <c r="F70" s="42"/>
      <c r="G70" s="42">
        <v>2000</v>
      </c>
      <c r="H70" s="42"/>
      <c r="I70" s="42"/>
      <c r="J70" s="42"/>
      <c r="K70" s="39"/>
    </row>
    <row r="71" spans="1:11" s="22" customFormat="1" ht="15" customHeight="1">
      <c r="A71" s="72">
        <v>47</v>
      </c>
      <c r="B71" s="48" t="s">
        <v>72</v>
      </c>
      <c r="C71" s="41">
        <f t="shared" si="29"/>
        <v>2000</v>
      </c>
      <c r="D71" s="42"/>
      <c r="E71" s="42"/>
      <c r="F71" s="42"/>
      <c r="G71" s="42"/>
      <c r="H71" s="42">
        <v>2000</v>
      </c>
      <c r="I71" s="42"/>
      <c r="J71" s="42"/>
      <c r="K71" s="39"/>
    </row>
    <row r="72" spans="1:11" s="22" customFormat="1" ht="15" customHeight="1">
      <c r="A72" s="72">
        <v>48</v>
      </c>
      <c r="B72" s="48" t="s">
        <v>73</v>
      </c>
      <c r="C72" s="41">
        <f t="shared" si="29"/>
        <v>2000</v>
      </c>
      <c r="D72" s="42"/>
      <c r="E72" s="42"/>
      <c r="F72" s="42"/>
      <c r="G72" s="42"/>
      <c r="H72" s="42"/>
      <c r="I72" s="42">
        <v>2000</v>
      </c>
      <c r="J72" s="42"/>
      <c r="K72" s="39"/>
    </row>
    <row r="73" spans="1:11" s="22" customFormat="1" ht="15" customHeight="1">
      <c r="A73" s="72">
        <v>49</v>
      </c>
      <c r="B73" s="48" t="s">
        <v>74</v>
      </c>
      <c r="C73" s="41">
        <f t="shared" si="29"/>
        <v>2000</v>
      </c>
      <c r="D73" s="42"/>
      <c r="E73" s="42"/>
      <c r="F73" s="42"/>
      <c r="G73" s="42"/>
      <c r="H73" s="42"/>
      <c r="I73" s="42"/>
      <c r="J73" s="42">
        <v>2000</v>
      </c>
      <c r="K73" s="39"/>
    </row>
    <row r="74" spans="1:11" s="11" customFormat="1" ht="15" customHeight="1">
      <c r="A74" s="71"/>
      <c r="B74" s="8"/>
      <c r="C74" s="23"/>
      <c r="D74" s="23"/>
      <c r="E74" s="23"/>
      <c r="F74" s="23"/>
      <c r="G74" s="23"/>
      <c r="H74" s="23"/>
      <c r="I74" s="23"/>
      <c r="J74" s="23"/>
      <c r="K74" s="12"/>
    </row>
    <row r="75" spans="1:11" s="58" customFormat="1" ht="96" customHeight="1">
      <c r="A75" s="79">
        <v>50</v>
      </c>
      <c r="B75" s="64" t="s">
        <v>100</v>
      </c>
      <c r="C75" s="26">
        <f>SUM(C76)</f>
        <v>13144</v>
      </c>
      <c r="D75" s="24">
        <f>SUM(D76)</f>
        <v>144</v>
      </c>
      <c r="E75" s="24">
        <f aca="true" t="shared" si="30" ref="E75:J75">SUM(E77:E85)</f>
        <v>2000</v>
      </c>
      <c r="F75" s="24">
        <f t="shared" si="30"/>
        <v>3000</v>
      </c>
      <c r="G75" s="24">
        <f t="shared" si="30"/>
        <v>2000</v>
      </c>
      <c r="H75" s="24">
        <f>SUM(H78:H86)</f>
        <v>2000</v>
      </c>
      <c r="I75" s="24">
        <f t="shared" si="30"/>
        <v>2000</v>
      </c>
      <c r="J75" s="24">
        <f t="shared" si="30"/>
        <v>2000</v>
      </c>
      <c r="K75" s="12" t="s">
        <v>38</v>
      </c>
    </row>
    <row r="76" spans="1:11" s="11" customFormat="1" ht="15" customHeight="1">
      <c r="A76" s="70">
        <v>51</v>
      </c>
      <c r="B76" s="14" t="s">
        <v>18</v>
      </c>
      <c r="C76" s="25">
        <f>SUM(C78:C86)</f>
        <v>13144</v>
      </c>
      <c r="D76" s="23">
        <f>SUM(D78:D86)</f>
        <v>144</v>
      </c>
      <c r="E76" s="23">
        <f aca="true" t="shared" si="31" ref="E76:J76">SUM(E78:E86)</f>
        <v>2000</v>
      </c>
      <c r="F76" s="23">
        <f t="shared" si="31"/>
        <v>3000</v>
      </c>
      <c r="G76" s="23">
        <f t="shared" si="31"/>
        <v>2000</v>
      </c>
      <c r="H76" s="23">
        <f t="shared" si="31"/>
        <v>2000</v>
      </c>
      <c r="I76" s="23">
        <f t="shared" si="31"/>
        <v>2000</v>
      </c>
      <c r="J76" s="23">
        <f t="shared" si="31"/>
        <v>2000</v>
      </c>
      <c r="K76" s="12"/>
    </row>
    <row r="77" spans="1:11" s="19" customFormat="1" ht="15" customHeight="1">
      <c r="A77" s="76"/>
      <c r="B77" s="20" t="s">
        <v>31</v>
      </c>
      <c r="C77" s="27"/>
      <c r="D77" s="30"/>
      <c r="E77" s="30"/>
      <c r="F77" s="30"/>
      <c r="G77" s="30"/>
      <c r="H77" s="30"/>
      <c r="I77" s="30"/>
      <c r="J77" s="30"/>
      <c r="K77" s="21"/>
    </row>
    <row r="78" spans="1:11" s="11" customFormat="1" ht="15.75">
      <c r="A78" s="77">
        <v>52</v>
      </c>
      <c r="B78" s="14" t="s">
        <v>75</v>
      </c>
      <c r="C78" s="28">
        <f>SUM(D78:J78)</f>
        <v>0</v>
      </c>
      <c r="D78" s="29">
        <v>0</v>
      </c>
      <c r="E78" s="29">
        <v>0</v>
      </c>
      <c r="F78" s="29"/>
      <c r="G78" s="29"/>
      <c r="H78" s="29"/>
      <c r="I78" s="29"/>
      <c r="J78" s="29"/>
      <c r="K78" s="12"/>
    </row>
    <row r="79" spans="1:11" s="11" customFormat="1" ht="15.75">
      <c r="A79" s="77">
        <v>53</v>
      </c>
      <c r="B79" s="14" t="s">
        <v>76</v>
      </c>
      <c r="C79" s="28">
        <f>SUM(D79:J79)</f>
        <v>144</v>
      </c>
      <c r="D79" s="29">
        <v>144</v>
      </c>
      <c r="E79" s="29"/>
      <c r="F79" s="29"/>
      <c r="G79" s="29"/>
      <c r="H79" s="29"/>
      <c r="I79" s="29"/>
      <c r="J79" s="29"/>
      <c r="K79" s="12"/>
    </row>
    <row r="80" spans="1:11" s="11" customFormat="1" ht="15" customHeight="1">
      <c r="A80" s="77">
        <v>54</v>
      </c>
      <c r="B80" s="14" t="s">
        <v>134</v>
      </c>
      <c r="C80" s="28">
        <f aca="true" t="shared" si="32" ref="C80:C86">SUM(D80:J80)</f>
        <v>2000</v>
      </c>
      <c r="D80" s="29"/>
      <c r="E80" s="29">
        <v>2000</v>
      </c>
      <c r="F80" s="29"/>
      <c r="G80" s="29"/>
      <c r="H80" s="29"/>
      <c r="I80" s="29"/>
      <c r="J80" s="29"/>
      <c r="K80" s="12"/>
    </row>
    <row r="81" spans="1:11" s="11" customFormat="1" ht="15" customHeight="1">
      <c r="A81" s="77">
        <v>55</v>
      </c>
      <c r="B81" s="16" t="s">
        <v>77</v>
      </c>
      <c r="C81" s="28">
        <f t="shared" si="32"/>
        <v>1000</v>
      </c>
      <c r="D81" s="29"/>
      <c r="E81" s="29"/>
      <c r="F81" s="29">
        <v>1000</v>
      </c>
      <c r="G81" s="29"/>
      <c r="H81" s="29"/>
      <c r="I81" s="29"/>
      <c r="J81" s="29"/>
      <c r="K81" s="12"/>
    </row>
    <row r="82" spans="1:11" s="11" customFormat="1" ht="15" customHeight="1">
      <c r="A82" s="77">
        <v>56</v>
      </c>
      <c r="B82" s="14" t="s">
        <v>78</v>
      </c>
      <c r="C82" s="28">
        <f t="shared" si="32"/>
        <v>2000</v>
      </c>
      <c r="D82" s="29"/>
      <c r="E82" s="29"/>
      <c r="F82" s="29">
        <v>2000</v>
      </c>
      <c r="G82" s="29"/>
      <c r="H82" s="29"/>
      <c r="I82" s="29"/>
      <c r="J82" s="29"/>
      <c r="K82" s="12"/>
    </row>
    <row r="83" spans="1:11" s="11" customFormat="1" ht="15" customHeight="1">
      <c r="A83" s="77">
        <v>57</v>
      </c>
      <c r="B83" s="14" t="s">
        <v>79</v>
      </c>
      <c r="C83" s="28">
        <f t="shared" si="32"/>
        <v>2000</v>
      </c>
      <c r="D83" s="29"/>
      <c r="E83" s="29"/>
      <c r="F83" s="29"/>
      <c r="G83" s="29">
        <v>2000</v>
      </c>
      <c r="H83" s="29"/>
      <c r="I83" s="29"/>
      <c r="J83" s="29"/>
      <c r="K83" s="12"/>
    </row>
    <row r="84" spans="1:11" s="11" customFormat="1" ht="15" customHeight="1">
      <c r="A84" s="77">
        <v>58</v>
      </c>
      <c r="B84" s="14" t="s">
        <v>82</v>
      </c>
      <c r="C84" s="28">
        <f t="shared" si="32"/>
        <v>2000</v>
      </c>
      <c r="D84" s="29"/>
      <c r="E84" s="29"/>
      <c r="F84" s="29"/>
      <c r="G84" s="29"/>
      <c r="H84" s="29"/>
      <c r="I84" s="29">
        <v>2000</v>
      </c>
      <c r="J84" s="29"/>
      <c r="K84" s="12"/>
    </row>
    <row r="85" spans="1:11" s="11" customFormat="1" ht="15" customHeight="1">
      <c r="A85" s="77">
        <v>59</v>
      </c>
      <c r="B85" s="14" t="s">
        <v>80</v>
      </c>
      <c r="C85" s="28">
        <f t="shared" si="32"/>
        <v>2000</v>
      </c>
      <c r="D85" s="29"/>
      <c r="E85" s="29"/>
      <c r="F85" s="29"/>
      <c r="G85" s="29"/>
      <c r="H85" s="29"/>
      <c r="I85" s="29"/>
      <c r="J85" s="29">
        <v>2000</v>
      </c>
      <c r="K85" s="12"/>
    </row>
    <row r="86" spans="1:11" s="11" customFormat="1" ht="15" customHeight="1">
      <c r="A86" s="77">
        <v>60</v>
      </c>
      <c r="B86" s="14" t="s">
        <v>81</v>
      </c>
      <c r="C86" s="28">
        <f t="shared" si="32"/>
        <v>2000</v>
      </c>
      <c r="D86" s="29"/>
      <c r="E86" s="29"/>
      <c r="F86" s="29"/>
      <c r="G86" s="29"/>
      <c r="H86" s="29">
        <v>2000</v>
      </c>
      <c r="I86" s="29"/>
      <c r="J86" s="29"/>
      <c r="K86" s="12"/>
    </row>
    <row r="87" spans="1:11" s="11" customFormat="1" ht="15" customHeight="1">
      <c r="A87" s="77"/>
      <c r="B87" s="17"/>
      <c r="C87" s="31"/>
      <c r="D87" s="32"/>
      <c r="E87" s="32"/>
      <c r="F87" s="32"/>
      <c r="G87" s="32"/>
      <c r="H87" s="32"/>
      <c r="I87" s="32"/>
      <c r="J87" s="32"/>
      <c r="K87" s="12"/>
    </row>
    <row r="88" spans="1:11" s="58" customFormat="1" ht="81.75" customHeight="1">
      <c r="A88" s="79">
        <v>61</v>
      </c>
      <c r="B88" s="55" t="s">
        <v>107</v>
      </c>
      <c r="C88" s="24">
        <f>SUM(C89)</f>
        <v>699367</v>
      </c>
      <c r="D88" s="24">
        <f>SUM(D89)</f>
        <v>87177</v>
      </c>
      <c r="E88" s="24">
        <f aca="true" t="shared" si="33" ref="E88:J88">SUM(E89)</f>
        <v>94940</v>
      </c>
      <c r="F88" s="24">
        <f t="shared" si="33"/>
        <v>103450</v>
      </c>
      <c r="G88" s="24">
        <f t="shared" si="33"/>
        <v>103450</v>
      </c>
      <c r="H88" s="24">
        <f t="shared" si="33"/>
        <v>103450</v>
      </c>
      <c r="I88" s="24">
        <f t="shared" si="33"/>
        <v>103450</v>
      </c>
      <c r="J88" s="24">
        <f t="shared" si="33"/>
        <v>103450</v>
      </c>
      <c r="K88" s="12" t="s">
        <v>39</v>
      </c>
    </row>
    <row r="89" spans="1:11" s="11" customFormat="1" ht="15" customHeight="1">
      <c r="A89" s="70">
        <v>62</v>
      </c>
      <c r="B89" s="14" t="s">
        <v>20</v>
      </c>
      <c r="C89" s="31">
        <f>SUM(D89:J89)</f>
        <v>699367</v>
      </c>
      <c r="D89" s="32">
        <v>87177</v>
      </c>
      <c r="E89" s="32">
        <v>94940</v>
      </c>
      <c r="F89" s="32">
        <v>103450</v>
      </c>
      <c r="G89" s="32">
        <v>103450</v>
      </c>
      <c r="H89" s="32">
        <v>103450</v>
      </c>
      <c r="I89" s="32">
        <v>103450</v>
      </c>
      <c r="J89" s="32">
        <v>103450</v>
      </c>
      <c r="K89" s="12"/>
    </row>
    <row r="90" spans="1:11" s="11" customFormat="1" ht="15" customHeight="1">
      <c r="A90" s="70"/>
      <c r="B90" s="14"/>
      <c r="C90" s="31"/>
      <c r="D90" s="32"/>
      <c r="E90" s="32"/>
      <c r="F90" s="32"/>
      <c r="G90" s="32"/>
      <c r="H90" s="32"/>
      <c r="I90" s="32"/>
      <c r="J90" s="32"/>
      <c r="K90" s="12"/>
    </row>
    <row r="91" spans="1:11" s="58" customFormat="1" ht="82.5" customHeight="1">
      <c r="A91" s="69">
        <v>63</v>
      </c>
      <c r="B91" s="56" t="s">
        <v>106</v>
      </c>
      <c r="C91" s="24">
        <f>SUM(C92:C93)</f>
        <v>926084.3</v>
      </c>
      <c r="D91" s="24">
        <f>SUM(D92:D93)</f>
        <v>135284.3</v>
      </c>
      <c r="E91" s="24">
        <f aca="true" t="shared" si="34" ref="E91:J91">SUM(E92:E93)</f>
        <v>127000</v>
      </c>
      <c r="F91" s="24">
        <f t="shared" si="34"/>
        <v>132760</v>
      </c>
      <c r="G91" s="24">
        <f t="shared" si="34"/>
        <v>132760</v>
      </c>
      <c r="H91" s="24">
        <f t="shared" si="34"/>
        <v>132760</v>
      </c>
      <c r="I91" s="24">
        <f t="shared" si="34"/>
        <v>132760</v>
      </c>
      <c r="J91" s="24">
        <f t="shared" si="34"/>
        <v>132760</v>
      </c>
      <c r="K91" s="12" t="s">
        <v>39</v>
      </c>
    </row>
    <row r="92" spans="1:11" s="11" customFormat="1" ht="15" customHeight="1">
      <c r="A92" s="70">
        <v>64</v>
      </c>
      <c r="B92" s="14" t="s">
        <v>18</v>
      </c>
      <c r="C92" s="31">
        <f>SUM(D92:J92)</f>
        <v>709084.3</v>
      </c>
      <c r="D92" s="32">
        <v>104284.3</v>
      </c>
      <c r="E92" s="32">
        <v>96000</v>
      </c>
      <c r="F92" s="32">
        <v>101760</v>
      </c>
      <c r="G92" s="32">
        <v>101760</v>
      </c>
      <c r="H92" s="32">
        <v>101760</v>
      </c>
      <c r="I92" s="32">
        <v>101760</v>
      </c>
      <c r="J92" s="32">
        <v>101760</v>
      </c>
      <c r="K92" s="12"/>
    </row>
    <row r="93" spans="1:11" s="11" customFormat="1" ht="15" customHeight="1">
      <c r="A93" s="70">
        <v>65</v>
      </c>
      <c r="B93" s="17" t="s">
        <v>21</v>
      </c>
      <c r="C93" s="31">
        <f>SUM(D93:J93)</f>
        <v>217000</v>
      </c>
      <c r="D93" s="32">
        <v>31000</v>
      </c>
      <c r="E93" s="32">
        <v>31000</v>
      </c>
      <c r="F93" s="32">
        <v>31000</v>
      </c>
      <c r="G93" s="32">
        <v>31000</v>
      </c>
      <c r="H93" s="32">
        <v>31000</v>
      </c>
      <c r="I93" s="32">
        <v>31000</v>
      </c>
      <c r="J93" s="32">
        <v>31000</v>
      </c>
      <c r="K93" s="12"/>
    </row>
    <row r="94" spans="1:12" s="11" customFormat="1" ht="15" customHeight="1">
      <c r="A94" s="71"/>
      <c r="B94" s="8"/>
      <c r="C94" s="32"/>
      <c r="D94" s="32"/>
      <c r="E94" s="32"/>
      <c r="F94" s="32"/>
      <c r="G94" s="32"/>
      <c r="H94" s="32"/>
      <c r="I94" s="32"/>
      <c r="J94" s="32"/>
      <c r="K94" s="12"/>
      <c r="L94" s="11" t="s">
        <v>66</v>
      </c>
    </row>
    <row r="95" spans="1:11" s="10" customFormat="1" ht="15" customHeight="1">
      <c r="A95" s="90" t="s">
        <v>1</v>
      </c>
      <c r="B95" s="100"/>
      <c r="C95" s="91"/>
      <c r="D95" s="91"/>
      <c r="E95" s="91"/>
      <c r="F95" s="91"/>
      <c r="G95" s="91"/>
      <c r="H95" s="91"/>
      <c r="I95" s="91"/>
      <c r="J95" s="91"/>
      <c r="K95" s="92"/>
    </row>
    <row r="96" spans="1:11" s="58" customFormat="1" ht="23.25" customHeight="1">
      <c r="A96" s="79">
        <v>66</v>
      </c>
      <c r="B96" s="64" t="s">
        <v>108</v>
      </c>
      <c r="C96" s="26">
        <f>SUM(C97:C100)</f>
        <v>2975110.3</v>
      </c>
      <c r="D96" s="26">
        <f aca="true" t="shared" si="35" ref="D96:J96">SUM(D97:D100)</f>
        <v>373839.20000000007</v>
      </c>
      <c r="E96" s="26">
        <f t="shared" si="35"/>
        <v>402543.1</v>
      </c>
      <c r="F96" s="26">
        <f t="shared" si="35"/>
        <v>440745.6</v>
      </c>
      <c r="G96" s="26">
        <f t="shared" si="35"/>
        <v>440745.6</v>
      </c>
      <c r="H96" s="26">
        <f t="shared" si="35"/>
        <v>440745.6</v>
      </c>
      <c r="I96" s="26">
        <f t="shared" si="35"/>
        <v>440745.6</v>
      </c>
      <c r="J96" s="26">
        <f t="shared" si="35"/>
        <v>435745.6</v>
      </c>
      <c r="K96" s="57"/>
    </row>
    <row r="97" spans="1:11" s="11" customFormat="1" ht="15" customHeight="1">
      <c r="A97" s="70">
        <v>67</v>
      </c>
      <c r="B97" s="14" t="s">
        <v>18</v>
      </c>
      <c r="C97" s="31">
        <f>SUM(D97:J97)</f>
        <v>1279683.3</v>
      </c>
      <c r="D97" s="32">
        <f>SUM(D104+D111)</f>
        <v>163630.80000000002</v>
      </c>
      <c r="E97" s="32">
        <f aca="true" t="shared" si="36" ref="E97:J97">SUM(E104+E111)</f>
        <v>173627.5</v>
      </c>
      <c r="F97" s="32">
        <f t="shared" si="36"/>
        <v>189485</v>
      </c>
      <c r="G97" s="32">
        <f t="shared" si="36"/>
        <v>189485</v>
      </c>
      <c r="H97" s="32">
        <f t="shared" si="36"/>
        <v>189485</v>
      </c>
      <c r="I97" s="32">
        <f t="shared" si="36"/>
        <v>189485</v>
      </c>
      <c r="J97" s="32">
        <f t="shared" si="36"/>
        <v>184485</v>
      </c>
      <c r="K97" s="12"/>
    </row>
    <row r="98" spans="1:11" s="11" customFormat="1" ht="15" customHeight="1">
      <c r="A98" s="70">
        <v>68</v>
      </c>
      <c r="B98" s="14" t="s">
        <v>19</v>
      </c>
      <c r="C98" s="31">
        <f>SUM(D98:J98)</f>
        <v>0</v>
      </c>
      <c r="D98" s="32">
        <f>SUM(D112)</f>
        <v>0</v>
      </c>
      <c r="E98" s="32">
        <f aca="true" t="shared" si="37" ref="E98:J98">SUM(E112)</f>
        <v>0</v>
      </c>
      <c r="F98" s="32">
        <f t="shared" si="37"/>
        <v>0</v>
      </c>
      <c r="G98" s="32">
        <f t="shared" si="37"/>
        <v>0</v>
      </c>
      <c r="H98" s="32">
        <f t="shared" si="37"/>
        <v>0</v>
      </c>
      <c r="I98" s="32">
        <f t="shared" si="37"/>
        <v>0</v>
      </c>
      <c r="J98" s="32">
        <f t="shared" si="37"/>
        <v>0</v>
      </c>
      <c r="K98" s="12"/>
    </row>
    <row r="99" spans="1:11" s="11" customFormat="1" ht="15" customHeight="1">
      <c r="A99" s="70">
        <v>69</v>
      </c>
      <c r="B99" s="14" t="s">
        <v>20</v>
      </c>
      <c r="C99" s="31">
        <f>SUM(D99:J99)</f>
        <v>1659745</v>
      </c>
      <c r="D99" s="32">
        <f>SUM(D113)</f>
        <v>206011</v>
      </c>
      <c r="E99" s="32">
        <f aca="true" t="shared" si="38" ref="E99:J99">SUM(E113)</f>
        <v>223849</v>
      </c>
      <c r="F99" s="32">
        <f t="shared" si="38"/>
        <v>245977</v>
      </c>
      <c r="G99" s="32">
        <f t="shared" si="38"/>
        <v>245977</v>
      </c>
      <c r="H99" s="32">
        <f t="shared" si="38"/>
        <v>245977</v>
      </c>
      <c r="I99" s="32">
        <f t="shared" si="38"/>
        <v>245977</v>
      </c>
      <c r="J99" s="32">
        <f t="shared" si="38"/>
        <v>245977</v>
      </c>
      <c r="K99" s="12"/>
    </row>
    <row r="100" spans="1:11" s="11" customFormat="1" ht="15" customHeight="1">
      <c r="A100" s="71">
        <v>70</v>
      </c>
      <c r="B100" s="14" t="s">
        <v>21</v>
      </c>
      <c r="C100" s="31">
        <f>SUM(D100:J100)</f>
        <v>35682</v>
      </c>
      <c r="D100" s="32">
        <f>SUM(D114)</f>
        <v>4197.4</v>
      </c>
      <c r="E100" s="32">
        <f aca="true" t="shared" si="39" ref="E100:J100">SUM(E114)</f>
        <v>5066.6</v>
      </c>
      <c r="F100" s="32">
        <f t="shared" si="39"/>
        <v>5283.6</v>
      </c>
      <c r="G100" s="32">
        <f t="shared" si="39"/>
        <v>5283.6</v>
      </c>
      <c r="H100" s="32">
        <f t="shared" si="39"/>
        <v>5283.6</v>
      </c>
      <c r="I100" s="32">
        <f t="shared" si="39"/>
        <v>5283.6</v>
      </c>
      <c r="J100" s="32">
        <f t="shared" si="39"/>
        <v>5283.6</v>
      </c>
      <c r="K100" s="12"/>
    </row>
    <row r="101" spans="1:11" s="11" customFormat="1" ht="15" customHeight="1">
      <c r="A101" s="71"/>
      <c r="B101" s="13"/>
      <c r="C101" s="32"/>
      <c r="D101" s="32"/>
      <c r="E101" s="32"/>
      <c r="F101" s="32"/>
      <c r="G101" s="32"/>
      <c r="H101" s="32"/>
      <c r="I101" s="32"/>
      <c r="J101" s="32"/>
      <c r="K101" s="12"/>
    </row>
    <row r="102" spans="1:11" s="11" customFormat="1" ht="15" customHeight="1">
      <c r="A102" s="101" t="s">
        <v>22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3"/>
    </row>
    <row r="103" spans="1:11" s="58" customFormat="1" ht="33.75" customHeight="1">
      <c r="A103" s="79">
        <v>71</v>
      </c>
      <c r="B103" s="64" t="s">
        <v>24</v>
      </c>
      <c r="C103" s="26">
        <f aca="true" t="shared" si="40" ref="C103:J103">SUM(C104:C104)</f>
        <v>0</v>
      </c>
      <c r="D103" s="26">
        <f t="shared" si="40"/>
        <v>0</v>
      </c>
      <c r="E103" s="26">
        <f t="shared" si="40"/>
        <v>0</v>
      </c>
      <c r="F103" s="26">
        <f t="shared" si="40"/>
        <v>0</v>
      </c>
      <c r="G103" s="26">
        <f t="shared" si="40"/>
        <v>0</v>
      </c>
      <c r="H103" s="26">
        <f t="shared" si="40"/>
        <v>0</v>
      </c>
      <c r="I103" s="26">
        <f t="shared" si="40"/>
        <v>0</v>
      </c>
      <c r="J103" s="26">
        <f t="shared" si="40"/>
        <v>0</v>
      </c>
      <c r="K103" s="59"/>
    </row>
    <row r="104" spans="1:11" s="11" customFormat="1" ht="15" customHeight="1">
      <c r="A104" s="70">
        <v>72</v>
      </c>
      <c r="B104" s="14" t="s">
        <v>18</v>
      </c>
      <c r="C104" s="31">
        <f>SUM(D104:J104)</f>
        <v>0</v>
      </c>
      <c r="D104" s="32">
        <f>SUM(D107)</f>
        <v>0</v>
      </c>
      <c r="E104" s="32">
        <f aca="true" t="shared" si="41" ref="E104:J104">SUM(E107)</f>
        <v>0</v>
      </c>
      <c r="F104" s="32">
        <f t="shared" si="41"/>
        <v>0</v>
      </c>
      <c r="G104" s="32">
        <f t="shared" si="41"/>
        <v>0</v>
      </c>
      <c r="H104" s="32">
        <f t="shared" si="41"/>
        <v>0</v>
      </c>
      <c r="I104" s="32">
        <f t="shared" si="41"/>
        <v>0</v>
      </c>
      <c r="J104" s="32">
        <f t="shared" si="41"/>
        <v>0</v>
      </c>
      <c r="K104" s="12"/>
    </row>
    <row r="105" spans="1:11" s="11" customFormat="1" ht="15" customHeight="1">
      <c r="A105" s="104" t="s">
        <v>36</v>
      </c>
      <c r="B105" s="105"/>
      <c r="C105" s="106"/>
      <c r="D105" s="106"/>
      <c r="E105" s="106"/>
      <c r="F105" s="106"/>
      <c r="G105" s="106"/>
      <c r="H105" s="106"/>
      <c r="I105" s="106"/>
      <c r="J105" s="106"/>
      <c r="K105" s="107"/>
    </row>
    <row r="106" spans="1:11" s="58" customFormat="1" ht="32.25" customHeight="1">
      <c r="A106" s="79">
        <v>73</v>
      </c>
      <c r="B106" s="64" t="s">
        <v>95</v>
      </c>
      <c r="C106" s="26">
        <f aca="true" t="shared" si="42" ref="C106:J106">SUM(C107:C107)</f>
        <v>0</v>
      </c>
      <c r="D106" s="26">
        <f t="shared" si="42"/>
        <v>0</v>
      </c>
      <c r="E106" s="26">
        <f t="shared" si="42"/>
        <v>0</v>
      </c>
      <c r="F106" s="26">
        <f t="shared" si="42"/>
        <v>0</v>
      </c>
      <c r="G106" s="26">
        <f t="shared" si="42"/>
        <v>0</v>
      </c>
      <c r="H106" s="26">
        <f t="shared" si="42"/>
        <v>0</v>
      </c>
      <c r="I106" s="26">
        <f t="shared" si="42"/>
        <v>0</v>
      </c>
      <c r="J106" s="26">
        <f t="shared" si="42"/>
        <v>0</v>
      </c>
      <c r="K106" s="59"/>
    </row>
    <row r="107" spans="1:11" s="11" customFormat="1" ht="15" customHeight="1">
      <c r="A107" s="70">
        <v>74</v>
      </c>
      <c r="B107" s="14" t="s">
        <v>18</v>
      </c>
      <c r="C107" s="31">
        <f>SUM(D107:J107)</f>
        <v>0</v>
      </c>
      <c r="D107" s="32"/>
      <c r="E107" s="32"/>
      <c r="F107" s="32"/>
      <c r="G107" s="32"/>
      <c r="H107" s="32"/>
      <c r="I107" s="32"/>
      <c r="J107" s="32"/>
      <c r="K107" s="12"/>
    </row>
    <row r="108" spans="1:11" s="11" customFormat="1" ht="15" customHeight="1">
      <c r="A108" s="71"/>
      <c r="B108" s="13"/>
      <c r="C108" s="29"/>
      <c r="D108" s="29"/>
      <c r="E108" s="29"/>
      <c r="F108" s="29"/>
      <c r="G108" s="29"/>
      <c r="H108" s="29"/>
      <c r="I108" s="29"/>
      <c r="J108" s="29"/>
      <c r="K108" s="12"/>
    </row>
    <row r="109" spans="1:11" s="11" customFormat="1" ht="15" customHeight="1">
      <c r="A109" s="101" t="s">
        <v>26</v>
      </c>
      <c r="B109" s="108"/>
      <c r="C109" s="102"/>
      <c r="D109" s="102"/>
      <c r="E109" s="102"/>
      <c r="F109" s="102"/>
      <c r="G109" s="102"/>
      <c r="H109" s="102"/>
      <c r="I109" s="102"/>
      <c r="J109" s="102"/>
      <c r="K109" s="103"/>
    </row>
    <row r="110" spans="1:11" s="58" customFormat="1" ht="22.5" customHeight="1">
      <c r="A110" s="79">
        <v>75</v>
      </c>
      <c r="B110" s="64" t="s">
        <v>27</v>
      </c>
      <c r="C110" s="26">
        <f>SUM(C111:C114)</f>
        <v>2975110.3</v>
      </c>
      <c r="D110" s="26">
        <f>SUM(D111:D114)</f>
        <v>373839.20000000007</v>
      </c>
      <c r="E110" s="26">
        <f aca="true" t="shared" si="43" ref="E110:J110">SUM(E111:E114)</f>
        <v>402543.1</v>
      </c>
      <c r="F110" s="26">
        <f t="shared" si="43"/>
        <v>440745.6</v>
      </c>
      <c r="G110" s="26">
        <f t="shared" si="43"/>
        <v>440745.6</v>
      </c>
      <c r="H110" s="26">
        <f t="shared" si="43"/>
        <v>440745.6</v>
      </c>
      <c r="I110" s="26">
        <f t="shared" si="43"/>
        <v>440745.6</v>
      </c>
      <c r="J110" s="26">
        <f t="shared" si="43"/>
        <v>435745.6</v>
      </c>
      <c r="K110" s="57"/>
    </row>
    <row r="111" spans="1:11" s="11" customFormat="1" ht="15" customHeight="1">
      <c r="A111" s="70">
        <v>76</v>
      </c>
      <c r="B111" s="14" t="s">
        <v>18</v>
      </c>
      <c r="C111" s="31">
        <f aca="true" t="shared" si="44" ref="C111:J111">SUM(C117+C129+C147+C160+C166)</f>
        <v>1279683.3</v>
      </c>
      <c r="D111" s="31">
        <f>SUM(D117+D129+D147+D160+D166)</f>
        <v>163630.80000000002</v>
      </c>
      <c r="E111" s="31">
        <f t="shared" si="44"/>
        <v>173627.5</v>
      </c>
      <c r="F111" s="31">
        <f t="shared" si="44"/>
        <v>189485</v>
      </c>
      <c r="G111" s="31">
        <f t="shared" si="44"/>
        <v>189485</v>
      </c>
      <c r="H111" s="31">
        <f t="shared" si="44"/>
        <v>189485</v>
      </c>
      <c r="I111" s="31">
        <f t="shared" si="44"/>
        <v>189485</v>
      </c>
      <c r="J111" s="31">
        <f t="shared" si="44"/>
        <v>184485</v>
      </c>
      <c r="K111" s="12"/>
    </row>
    <row r="112" spans="1:11" s="11" customFormat="1" ht="15" customHeight="1">
      <c r="A112" s="70">
        <v>77</v>
      </c>
      <c r="B112" s="14" t="s">
        <v>19</v>
      </c>
      <c r="C112" s="31">
        <f>SUM(C148+C157)</f>
        <v>0</v>
      </c>
      <c r="D112" s="31">
        <f>SUM(D148+D157)</f>
        <v>0</v>
      </c>
      <c r="E112" s="31">
        <f aca="true" t="shared" si="45" ref="E112:J112">SUM(E148+E157)</f>
        <v>0</v>
      </c>
      <c r="F112" s="31">
        <f t="shared" si="45"/>
        <v>0</v>
      </c>
      <c r="G112" s="31">
        <f t="shared" si="45"/>
        <v>0</v>
      </c>
      <c r="H112" s="31">
        <f t="shared" si="45"/>
        <v>0</v>
      </c>
      <c r="I112" s="31">
        <f t="shared" si="45"/>
        <v>0</v>
      </c>
      <c r="J112" s="31">
        <f t="shared" si="45"/>
        <v>0</v>
      </c>
      <c r="K112" s="12"/>
    </row>
    <row r="113" spans="1:11" s="11" customFormat="1" ht="15" customHeight="1">
      <c r="A113" s="70">
        <v>78</v>
      </c>
      <c r="B113" s="14" t="s">
        <v>20</v>
      </c>
      <c r="C113" s="31">
        <f>SUM(C130+C154+C163)</f>
        <v>1659745</v>
      </c>
      <c r="D113" s="31">
        <f>SUM(D130+D154+D163)</f>
        <v>206011</v>
      </c>
      <c r="E113" s="31">
        <f aca="true" t="shared" si="46" ref="E113:J113">SUM(E130+E154+E163)</f>
        <v>223849</v>
      </c>
      <c r="F113" s="31">
        <f t="shared" si="46"/>
        <v>245977</v>
      </c>
      <c r="G113" s="31">
        <f t="shared" si="46"/>
        <v>245977</v>
      </c>
      <c r="H113" s="31">
        <f t="shared" si="46"/>
        <v>245977</v>
      </c>
      <c r="I113" s="31">
        <f t="shared" si="46"/>
        <v>245977</v>
      </c>
      <c r="J113" s="31">
        <f t="shared" si="46"/>
        <v>245977</v>
      </c>
      <c r="K113" s="12"/>
    </row>
    <row r="114" spans="1:11" s="11" customFormat="1" ht="15" customHeight="1">
      <c r="A114" s="70">
        <v>79</v>
      </c>
      <c r="B114" s="17" t="s">
        <v>21</v>
      </c>
      <c r="C114" s="31">
        <f>SUM(C170)</f>
        <v>35682</v>
      </c>
      <c r="D114" s="31">
        <f>SUM(D170)</f>
        <v>4197.4</v>
      </c>
      <c r="E114" s="31">
        <f aca="true" t="shared" si="47" ref="E114:J114">SUM(E170)</f>
        <v>5066.6</v>
      </c>
      <c r="F114" s="31">
        <f t="shared" si="47"/>
        <v>5283.6</v>
      </c>
      <c r="G114" s="31">
        <f t="shared" si="47"/>
        <v>5283.6</v>
      </c>
      <c r="H114" s="31">
        <f t="shared" si="47"/>
        <v>5283.6</v>
      </c>
      <c r="I114" s="31">
        <f t="shared" si="47"/>
        <v>5283.6</v>
      </c>
      <c r="J114" s="31">
        <f t="shared" si="47"/>
        <v>5283.6</v>
      </c>
      <c r="K114" s="12"/>
    </row>
    <row r="115" spans="1:11" s="11" customFormat="1" ht="15" customHeight="1">
      <c r="A115" s="70"/>
      <c r="B115" s="17"/>
      <c r="C115" s="31"/>
      <c r="D115" s="32"/>
      <c r="E115" s="32"/>
      <c r="F115" s="32"/>
      <c r="G115" s="32"/>
      <c r="H115" s="32"/>
      <c r="I115" s="32"/>
      <c r="J115" s="32"/>
      <c r="K115" s="12"/>
    </row>
    <row r="116" spans="1:11" s="58" customFormat="1" ht="50.25" customHeight="1">
      <c r="A116" s="69">
        <v>80</v>
      </c>
      <c r="B116" s="64" t="s">
        <v>105</v>
      </c>
      <c r="C116" s="24">
        <f>SUM(C117:C118)</f>
        <v>19000</v>
      </c>
      <c r="D116" s="24">
        <f>SUM(D117:D118)</f>
        <v>0</v>
      </c>
      <c r="E116" s="24">
        <f aca="true" t="shared" si="48" ref="E116:J116">SUM(E117:E118)</f>
        <v>4000</v>
      </c>
      <c r="F116" s="24">
        <f t="shared" si="48"/>
        <v>3000</v>
      </c>
      <c r="G116" s="24">
        <f t="shared" si="48"/>
        <v>3000</v>
      </c>
      <c r="H116" s="24">
        <f t="shared" si="48"/>
        <v>3000</v>
      </c>
      <c r="I116" s="24">
        <f t="shared" si="48"/>
        <v>3000</v>
      </c>
      <c r="J116" s="24">
        <f t="shared" si="48"/>
        <v>3000</v>
      </c>
      <c r="K116" s="12" t="s">
        <v>40</v>
      </c>
    </row>
    <row r="117" spans="1:11" s="11" customFormat="1" ht="15" customHeight="1">
      <c r="A117" s="70">
        <v>81</v>
      </c>
      <c r="B117" s="14" t="s">
        <v>18</v>
      </c>
      <c r="C117" s="28">
        <f>SUM(D117:J117)</f>
        <v>19000</v>
      </c>
      <c r="D117" s="29">
        <f>SUM(D120:D126)</f>
        <v>0</v>
      </c>
      <c r="E117" s="29">
        <f aca="true" t="shared" si="49" ref="E117:J117">SUM(E120:E126)</f>
        <v>4000</v>
      </c>
      <c r="F117" s="29">
        <f t="shared" si="49"/>
        <v>3000</v>
      </c>
      <c r="G117" s="29">
        <f t="shared" si="49"/>
        <v>3000</v>
      </c>
      <c r="H117" s="29">
        <f t="shared" si="49"/>
        <v>3000</v>
      </c>
      <c r="I117" s="29">
        <f t="shared" si="49"/>
        <v>3000</v>
      </c>
      <c r="J117" s="29">
        <f t="shared" si="49"/>
        <v>3000</v>
      </c>
      <c r="K117" s="12"/>
    </row>
    <row r="118" spans="1:11" s="11" customFormat="1" ht="15" customHeight="1">
      <c r="A118" s="70">
        <v>82</v>
      </c>
      <c r="B118" s="14" t="s">
        <v>20</v>
      </c>
      <c r="C118" s="28">
        <f>SUM(D118:J118)</f>
        <v>0</v>
      </c>
      <c r="D118" s="29"/>
      <c r="E118" s="29"/>
      <c r="F118" s="29"/>
      <c r="G118" s="29"/>
      <c r="H118" s="29"/>
      <c r="I118" s="29"/>
      <c r="J118" s="29"/>
      <c r="K118" s="12"/>
    </row>
    <row r="119" spans="1:11" s="19" customFormat="1" ht="15" customHeight="1">
      <c r="A119" s="70"/>
      <c r="B119" s="18" t="s">
        <v>30</v>
      </c>
      <c r="C119" s="27"/>
      <c r="D119" s="30"/>
      <c r="E119" s="30"/>
      <c r="F119" s="30"/>
      <c r="G119" s="30"/>
      <c r="H119" s="30"/>
      <c r="I119" s="30"/>
      <c r="J119" s="30"/>
      <c r="K119" s="21"/>
    </row>
    <row r="120" spans="1:11" s="19" customFormat="1" ht="15" customHeight="1">
      <c r="A120" s="70">
        <v>83</v>
      </c>
      <c r="B120" s="17" t="s">
        <v>83</v>
      </c>
      <c r="C120" s="31">
        <f>SUM(D120:J120)</f>
        <v>3000</v>
      </c>
      <c r="D120" s="30"/>
      <c r="E120" s="32">
        <v>3000</v>
      </c>
      <c r="F120" s="30"/>
      <c r="G120" s="30"/>
      <c r="H120" s="30"/>
      <c r="I120" s="30"/>
      <c r="J120" s="30"/>
      <c r="K120" s="21"/>
    </row>
    <row r="121" spans="1:11" s="11" customFormat="1" ht="15" customHeight="1">
      <c r="A121" s="70">
        <v>84</v>
      </c>
      <c r="B121" s="14" t="s">
        <v>84</v>
      </c>
      <c r="C121" s="28">
        <f aca="true" t="shared" si="50" ref="C121:C126">SUM(D121:J121)</f>
        <v>3000</v>
      </c>
      <c r="D121" s="29"/>
      <c r="E121" s="29"/>
      <c r="F121" s="29">
        <v>3000</v>
      </c>
      <c r="G121" s="29"/>
      <c r="H121" s="29"/>
      <c r="I121" s="29"/>
      <c r="J121" s="29"/>
      <c r="K121" s="12"/>
    </row>
    <row r="122" spans="1:11" s="11" customFormat="1" ht="15" customHeight="1">
      <c r="A122" s="70">
        <v>85</v>
      </c>
      <c r="B122" s="14" t="s">
        <v>85</v>
      </c>
      <c r="C122" s="28">
        <f t="shared" si="50"/>
        <v>3000</v>
      </c>
      <c r="D122" s="29"/>
      <c r="E122" s="29"/>
      <c r="F122" s="29"/>
      <c r="G122" s="29">
        <v>3000</v>
      </c>
      <c r="H122" s="29"/>
      <c r="I122" s="29"/>
      <c r="J122" s="29"/>
      <c r="K122" s="12"/>
    </row>
    <row r="123" spans="1:11" s="11" customFormat="1" ht="15" customHeight="1">
      <c r="A123" s="70">
        <v>86</v>
      </c>
      <c r="B123" s="14" t="s">
        <v>43</v>
      </c>
      <c r="C123" s="28">
        <f t="shared" si="50"/>
        <v>3000</v>
      </c>
      <c r="D123" s="29"/>
      <c r="E123" s="29"/>
      <c r="F123" s="29"/>
      <c r="G123" s="29"/>
      <c r="H123" s="29">
        <v>3000</v>
      </c>
      <c r="I123" s="29"/>
      <c r="J123" s="29"/>
      <c r="K123" s="12"/>
    </row>
    <row r="124" spans="1:11" s="11" customFormat="1" ht="15" customHeight="1">
      <c r="A124" s="70">
        <v>87</v>
      </c>
      <c r="B124" s="14" t="s">
        <v>44</v>
      </c>
      <c r="C124" s="28">
        <f t="shared" si="50"/>
        <v>1000</v>
      </c>
      <c r="D124" s="29"/>
      <c r="E124" s="29">
        <v>1000</v>
      </c>
      <c r="F124" s="29"/>
      <c r="G124" s="29"/>
      <c r="H124" s="29"/>
      <c r="I124" s="29"/>
      <c r="J124" s="29"/>
      <c r="K124" s="12"/>
    </row>
    <row r="125" spans="1:11" s="11" customFormat="1" ht="15" customHeight="1">
      <c r="A125" s="70">
        <v>88</v>
      </c>
      <c r="B125" s="14" t="s">
        <v>42</v>
      </c>
      <c r="C125" s="28">
        <f t="shared" si="50"/>
        <v>3000</v>
      </c>
      <c r="D125" s="29"/>
      <c r="E125" s="29"/>
      <c r="F125" s="29"/>
      <c r="G125" s="29"/>
      <c r="H125" s="29"/>
      <c r="I125" s="29">
        <v>3000</v>
      </c>
      <c r="J125" s="29"/>
      <c r="K125" s="12"/>
    </row>
    <row r="126" spans="1:11" s="11" customFormat="1" ht="15" customHeight="1">
      <c r="A126" s="70">
        <v>89</v>
      </c>
      <c r="B126" s="14" t="s">
        <v>86</v>
      </c>
      <c r="C126" s="28">
        <f t="shared" si="50"/>
        <v>3000</v>
      </c>
      <c r="D126" s="29"/>
      <c r="E126" s="29"/>
      <c r="F126" s="29"/>
      <c r="G126" s="29"/>
      <c r="H126" s="29"/>
      <c r="I126" s="29"/>
      <c r="J126" s="29">
        <v>3000</v>
      </c>
      <c r="K126" s="12"/>
    </row>
    <row r="127" spans="1:11" s="11" customFormat="1" ht="15" customHeight="1">
      <c r="A127" s="70"/>
      <c r="B127" s="14"/>
      <c r="C127" s="28"/>
      <c r="D127" s="29"/>
      <c r="E127" s="29"/>
      <c r="F127" s="29"/>
      <c r="G127" s="29"/>
      <c r="H127" s="29"/>
      <c r="I127" s="29"/>
      <c r="J127" s="29"/>
      <c r="K127" s="12"/>
    </row>
    <row r="128" spans="1:11" s="58" customFormat="1" ht="98.25" customHeight="1">
      <c r="A128" s="79">
        <v>90</v>
      </c>
      <c r="B128" s="64" t="s">
        <v>101</v>
      </c>
      <c r="C128" s="24">
        <f>SUM(C129:C130)</f>
        <v>32781.3</v>
      </c>
      <c r="D128" s="24">
        <f>SUM(D129:D130)</f>
        <v>8681.3</v>
      </c>
      <c r="E128" s="24">
        <f>SUM(E132:E144)</f>
        <v>4100</v>
      </c>
      <c r="F128" s="24">
        <f>SUM(F129:F130)</f>
        <v>5000</v>
      </c>
      <c r="G128" s="24">
        <f>SUM(G129:G130)</f>
        <v>5000</v>
      </c>
      <c r="H128" s="24">
        <f>SUM(H129:H130)</f>
        <v>5000</v>
      </c>
      <c r="I128" s="24">
        <f>SUM(I129:I130)</f>
        <v>5000</v>
      </c>
      <c r="J128" s="24">
        <f>SUM(J129:J130)</f>
        <v>0</v>
      </c>
      <c r="K128" s="12" t="s">
        <v>137</v>
      </c>
    </row>
    <row r="129" spans="1:11" s="11" customFormat="1" ht="15" customHeight="1">
      <c r="A129" s="70">
        <v>91</v>
      </c>
      <c r="B129" s="14" t="s">
        <v>18</v>
      </c>
      <c r="C129" s="31">
        <f>SUM(D129:J129)</f>
        <v>31633.3</v>
      </c>
      <c r="D129" s="32">
        <v>7533.3</v>
      </c>
      <c r="E129" s="32">
        <v>4100</v>
      </c>
      <c r="F129" s="32">
        <f>SUM(F132:F144)</f>
        <v>5000</v>
      </c>
      <c r="G129" s="32">
        <f>SUM(G132:G144)</f>
        <v>5000</v>
      </c>
      <c r="H129" s="32">
        <f>SUM(H132:H144)</f>
        <v>5000</v>
      </c>
      <c r="I129" s="32">
        <f>SUM(I132:I144)</f>
        <v>5000</v>
      </c>
      <c r="J129" s="32">
        <f>SUM(J132:J144)</f>
        <v>0</v>
      </c>
      <c r="K129" s="49"/>
    </row>
    <row r="130" spans="1:11" s="11" customFormat="1" ht="15" customHeight="1">
      <c r="A130" s="70">
        <v>92</v>
      </c>
      <c r="B130" s="14" t="s">
        <v>20</v>
      </c>
      <c r="C130" s="31">
        <f>SUM(D130:J130)</f>
        <v>1148</v>
      </c>
      <c r="D130" s="32">
        <v>1148</v>
      </c>
      <c r="E130" s="32">
        <v>0</v>
      </c>
      <c r="F130" s="32"/>
      <c r="G130" s="32"/>
      <c r="H130" s="32"/>
      <c r="I130" s="32"/>
      <c r="J130" s="32"/>
      <c r="K130" s="12"/>
    </row>
    <row r="131" spans="1:11" s="19" customFormat="1" ht="15" customHeight="1">
      <c r="A131" s="76"/>
      <c r="B131" s="18" t="s">
        <v>31</v>
      </c>
      <c r="C131" s="27"/>
      <c r="D131" s="30">
        <f>SUM(K134)</f>
        <v>0</v>
      </c>
      <c r="E131" s="30"/>
      <c r="F131" s="30"/>
      <c r="G131" s="30"/>
      <c r="H131" s="30"/>
      <c r="I131" s="30"/>
      <c r="J131" s="30"/>
      <c r="K131" s="21"/>
    </row>
    <row r="132" spans="1:11" s="19" customFormat="1" ht="15" customHeight="1">
      <c r="A132" s="77">
        <v>93</v>
      </c>
      <c r="B132" s="17" t="s">
        <v>87</v>
      </c>
      <c r="C132" s="28">
        <f aca="true" t="shared" si="51" ref="C132:C144">SUM(D132:J132)</f>
        <v>3000</v>
      </c>
      <c r="D132" s="32">
        <v>3000</v>
      </c>
      <c r="E132" s="30"/>
      <c r="F132" s="30"/>
      <c r="G132" s="30"/>
      <c r="H132" s="30"/>
      <c r="I132" s="30"/>
      <c r="J132" s="30"/>
      <c r="K132" s="21"/>
    </row>
    <row r="133" spans="1:11" s="19" customFormat="1" ht="15" customHeight="1">
      <c r="A133" s="77">
        <v>94</v>
      </c>
      <c r="B133" s="17" t="s">
        <v>97</v>
      </c>
      <c r="C133" s="28">
        <f t="shared" si="51"/>
        <v>1500</v>
      </c>
      <c r="D133" s="32">
        <v>1500</v>
      </c>
      <c r="E133" s="30"/>
      <c r="F133" s="30"/>
      <c r="G133" s="30"/>
      <c r="H133" s="30"/>
      <c r="I133" s="30"/>
      <c r="J133" s="30"/>
      <c r="K133" s="21"/>
    </row>
    <row r="134" spans="1:11" s="11" customFormat="1" ht="15.75">
      <c r="A134" s="77">
        <v>95</v>
      </c>
      <c r="B134" s="14" t="s">
        <v>88</v>
      </c>
      <c r="C134" s="28">
        <f t="shared" si="51"/>
        <v>1000</v>
      </c>
      <c r="D134" s="29">
        <v>1000</v>
      </c>
      <c r="E134" s="29"/>
      <c r="F134" s="29"/>
      <c r="G134" s="29"/>
      <c r="H134" s="29"/>
      <c r="I134" s="29"/>
      <c r="J134" s="29"/>
      <c r="K134" s="12"/>
    </row>
    <row r="135" spans="1:11" s="11" customFormat="1" ht="15.75">
      <c r="A135" s="77">
        <v>96</v>
      </c>
      <c r="B135" s="14" t="s">
        <v>89</v>
      </c>
      <c r="C135" s="28">
        <f t="shared" si="51"/>
        <v>2531.3</v>
      </c>
      <c r="D135" s="29">
        <v>2531.3</v>
      </c>
      <c r="E135" s="29"/>
      <c r="F135" s="29"/>
      <c r="G135" s="29"/>
      <c r="H135" s="29"/>
      <c r="I135" s="29"/>
      <c r="J135" s="29"/>
      <c r="K135" s="12"/>
    </row>
    <row r="136" spans="1:11" s="11" customFormat="1" ht="15.75">
      <c r="A136" s="77">
        <v>97</v>
      </c>
      <c r="B136" s="14" t="s">
        <v>46</v>
      </c>
      <c r="C136" s="28">
        <f t="shared" si="51"/>
        <v>2000</v>
      </c>
      <c r="D136" s="29"/>
      <c r="E136" s="29">
        <v>2000</v>
      </c>
      <c r="F136" s="29"/>
      <c r="G136" s="29"/>
      <c r="H136" s="29"/>
      <c r="I136" s="29"/>
      <c r="J136" s="29"/>
      <c r="K136" s="12"/>
    </row>
    <row r="137" spans="1:11" s="11" customFormat="1" ht="15.75">
      <c r="A137" s="77">
        <v>98</v>
      </c>
      <c r="B137" s="14" t="s">
        <v>45</v>
      </c>
      <c r="C137" s="28">
        <f t="shared" si="51"/>
        <v>1500</v>
      </c>
      <c r="D137" s="29"/>
      <c r="E137" s="29">
        <v>1500</v>
      </c>
      <c r="F137" s="29"/>
      <c r="G137" s="29"/>
      <c r="H137" s="29"/>
      <c r="I137" s="29"/>
      <c r="J137" s="29"/>
      <c r="K137" s="12"/>
    </row>
    <row r="138" spans="1:11" s="11" customFormat="1" ht="15" customHeight="1">
      <c r="A138" s="77">
        <v>99</v>
      </c>
      <c r="B138" s="14" t="s">
        <v>47</v>
      </c>
      <c r="C138" s="28">
        <f t="shared" si="51"/>
        <v>3000</v>
      </c>
      <c r="D138" s="29"/>
      <c r="E138" s="29"/>
      <c r="F138" s="29">
        <v>3000</v>
      </c>
      <c r="G138" s="29"/>
      <c r="H138" s="29"/>
      <c r="I138" s="29"/>
      <c r="J138" s="29"/>
      <c r="K138" s="12"/>
    </row>
    <row r="139" spans="1:11" s="11" customFormat="1" ht="15" customHeight="1">
      <c r="A139" s="77">
        <v>100</v>
      </c>
      <c r="B139" s="14" t="s">
        <v>51</v>
      </c>
      <c r="C139" s="28">
        <f t="shared" si="51"/>
        <v>2000</v>
      </c>
      <c r="D139" s="29"/>
      <c r="E139" s="29"/>
      <c r="F139" s="29">
        <v>2000</v>
      </c>
      <c r="G139" s="29"/>
      <c r="H139" s="29"/>
      <c r="I139" s="29"/>
      <c r="J139" s="29"/>
      <c r="K139" s="12"/>
    </row>
    <row r="140" spans="1:11" s="11" customFormat="1" ht="15" customHeight="1">
      <c r="A140" s="77">
        <v>101</v>
      </c>
      <c r="B140" s="14" t="s">
        <v>48</v>
      </c>
      <c r="C140" s="28">
        <f t="shared" si="51"/>
        <v>5000</v>
      </c>
      <c r="D140" s="29"/>
      <c r="E140" s="29"/>
      <c r="F140" s="29"/>
      <c r="G140" s="29">
        <v>5000</v>
      </c>
      <c r="H140" s="29"/>
      <c r="I140" s="29"/>
      <c r="J140" s="29"/>
      <c r="K140" s="12"/>
    </row>
    <row r="141" spans="1:11" s="11" customFormat="1" ht="15" customHeight="1">
      <c r="A141" s="77">
        <v>102</v>
      </c>
      <c r="B141" s="14" t="s">
        <v>49</v>
      </c>
      <c r="C141" s="28">
        <f t="shared" si="51"/>
        <v>3000</v>
      </c>
      <c r="D141" s="29"/>
      <c r="E141" s="29"/>
      <c r="F141" s="29"/>
      <c r="G141" s="29"/>
      <c r="H141" s="29">
        <v>3000</v>
      </c>
      <c r="I141" s="29"/>
      <c r="J141" s="29"/>
      <c r="K141" s="12"/>
    </row>
    <row r="142" spans="1:11" s="11" customFormat="1" ht="15" customHeight="1">
      <c r="A142" s="77">
        <v>103</v>
      </c>
      <c r="B142" s="14" t="s">
        <v>90</v>
      </c>
      <c r="C142" s="28">
        <f t="shared" si="51"/>
        <v>2000</v>
      </c>
      <c r="D142" s="29"/>
      <c r="E142" s="29"/>
      <c r="F142" s="29"/>
      <c r="G142" s="29"/>
      <c r="H142" s="29">
        <v>2000</v>
      </c>
      <c r="I142" s="29"/>
      <c r="J142" s="29"/>
      <c r="K142" s="12"/>
    </row>
    <row r="143" spans="1:11" s="11" customFormat="1" ht="15" customHeight="1">
      <c r="A143" s="77">
        <v>104</v>
      </c>
      <c r="B143" s="14" t="s">
        <v>50</v>
      </c>
      <c r="C143" s="28">
        <f t="shared" si="51"/>
        <v>5000</v>
      </c>
      <c r="D143" s="29"/>
      <c r="E143" s="29"/>
      <c r="F143" s="29"/>
      <c r="G143" s="29"/>
      <c r="H143" s="29"/>
      <c r="I143" s="29">
        <v>5000</v>
      </c>
      <c r="J143" s="29"/>
      <c r="K143" s="12"/>
    </row>
    <row r="144" spans="1:11" s="11" customFormat="1" ht="15" customHeight="1">
      <c r="A144" s="77">
        <v>105</v>
      </c>
      <c r="B144" s="14" t="s">
        <v>28</v>
      </c>
      <c r="C144" s="28">
        <f t="shared" si="51"/>
        <v>1250</v>
      </c>
      <c r="D144" s="29">
        <v>650</v>
      </c>
      <c r="E144" s="29">
        <v>600</v>
      </c>
      <c r="F144" s="29"/>
      <c r="G144" s="29"/>
      <c r="H144" s="29"/>
      <c r="I144" s="29"/>
      <c r="J144" s="29"/>
      <c r="K144" s="12"/>
    </row>
    <row r="145" spans="1:11" s="11" customFormat="1" ht="15" customHeight="1">
      <c r="A145" s="75"/>
      <c r="B145" s="13"/>
      <c r="C145" s="29"/>
      <c r="D145" s="29"/>
      <c r="E145" s="29"/>
      <c r="F145" s="29"/>
      <c r="G145" s="29"/>
      <c r="H145" s="29"/>
      <c r="I145" s="29"/>
      <c r="J145" s="29"/>
      <c r="K145" s="12"/>
    </row>
    <row r="146" spans="1:11" s="10" customFormat="1" ht="63" customHeight="1">
      <c r="A146" s="69">
        <v>106</v>
      </c>
      <c r="B146" s="63" t="s">
        <v>109</v>
      </c>
      <c r="C146" s="24">
        <f>SUM(C147:C148)</f>
        <v>800</v>
      </c>
      <c r="D146" s="24">
        <f>SUM(D147:D148)</f>
        <v>0</v>
      </c>
      <c r="E146" s="24">
        <f aca="true" t="shared" si="52" ref="E146:J146">SUM(E147:E148)</f>
        <v>800</v>
      </c>
      <c r="F146" s="24">
        <f t="shared" si="52"/>
        <v>0</v>
      </c>
      <c r="G146" s="24">
        <f t="shared" si="52"/>
        <v>0</v>
      </c>
      <c r="H146" s="24">
        <f t="shared" si="52"/>
        <v>0</v>
      </c>
      <c r="I146" s="24">
        <f t="shared" si="52"/>
        <v>0</v>
      </c>
      <c r="J146" s="24">
        <f t="shared" si="52"/>
        <v>0</v>
      </c>
      <c r="K146" s="12" t="s">
        <v>93</v>
      </c>
    </row>
    <row r="147" spans="1:11" s="11" customFormat="1" ht="15" customHeight="1">
      <c r="A147" s="78">
        <v>107</v>
      </c>
      <c r="B147" s="14" t="s">
        <v>18</v>
      </c>
      <c r="C147" s="28">
        <f>SUM(D147:J147)</f>
        <v>800</v>
      </c>
      <c r="D147" s="29">
        <v>0</v>
      </c>
      <c r="E147" s="29">
        <v>800</v>
      </c>
      <c r="F147" s="29"/>
      <c r="G147" s="29"/>
      <c r="H147" s="29"/>
      <c r="I147" s="29"/>
      <c r="J147" s="29"/>
      <c r="K147" s="12"/>
    </row>
    <row r="148" spans="1:11" s="11" customFormat="1" ht="15" customHeight="1">
      <c r="A148" s="78">
        <v>108</v>
      </c>
      <c r="B148" s="14" t="s">
        <v>19</v>
      </c>
      <c r="C148" s="28">
        <f>SUM(D148:J148)</f>
        <v>0</v>
      </c>
      <c r="D148" s="29">
        <v>0</v>
      </c>
      <c r="E148" s="29">
        <v>0</v>
      </c>
      <c r="F148" s="29"/>
      <c r="G148" s="29"/>
      <c r="H148" s="29"/>
      <c r="I148" s="29"/>
      <c r="J148" s="29"/>
      <c r="K148" s="12"/>
    </row>
    <row r="149" spans="1:11" s="19" customFormat="1" ht="15" customHeight="1">
      <c r="A149" s="76"/>
      <c r="B149" s="18" t="s">
        <v>30</v>
      </c>
      <c r="C149" s="27"/>
      <c r="D149" s="30"/>
      <c r="E149" s="30"/>
      <c r="F149" s="30"/>
      <c r="G149" s="30"/>
      <c r="H149" s="30"/>
      <c r="I149" s="30"/>
      <c r="J149" s="30"/>
      <c r="K149" s="21"/>
    </row>
    <row r="150" spans="1:11" s="11" customFormat="1" ht="15" customHeight="1">
      <c r="A150" s="77">
        <v>109</v>
      </c>
      <c r="B150" s="14" t="s">
        <v>91</v>
      </c>
      <c r="C150" s="28">
        <f>SUM(D150:J150)</f>
        <v>800</v>
      </c>
      <c r="D150" s="29"/>
      <c r="E150" s="29">
        <v>800</v>
      </c>
      <c r="F150" s="29"/>
      <c r="G150" s="29"/>
      <c r="H150" s="29"/>
      <c r="I150" s="29"/>
      <c r="J150" s="29"/>
      <c r="K150" s="12"/>
    </row>
    <row r="151" spans="1:11" s="11" customFormat="1" ht="15" customHeight="1">
      <c r="A151" s="77">
        <v>110</v>
      </c>
      <c r="B151" s="14" t="s">
        <v>52</v>
      </c>
      <c r="C151" s="28">
        <f>SUM(D151:J151)</f>
        <v>0</v>
      </c>
      <c r="D151" s="29">
        <v>0</v>
      </c>
      <c r="E151" s="29"/>
      <c r="F151" s="29"/>
      <c r="G151" s="29"/>
      <c r="H151" s="29"/>
      <c r="I151" s="29"/>
      <c r="J151" s="29"/>
      <c r="K151" s="12"/>
    </row>
    <row r="152" spans="1:11" s="11" customFormat="1" ht="15" customHeight="1">
      <c r="A152" s="77"/>
      <c r="B152" s="14"/>
      <c r="C152" s="31"/>
      <c r="D152" s="32"/>
      <c r="E152" s="32"/>
      <c r="F152" s="32"/>
      <c r="G152" s="32"/>
      <c r="H152" s="32"/>
      <c r="I152" s="32"/>
      <c r="J152" s="32"/>
      <c r="K152" s="12"/>
    </row>
    <row r="153" spans="1:11" s="10" customFormat="1" ht="78.75" customHeight="1">
      <c r="A153" s="69">
        <v>111</v>
      </c>
      <c r="B153" s="56" t="s">
        <v>110</v>
      </c>
      <c r="C153" s="24">
        <f>SUM(C154)</f>
        <v>1452233</v>
      </c>
      <c r="D153" s="24">
        <f>SUM(D154)</f>
        <v>176507</v>
      </c>
      <c r="E153" s="24">
        <f aca="true" t="shared" si="53" ref="E153:J153">SUM(E154)</f>
        <v>195201</v>
      </c>
      <c r="F153" s="24">
        <f t="shared" si="53"/>
        <v>216105</v>
      </c>
      <c r="G153" s="24">
        <f t="shared" si="53"/>
        <v>216105</v>
      </c>
      <c r="H153" s="24">
        <f t="shared" si="53"/>
        <v>216105</v>
      </c>
      <c r="I153" s="24">
        <f t="shared" si="53"/>
        <v>216105</v>
      </c>
      <c r="J153" s="24">
        <f t="shared" si="53"/>
        <v>216105</v>
      </c>
      <c r="K153" s="12" t="s">
        <v>41</v>
      </c>
    </row>
    <row r="154" spans="1:11" s="11" customFormat="1" ht="15" customHeight="1">
      <c r="A154" s="78">
        <v>112</v>
      </c>
      <c r="B154" s="14" t="s">
        <v>20</v>
      </c>
      <c r="C154" s="31">
        <f>SUM(D154:J154)</f>
        <v>1452233</v>
      </c>
      <c r="D154" s="32">
        <v>176507</v>
      </c>
      <c r="E154" s="32">
        <v>195201</v>
      </c>
      <c r="F154" s="32">
        <v>216105</v>
      </c>
      <c r="G154" s="32">
        <v>216105</v>
      </c>
      <c r="H154" s="32">
        <v>216105</v>
      </c>
      <c r="I154" s="32">
        <v>216105</v>
      </c>
      <c r="J154" s="32">
        <v>216105</v>
      </c>
      <c r="K154" s="12"/>
    </row>
    <row r="155" spans="1:11" s="11" customFormat="1" ht="15" customHeight="1">
      <c r="A155" s="78"/>
      <c r="B155" s="14"/>
      <c r="C155" s="31"/>
      <c r="D155" s="32"/>
      <c r="E155" s="32"/>
      <c r="F155" s="32"/>
      <c r="G155" s="32"/>
      <c r="H155" s="32"/>
      <c r="I155" s="32"/>
      <c r="J155" s="32"/>
      <c r="K155" s="12"/>
    </row>
    <row r="156" spans="1:11" s="10" customFormat="1" ht="80.25" customHeight="1">
      <c r="A156" s="69">
        <v>113</v>
      </c>
      <c r="B156" s="63" t="s">
        <v>94</v>
      </c>
      <c r="C156" s="24">
        <f aca="true" t="shared" si="54" ref="C156:J156">SUM(C157)</f>
        <v>0</v>
      </c>
      <c r="D156" s="24">
        <f t="shared" si="54"/>
        <v>0</v>
      </c>
      <c r="E156" s="24">
        <f t="shared" si="54"/>
        <v>0</v>
      </c>
      <c r="F156" s="24">
        <f t="shared" si="54"/>
        <v>0</v>
      </c>
      <c r="G156" s="24">
        <f t="shared" si="54"/>
        <v>0</v>
      </c>
      <c r="H156" s="24">
        <f t="shared" si="54"/>
        <v>0</v>
      </c>
      <c r="I156" s="24">
        <f t="shared" si="54"/>
        <v>0</v>
      </c>
      <c r="J156" s="24">
        <f t="shared" si="54"/>
        <v>0</v>
      </c>
      <c r="K156" s="12" t="s">
        <v>136</v>
      </c>
    </row>
    <row r="157" spans="1:11" s="11" customFormat="1" ht="15" customHeight="1">
      <c r="A157" s="78">
        <v>114</v>
      </c>
      <c r="B157" s="17" t="s">
        <v>19</v>
      </c>
      <c r="C157" s="31">
        <f>SUM(D157:J157)</f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12"/>
    </row>
    <row r="158" spans="1:11" s="11" customFormat="1" ht="15" customHeight="1">
      <c r="A158" s="78"/>
      <c r="B158" s="17"/>
      <c r="C158" s="31"/>
      <c r="D158" s="32"/>
      <c r="E158" s="32"/>
      <c r="F158" s="32"/>
      <c r="G158" s="32"/>
      <c r="H158" s="32"/>
      <c r="I158" s="32"/>
      <c r="J158" s="32"/>
      <c r="K158" s="12"/>
    </row>
    <row r="159" spans="1:11" s="10" customFormat="1" ht="84" customHeight="1">
      <c r="A159" s="79">
        <v>115</v>
      </c>
      <c r="B159" s="55" t="s">
        <v>111</v>
      </c>
      <c r="C159" s="24">
        <f aca="true" t="shared" si="55" ref="C159:J159">SUM(C160)</f>
        <v>748492.1</v>
      </c>
      <c r="D159" s="24">
        <f t="shared" si="55"/>
        <v>93437.1</v>
      </c>
      <c r="E159" s="24">
        <f t="shared" si="55"/>
        <v>98930</v>
      </c>
      <c r="F159" s="24">
        <f t="shared" si="55"/>
        <v>111225</v>
      </c>
      <c r="G159" s="24">
        <f t="shared" si="55"/>
        <v>111225</v>
      </c>
      <c r="H159" s="24">
        <f t="shared" si="55"/>
        <v>111225</v>
      </c>
      <c r="I159" s="24">
        <f t="shared" si="55"/>
        <v>111225</v>
      </c>
      <c r="J159" s="24">
        <f t="shared" si="55"/>
        <v>111225</v>
      </c>
      <c r="K159" s="12" t="s">
        <v>41</v>
      </c>
    </row>
    <row r="160" spans="1:11" s="11" customFormat="1" ht="15" customHeight="1">
      <c r="A160" s="78">
        <v>116</v>
      </c>
      <c r="B160" s="17" t="s">
        <v>18</v>
      </c>
      <c r="C160" s="31">
        <f>SUM(D160:J160)</f>
        <v>748492.1</v>
      </c>
      <c r="D160" s="32">
        <v>93437.1</v>
      </c>
      <c r="E160" s="32">
        <v>98930</v>
      </c>
      <c r="F160" s="32">
        <v>111225</v>
      </c>
      <c r="G160" s="32">
        <v>111225</v>
      </c>
      <c r="H160" s="32">
        <v>111225</v>
      </c>
      <c r="I160" s="32">
        <v>111225</v>
      </c>
      <c r="J160" s="32">
        <v>111225</v>
      </c>
      <c r="K160" s="12"/>
    </row>
    <row r="161" spans="1:11" s="11" customFormat="1" ht="15" customHeight="1">
      <c r="A161" s="78"/>
      <c r="B161" s="17"/>
      <c r="C161" s="31"/>
      <c r="D161" s="32"/>
      <c r="E161" s="32"/>
      <c r="F161" s="32"/>
      <c r="G161" s="32"/>
      <c r="H161" s="32"/>
      <c r="I161" s="32"/>
      <c r="J161" s="32"/>
      <c r="K161" s="12"/>
    </row>
    <row r="162" spans="1:11" s="11" customFormat="1" ht="66.75" customHeight="1">
      <c r="A162" s="79">
        <v>117</v>
      </c>
      <c r="B162" s="64" t="s">
        <v>112</v>
      </c>
      <c r="C162" s="24">
        <f aca="true" t="shared" si="56" ref="C162:J162">SUM(C163)</f>
        <v>206364</v>
      </c>
      <c r="D162" s="24">
        <f t="shared" si="56"/>
        <v>28356</v>
      </c>
      <c r="E162" s="24">
        <f t="shared" si="56"/>
        <v>28648</v>
      </c>
      <c r="F162" s="24">
        <f t="shared" si="56"/>
        <v>29872</v>
      </c>
      <c r="G162" s="24">
        <f t="shared" si="56"/>
        <v>29872</v>
      </c>
      <c r="H162" s="24">
        <f t="shared" si="56"/>
        <v>29872</v>
      </c>
      <c r="I162" s="24">
        <f t="shared" si="56"/>
        <v>29872</v>
      </c>
      <c r="J162" s="24">
        <f t="shared" si="56"/>
        <v>29872</v>
      </c>
      <c r="K162" s="12" t="s">
        <v>53</v>
      </c>
    </row>
    <row r="163" spans="1:11" s="11" customFormat="1" ht="15" customHeight="1">
      <c r="A163" s="78">
        <v>118</v>
      </c>
      <c r="B163" s="14" t="s">
        <v>20</v>
      </c>
      <c r="C163" s="31">
        <f>SUM(D163:J163)</f>
        <v>206364</v>
      </c>
      <c r="D163" s="32">
        <v>28356</v>
      </c>
      <c r="E163" s="32">
        <v>28648</v>
      </c>
      <c r="F163" s="32">
        <v>29872</v>
      </c>
      <c r="G163" s="32">
        <v>29872</v>
      </c>
      <c r="H163" s="32">
        <v>29872</v>
      </c>
      <c r="I163" s="32">
        <v>29872</v>
      </c>
      <c r="J163" s="32">
        <v>29872</v>
      </c>
      <c r="K163" s="12"/>
    </row>
    <row r="164" spans="1:11" s="11" customFormat="1" ht="15" customHeight="1">
      <c r="A164" s="68"/>
      <c r="B164" s="14"/>
      <c r="C164" s="31"/>
      <c r="D164" s="32"/>
      <c r="E164" s="32"/>
      <c r="F164" s="32"/>
      <c r="G164" s="32"/>
      <c r="H164" s="32"/>
      <c r="I164" s="32"/>
      <c r="J164" s="32"/>
      <c r="K164" s="12"/>
    </row>
    <row r="165" spans="1:11" s="11" customFormat="1" ht="66.75" customHeight="1">
      <c r="A165" s="69">
        <v>119</v>
      </c>
      <c r="B165" s="64" t="s">
        <v>113</v>
      </c>
      <c r="C165" s="26">
        <f>SUM(C166+C170)</f>
        <v>515439.9</v>
      </c>
      <c r="D165" s="26">
        <f>SUM(D166+D170)</f>
        <v>66857.8</v>
      </c>
      <c r="E165" s="26">
        <f aca="true" t="shared" si="57" ref="E165:J165">SUM(E166+E170)</f>
        <v>70864.1</v>
      </c>
      <c r="F165" s="26">
        <f t="shared" si="57"/>
        <v>75543.6</v>
      </c>
      <c r="G165" s="26">
        <f t="shared" si="57"/>
        <v>75543.6</v>
      </c>
      <c r="H165" s="26">
        <f t="shared" si="57"/>
        <v>75543.6</v>
      </c>
      <c r="I165" s="26">
        <f t="shared" si="57"/>
        <v>75543.6</v>
      </c>
      <c r="J165" s="26">
        <f t="shared" si="57"/>
        <v>75543.6</v>
      </c>
      <c r="K165" s="12" t="s">
        <v>53</v>
      </c>
    </row>
    <row r="166" spans="1:11" s="11" customFormat="1" ht="15" customHeight="1">
      <c r="A166" s="78">
        <v>120</v>
      </c>
      <c r="B166" s="17" t="s">
        <v>18</v>
      </c>
      <c r="C166" s="31">
        <f>SUM(D166:J166)</f>
        <v>479757.9</v>
      </c>
      <c r="D166" s="32">
        <f>SUM(D168:D169)</f>
        <v>62660.4</v>
      </c>
      <c r="E166" s="32">
        <f aca="true" t="shared" si="58" ref="E166:J166">SUM(E168:E169)</f>
        <v>65797.5</v>
      </c>
      <c r="F166" s="32">
        <f t="shared" si="58"/>
        <v>70260</v>
      </c>
      <c r="G166" s="32">
        <f t="shared" si="58"/>
        <v>70260</v>
      </c>
      <c r="H166" s="32">
        <f t="shared" si="58"/>
        <v>70260</v>
      </c>
      <c r="I166" s="32">
        <f t="shared" si="58"/>
        <v>70260</v>
      </c>
      <c r="J166" s="32">
        <f t="shared" si="58"/>
        <v>70260</v>
      </c>
      <c r="K166" s="12"/>
    </row>
    <row r="167" spans="1:11" s="19" customFormat="1" ht="15" customHeight="1">
      <c r="A167" s="76"/>
      <c r="B167" s="18" t="s">
        <v>34</v>
      </c>
      <c r="C167" s="27"/>
      <c r="D167" s="30"/>
      <c r="E167" s="30"/>
      <c r="F167" s="30"/>
      <c r="G167" s="30"/>
      <c r="H167" s="30"/>
      <c r="I167" s="30"/>
      <c r="J167" s="30"/>
      <c r="K167" s="21"/>
    </row>
    <row r="168" spans="1:11" s="11" customFormat="1" ht="26.25" customHeight="1">
      <c r="A168" s="77">
        <v>121</v>
      </c>
      <c r="B168" s="65" t="s">
        <v>32</v>
      </c>
      <c r="C168" s="31">
        <f>SUM(D168:J168)</f>
        <v>223375.4</v>
      </c>
      <c r="D168" s="32">
        <v>29310.4</v>
      </c>
      <c r="E168" s="32">
        <v>29965</v>
      </c>
      <c r="F168" s="32">
        <v>32820</v>
      </c>
      <c r="G168" s="32">
        <v>32820</v>
      </c>
      <c r="H168" s="32">
        <v>32820</v>
      </c>
      <c r="I168" s="32">
        <v>32820</v>
      </c>
      <c r="J168" s="32">
        <v>32820</v>
      </c>
      <c r="K168" s="12"/>
    </row>
    <row r="169" spans="1:11" s="11" customFormat="1" ht="42.75" customHeight="1">
      <c r="A169" s="77">
        <v>122</v>
      </c>
      <c r="B169" s="66" t="s">
        <v>29</v>
      </c>
      <c r="C169" s="31">
        <f>SUM(D169:J169)</f>
        <v>256382.5</v>
      </c>
      <c r="D169" s="32">
        <f>24350+9000</f>
        <v>33350</v>
      </c>
      <c r="E169" s="32">
        <v>35832.5</v>
      </c>
      <c r="F169" s="32">
        <f>27470+9970</f>
        <v>37440</v>
      </c>
      <c r="G169" s="32">
        <f>27470+9970</f>
        <v>37440</v>
      </c>
      <c r="H169" s="32">
        <f>27470+9970</f>
        <v>37440</v>
      </c>
      <c r="I169" s="32">
        <f>27470+9970</f>
        <v>37440</v>
      </c>
      <c r="J169" s="32">
        <f>27470+9970</f>
        <v>37440</v>
      </c>
      <c r="K169" s="12"/>
    </row>
    <row r="170" spans="1:11" s="11" customFormat="1" ht="15" customHeight="1">
      <c r="A170" s="77">
        <v>123</v>
      </c>
      <c r="B170" s="14" t="s">
        <v>21</v>
      </c>
      <c r="C170" s="31">
        <f>SUM(D170:J170)</f>
        <v>35682</v>
      </c>
      <c r="D170" s="32">
        <v>4197.4</v>
      </c>
      <c r="E170" s="32">
        <v>5066.6</v>
      </c>
      <c r="F170" s="32">
        <v>5283.6</v>
      </c>
      <c r="G170" s="32">
        <v>5283.6</v>
      </c>
      <c r="H170" s="32">
        <v>5283.6</v>
      </c>
      <c r="I170" s="32">
        <v>5283.6</v>
      </c>
      <c r="J170" s="32">
        <v>5283.6</v>
      </c>
      <c r="K170" s="12"/>
    </row>
    <row r="171" spans="1:11" s="11" customFormat="1" ht="15" customHeight="1">
      <c r="A171" s="75"/>
      <c r="B171" s="13"/>
      <c r="C171" s="32"/>
      <c r="D171" s="32"/>
      <c r="E171" s="32"/>
      <c r="F171" s="32"/>
      <c r="G171" s="32"/>
      <c r="H171" s="32"/>
      <c r="I171" s="32"/>
      <c r="J171" s="32"/>
      <c r="K171" s="12"/>
    </row>
    <row r="172" spans="1:11" s="10" customFormat="1" ht="15" customHeight="1">
      <c r="A172" s="90" t="s">
        <v>2</v>
      </c>
      <c r="B172" s="100"/>
      <c r="C172" s="91"/>
      <c r="D172" s="91"/>
      <c r="E172" s="91"/>
      <c r="F172" s="91"/>
      <c r="G172" s="91"/>
      <c r="H172" s="91"/>
      <c r="I172" s="91"/>
      <c r="J172" s="91"/>
      <c r="K172" s="92"/>
    </row>
    <row r="173" spans="1:11" s="11" customFormat="1" ht="15.75">
      <c r="A173" s="79">
        <v>124</v>
      </c>
      <c r="B173" s="64" t="s">
        <v>114</v>
      </c>
      <c r="C173" s="26">
        <f>SUM(C174)</f>
        <v>1900</v>
      </c>
      <c r="D173" s="24">
        <f>SUM(D174:D174)</f>
        <v>300</v>
      </c>
      <c r="E173" s="24">
        <f aca="true" t="shared" si="59" ref="E173:J173">SUM(E174:E174)</f>
        <v>300</v>
      </c>
      <c r="F173" s="24">
        <f t="shared" si="59"/>
        <v>300</v>
      </c>
      <c r="G173" s="24">
        <f t="shared" si="59"/>
        <v>300</v>
      </c>
      <c r="H173" s="24">
        <f t="shared" si="59"/>
        <v>300</v>
      </c>
      <c r="I173" s="24">
        <f t="shared" si="59"/>
        <v>200</v>
      </c>
      <c r="J173" s="24">
        <f t="shared" si="59"/>
        <v>200</v>
      </c>
      <c r="K173" s="12"/>
    </row>
    <row r="174" spans="1:11" s="11" customFormat="1" ht="15" customHeight="1">
      <c r="A174" s="78">
        <v>125</v>
      </c>
      <c r="B174" s="14" t="s">
        <v>18</v>
      </c>
      <c r="C174" s="31">
        <f>SUM(D174:J174)</f>
        <v>1900</v>
      </c>
      <c r="D174" s="32">
        <f>SUM(D178+D182)</f>
        <v>300</v>
      </c>
      <c r="E174" s="32">
        <f aca="true" t="shared" si="60" ref="E174:J174">SUM(E178+E182)</f>
        <v>300</v>
      </c>
      <c r="F174" s="32">
        <f t="shared" si="60"/>
        <v>300</v>
      </c>
      <c r="G174" s="32">
        <f t="shared" si="60"/>
        <v>300</v>
      </c>
      <c r="H174" s="32">
        <f t="shared" si="60"/>
        <v>300</v>
      </c>
      <c r="I174" s="32">
        <f t="shared" si="60"/>
        <v>200</v>
      </c>
      <c r="J174" s="32">
        <f t="shared" si="60"/>
        <v>200</v>
      </c>
      <c r="K174" s="12"/>
    </row>
    <row r="175" spans="1:11" s="11" customFormat="1" ht="15" customHeight="1">
      <c r="A175" s="68"/>
      <c r="B175" s="8"/>
      <c r="C175" s="9"/>
      <c r="D175" s="9"/>
      <c r="E175" s="9"/>
      <c r="F175" s="9"/>
      <c r="G175" s="9"/>
      <c r="H175" s="9"/>
      <c r="I175" s="9"/>
      <c r="J175" s="9"/>
      <c r="K175" s="12"/>
    </row>
    <row r="176" spans="1:11" s="11" customFormat="1" ht="15" customHeight="1">
      <c r="A176" s="101" t="s">
        <v>22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3"/>
    </row>
    <row r="177" spans="1:11" s="11" customFormat="1" ht="34.5" customHeight="1">
      <c r="A177" s="79">
        <v>126</v>
      </c>
      <c r="B177" s="64" t="s">
        <v>96</v>
      </c>
      <c r="C177" s="26">
        <v>0</v>
      </c>
      <c r="D177" s="24"/>
      <c r="E177" s="24"/>
      <c r="F177" s="24"/>
      <c r="G177" s="24"/>
      <c r="H177" s="24"/>
      <c r="I177" s="24"/>
      <c r="J177" s="24"/>
      <c r="K177" s="12"/>
    </row>
    <row r="178" spans="1:11" s="11" customFormat="1" ht="15" customHeight="1">
      <c r="A178" s="78">
        <v>127</v>
      </c>
      <c r="B178" s="14" t="s">
        <v>18</v>
      </c>
      <c r="C178" s="31">
        <f>SUM(D178:J178)</f>
        <v>0</v>
      </c>
      <c r="D178" s="32"/>
      <c r="E178" s="32"/>
      <c r="F178" s="32"/>
      <c r="G178" s="32"/>
      <c r="H178" s="32"/>
      <c r="I178" s="32"/>
      <c r="J178" s="32"/>
      <c r="K178" s="12"/>
    </row>
    <row r="179" spans="1:11" s="11" customFormat="1" ht="15" customHeight="1">
      <c r="A179" s="68"/>
      <c r="B179" s="8"/>
      <c r="C179" s="9"/>
      <c r="D179" s="9"/>
      <c r="E179" s="9"/>
      <c r="F179" s="9"/>
      <c r="G179" s="9"/>
      <c r="H179" s="9"/>
      <c r="I179" s="9"/>
      <c r="J179" s="9"/>
      <c r="K179" s="12"/>
    </row>
    <row r="180" spans="1:11" s="11" customFormat="1" ht="15" customHeight="1">
      <c r="A180" s="101" t="s">
        <v>26</v>
      </c>
      <c r="B180" s="108"/>
      <c r="C180" s="102"/>
      <c r="D180" s="102"/>
      <c r="E180" s="102"/>
      <c r="F180" s="102"/>
      <c r="G180" s="102"/>
      <c r="H180" s="102"/>
      <c r="I180" s="102"/>
      <c r="J180" s="102"/>
      <c r="K180" s="103"/>
    </row>
    <row r="181" spans="1:11" s="11" customFormat="1" ht="15.75">
      <c r="A181" s="79">
        <v>128</v>
      </c>
      <c r="B181" s="64" t="s">
        <v>27</v>
      </c>
      <c r="C181" s="26">
        <f>SUM(C182)</f>
        <v>1900</v>
      </c>
      <c r="D181" s="24">
        <f>SUM(D182:D182)</f>
        <v>300</v>
      </c>
      <c r="E181" s="24">
        <f aca="true" t="shared" si="61" ref="E181:J181">SUM(E182:E182)</f>
        <v>300</v>
      </c>
      <c r="F181" s="24">
        <f t="shared" si="61"/>
        <v>300</v>
      </c>
      <c r="G181" s="24">
        <f t="shared" si="61"/>
        <v>300</v>
      </c>
      <c r="H181" s="24">
        <f t="shared" si="61"/>
        <v>300</v>
      </c>
      <c r="I181" s="24">
        <f t="shared" si="61"/>
        <v>200</v>
      </c>
      <c r="J181" s="24">
        <f t="shared" si="61"/>
        <v>200</v>
      </c>
      <c r="K181" s="12"/>
    </row>
    <row r="182" spans="1:11" s="11" customFormat="1" ht="15" customHeight="1">
      <c r="A182" s="78">
        <v>129</v>
      </c>
      <c r="B182" s="14" t="s">
        <v>18</v>
      </c>
      <c r="C182" s="31">
        <f>SUM(D182:J182)</f>
        <v>1900</v>
      </c>
      <c r="D182" s="32">
        <f>SUM(D185+D188)</f>
        <v>300</v>
      </c>
      <c r="E182" s="32">
        <f aca="true" t="shared" si="62" ref="E182:J182">SUM(E185+E188)</f>
        <v>300</v>
      </c>
      <c r="F182" s="32">
        <f t="shared" si="62"/>
        <v>300</v>
      </c>
      <c r="G182" s="32">
        <f t="shared" si="62"/>
        <v>300</v>
      </c>
      <c r="H182" s="32">
        <f t="shared" si="62"/>
        <v>300</v>
      </c>
      <c r="I182" s="32">
        <f t="shared" si="62"/>
        <v>200</v>
      </c>
      <c r="J182" s="32">
        <f t="shared" si="62"/>
        <v>200</v>
      </c>
      <c r="K182" s="12"/>
    </row>
    <row r="183" spans="1:11" s="11" customFormat="1" ht="15" customHeight="1">
      <c r="A183" s="78"/>
      <c r="B183" s="17"/>
      <c r="C183" s="15"/>
      <c r="D183" s="9"/>
      <c r="E183" s="9"/>
      <c r="F183" s="9"/>
      <c r="G183" s="9"/>
      <c r="H183" s="9"/>
      <c r="I183" s="9"/>
      <c r="J183" s="9"/>
      <c r="K183" s="12"/>
    </row>
    <row r="184" spans="1:11" s="11" customFormat="1" ht="52.5" customHeight="1">
      <c r="A184" s="79">
        <v>130</v>
      </c>
      <c r="B184" s="64" t="s">
        <v>115</v>
      </c>
      <c r="C184" s="26">
        <f>SUM(C185)</f>
        <v>950</v>
      </c>
      <c r="D184" s="24">
        <f>SUM(D185:D185)</f>
        <v>150</v>
      </c>
      <c r="E184" s="24">
        <f aca="true" t="shared" si="63" ref="E184:J184">SUM(E185:E185)</f>
        <v>150</v>
      </c>
      <c r="F184" s="24">
        <f t="shared" si="63"/>
        <v>150</v>
      </c>
      <c r="G184" s="24">
        <f t="shared" si="63"/>
        <v>150</v>
      </c>
      <c r="H184" s="24">
        <f t="shared" si="63"/>
        <v>150</v>
      </c>
      <c r="I184" s="24">
        <f t="shared" si="63"/>
        <v>100</v>
      </c>
      <c r="J184" s="24">
        <f t="shared" si="63"/>
        <v>100</v>
      </c>
      <c r="K184" s="12" t="s">
        <v>54</v>
      </c>
    </row>
    <row r="185" spans="1:11" s="11" customFormat="1" ht="15" customHeight="1">
      <c r="A185" s="78">
        <v>131</v>
      </c>
      <c r="B185" s="14" t="s">
        <v>18</v>
      </c>
      <c r="C185" s="31">
        <f>SUM(D185:J185)</f>
        <v>950</v>
      </c>
      <c r="D185" s="32">
        <v>150</v>
      </c>
      <c r="E185" s="32">
        <v>150</v>
      </c>
      <c r="F185" s="32">
        <v>150</v>
      </c>
      <c r="G185" s="32">
        <v>150</v>
      </c>
      <c r="H185" s="32">
        <v>150</v>
      </c>
      <c r="I185" s="32">
        <v>100</v>
      </c>
      <c r="J185" s="32">
        <v>100</v>
      </c>
      <c r="K185" s="12"/>
    </row>
    <row r="186" spans="1:11" s="11" customFormat="1" ht="15" customHeight="1">
      <c r="A186" s="78"/>
      <c r="B186" s="14"/>
      <c r="C186" s="31"/>
      <c r="D186" s="32"/>
      <c r="E186" s="32"/>
      <c r="F186" s="32"/>
      <c r="G186" s="32"/>
      <c r="H186" s="32"/>
      <c r="I186" s="32"/>
      <c r="J186" s="32"/>
      <c r="K186" s="12"/>
    </row>
    <row r="187" spans="1:11" s="11" customFormat="1" ht="51" customHeight="1">
      <c r="A187" s="79">
        <v>132</v>
      </c>
      <c r="B187" s="64" t="s">
        <v>116</v>
      </c>
      <c r="C187" s="26">
        <f>SUM(C188)</f>
        <v>950</v>
      </c>
      <c r="D187" s="24">
        <f>SUM(D188:D188)</f>
        <v>150</v>
      </c>
      <c r="E187" s="24">
        <f aca="true" t="shared" si="64" ref="E187:J187">SUM(E188:E188)</f>
        <v>150</v>
      </c>
      <c r="F187" s="24">
        <f t="shared" si="64"/>
        <v>150</v>
      </c>
      <c r="G187" s="24">
        <f t="shared" si="64"/>
        <v>150</v>
      </c>
      <c r="H187" s="24">
        <f t="shared" si="64"/>
        <v>150</v>
      </c>
      <c r="I187" s="24">
        <f t="shared" si="64"/>
        <v>100</v>
      </c>
      <c r="J187" s="24">
        <f t="shared" si="64"/>
        <v>100</v>
      </c>
      <c r="K187" s="12" t="s">
        <v>55</v>
      </c>
    </row>
    <row r="188" spans="1:11" s="11" customFormat="1" ht="15" customHeight="1">
      <c r="A188" s="78">
        <v>133</v>
      </c>
      <c r="B188" s="14" t="s">
        <v>18</v>
      </c>
      <c r="C188" s="31">
        <f>SUM(D188:J188)</f>
        <v>950</v>
      </c>
      <c r="D188" s="32">
        <v>150</v>
      </c>
      <c r="E188" s="32">
        <v>150</v>
      </c>
      <c r="F188" s="32">
        <v>150</v>
      </c>
      <c r="G188" s="32">
        <v>150</v>
      </c>
      <c r="H188" s="32">
        <v>150</v>
      </c>
      <c r="I188" s="32">
        <v>100</v>
      </c>
      <c r="J188" s="32">
        <v>100</v>
      </c>
      <c r="K188" s="12"/>
    </row>
    <row r="189" spans="1:11" s="11" customFormat="1" ht="15" customHeight="1">
      <c r="A189" s="68"/>
      <c r="B189" s="13"/>
      <c r="C189" s="32"/>
      <c r="D189" s="32"/>
      <c r="E189" s="32"/>
      <c r="F189" s="32"/>
      <c r="G189" s="32"/>
      <c r="H189" s="32"/>
      <c r="I189" s="32"/>
      <c r="J189" s="32"/>
      <c r="K189" s="12"/>
    </row>
    <row r="190" spans="1:11" s="10" customFormat="1" ht="15" customHeight="1">
      <c r="A190" s="90" t="s">
        <v>3</v>
      </c>
      <c r="B190" s="100"/>
      <c r="C190" s="91"/>
      <c r="D190" s="91"/>
      <c r="E190" s="91"/>
      <c r="F190" s="91"/>
      <c r="G190" s="91"/>
      <c r="H190" s="91"/>
      <c r="I190" s="91"/>
      <c r="J190" s="91"/>
      <c r="K190" s="92"/>
    </row>
    <row r="191" spans="1:11" s="11" customFormat="1" ht="15.75">
      <c r="A191" s="79">
        <v>134</v>
      </c>
      <c r="B191" s="64" t="s">
        <v>117</v>
      </c>
      <c r="C191" s="26">
        <f>SUM(C192:C195)</f>
        <v>145843</v>
      </c>
      <c r="D191" s="24">
        <f>SUM(D192:D195)</f>
        <v>20552.6</v>
      </c>
      <c r="E191" s="24">
        <f aca="true" t="shared" si="65" ref="E191:J191">SUM(E192:E195)</f>
        <v>19922.9</v>
      </c>
      <c r="F191" s="24">
        <f t="shared" si="65"/>
        <v>21073.5</v>
      </c>
      <c r="G191" s="24">
        <f t="shared" si="65"/>
        <v>21073.5</v>
      </c>
      <c r="H191" s="24">
        <f t="shared" si="65"/>
        <v>21073.5</v>
      </c>
      <c r="I191" s="24">
        <f t="shared" si="65"/>
        <v>21073.5</v>
      </c>
      <c r="J191" s="24">
        <f t="shared" si="65"/>
        <v>21073.5</v>
      </c>
      <c r="K191" s="12"/>
    </row>
    <row r="192" spans="1:11" s="11" customFormat="1" ht="15" customHeight="1">
      <c r="A192" s="78">
        <v>135</v>
      </c>
      <c r="B192" s="14" t="s">
        <v>18</v>
      </c>
      <c r="C192" s="31">
        <f>SUM(D192:J192)</f>
        <v>68160</v>
      </c>
      <c r="D192" s="32">
        <f>SUM(D199+D207)</f>
        <v>9200</v>
      </c>
      <c r="E192" s="32">
        <f aca="true" t="shared" si="66" ref="E192:J192">SUM(E199+E207)</f>
        <v>9310</v>
      </c>
      <c r="F192" s="32">
        <f t="shared" si="66"/>
        <v>9930</v>
      </c>
      <c r="G192" s="32">
        <f t="shared" si="66"/>
        <v>9930</v>
      </c>
      <c r="H192" s="32">
        <f t="shared" si="66"/>
        <v>9930</v>
      </c>
      <c r="I192" s="32">
        <f t="shared" si="66"/>
        <v>9930</v>
      </c>
      <c r="J192" s="32">
        <f t="shared" si="66"/>
        <v>9930</v>
      </c>
      <c r="K192" s="12"/>
    </row>
    <row r="193" spans="1:11" s="11" customFormat="1" ht="15" customHeight="1">
      <c r="A193" s="78">
        <v>136</v>
      </c>
      <c r="B193" s="14" t="s">
        <v>19</v>
      </c>
      <c r="C193" s="31">
        <f>SUM(D193:J193)</f>
        <v>0</v>
      </c>
      <c r="D193" s="32"/>
      <c r="E193" s="32"/>
      <c r="F193" s="32"/>
      <c r="G193" s="32"/>
      <c r="H193" s="32"/>
      <c r="I193" s="32"/>
      <c r="J193" s="32"/>
      <c r="K193" s="12"/>
    </row>
    <row r="194" spans="1:11" s="11" customFormat="1" ht="15" customHeight="1">
      <c r="A194" s="78">
        <v>137</v>
      </c>
      <c r="B194" s="14" t="s">
        <v>20</v>
      </c>
      <c r="C194" s="31">
        <f>SUM(D194:J194)</f>
        <v>77683</v>
      </c>
      <c r="D194" s="32">
        <f>SUM(D209)</f>
        <v>11352.6</v>
      </c>
      <c r="E194" s="32">
        <f aca="true" t="shared" si="67" ref="E194:J194">SUM(E209)</f>
        <v>10612.9</v>
      </c>
      <c r="F194" s="32">
        <f t="shared" si="67"/>
        <v>11143.5</v>
      </c>
      <c r="G194" s="32">
        <f t="shared" si="67"/>
        <v>11143.5</v>
      </c>
      <c r="H194" s="32">
        <f t="shared" si="67"/>
        <v>11143.5</v>
      </c>
      <c r="I194" s="32">
        <f t="shared" si="67"/>
        <v>11143.5</v>
      </c>
      <c r="J194" s="32">
        <f t="shared" si="67"/>
        <v>11143.5</v>
      </c>
      <c r="K194" s="12"/>
    </row>
    <row r="195" spans="1:11" s="11" customFormat="1" ht="15" customHeight="1">
      <c r="A195" s="68">
        <v>138</v>
      </c>
      <c r="B195" s="14" t="s">
        <v>21</v>
      </c>
      <c r="C195" s="31">
        <f>SUM(D195:J195)</f>
        <v>0</v>
      </c>
      <c r="D195" s="32"/>
      <c r="E195" s="32"/>
      <c r="F195" s="32"/>
      <c r="G195" s="32"/>
      <c r="H195" s="32"/>
      <c r="I195" s="32"/>
      <c r="J195" s="32"/>
      <c r="K195" s="12"/>
    </row>
    <row r="196" spans="1:11" s="11" customFormat="1" ht="15" customHeight="1">
      <c r="A196" s="68"/>
      <c r="B196" s="8"/>
      <c r="C196" s="9"/>
      <c r="D196" s="9"/>
      <c r="E196" s="9"/>
      <c r="F196" s="9"/>
      <c r="G196" s="9"/>
      <c r="H196" s="9"/>
      <c r="I196" s="9"/>
      <c r="J196" s="9"/>
      <c r="K196" s="12"/>
    </row>
    <row r="197" spans="1:11" s="11" customFormat="1" ht="15" customHeight="1">
      <c r="A197" s="101" t="s">
        <v>22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3"/>
    </row>
    <row r="198" spans="1:11" s="11" customFormat="1" ht="35.25" customHeight="1">
      <c r="A198" s="79">
        <v>139</v>
      </c>
      <c r="B198" s="64" t="s">
        <v>96</v>
      </c>
      <c r="C198" s="26">
        <v>0</v>
      </c>
      <c r="D198" s="24"/>
      <c r="E198" s="24"/>
      <c r="F198" s="24"/>
      <c r="G198" s="24"/>
      <c r="H198" s="24"/>
      <c r="I198" s="24"/>
      <c r="J198" s="24"/>
      <c r="K198" s="12"/>
    </row>
    <row r="199" spans="1:11" s="11" customFormat="1" ht="15" customHeight="1">
      <c r="A199" s="78">
        <v>140</v>
      </c>
      <c r="B199" s="14" t="s">
        <v>18</v>
      </c>
      <c r="C199" s="31">
        <f>SUM(D199:J199)</f>
        <v>0</v>
      </c>
      <c r="D199" s="32"/>
      <c r="E199" s="32"/>
      <c r="F199" s="32"/>
      <c r="G199" s="32"/>
      <c r="H199" s="32"/>
      <c r="I199" s="32"/>
      <c r="J199" s="32"/>
      <c r="K199" s="12"/>
    </row>
    <row r="200" spans="1:11" s="11" customFormat="1" ht="15" customHeight="1">
      <c r="A200" s="68"/>
      <c r="B200" s="8"/>
      <c r="C200" s="9"/>
      <c r="D200" s="9"/>
      <c r="E200" s="9"/>
      <c r="F200" s="9"/>
      <c r="G200" s="9"/>
      <c r="H200" s="9"/>
      <c r="I200" s="9"/>
      <c r="J200" s="9"/>
      <c r="K200" s="12"/>
    </row>
    <row r="201" spans="1:11" s="11" customFormat="1" ht="15" customHeight="1">
      <c r="A201" s="104" t="s">
        <v>23</v>
      </c>
      <c r="B201" s="105"/>
      <c r="C201" s="106"/>
      <c r="D201" s="106"/>
      <c r="E201" s="106"/>
      <c r="F201" s="106"/>
      <c r="G201" s="106"/>
      <c r="H201" s="106"/>
      <c r="I201" s="106"/>
      <c r="J201" s="106"/>
      <c r="K201" s="107"/>
    </row>
    <row r="202" spans="1:11" s="11" customFormat="1" ht="48.75" customHeight="1">
      <c r="A202" s="79">
        <v>141</v>
      </c>
      <c r="B202" s="64" t="s">
        <v>129</v>
      </c>
      <c r="C202" s="26">
        <v>0</v>
      </c>
      <c r="D202" s="24"/>
      <c r="E202" s="24"/>
      <c r="F202" s="24"/>
      <c r="G202" s="24"/>
      <c r="H202" s="24"/>
      <c r="I202" s="24"/>
      <c r="J202" s="24"/>
      <c r="K202" s="12"/>
    </row>
    <row r="203" spans="1:11" s="11" customFormat="1" ht="15" customHeight="1">
      <c r="A203" s="78">
        <v>142</v>
      </c>
      <c r="B203" s="14" t="s">
        <v>18</v>
      </c>
      <c r="C203" s="31">
        <f>SUM(D203:J203)</f>
        <v>0</v>
      </c>
      <c r="D203" s="32"/>
      <c r="E203" s="32"/>
      <c r="F203" s="32"/>
      <c r="G203" s="32"/>
      <c r="H203" s="32"/>
      <c r="I203" s="32"/>
      <c r="J203" s="32"/>
      <c r="K203" s="12"/>
    </row>
    <row r="204" spans="1:11" s="11" customFormat="1" ht="15" customHeight="1">
      <c r="A204" s="68"/>
      <c r="B204" s="13"/>
      <c r="C204" s="9"/>
      <c r="D204" s="9"/>
      <c r="E204" s="9"/>
      <c r="F204" s="9"/>
      <c r="G204" s="9"/>
      <c r="H204" s="9"/>
      <c r="I204" s="9"/>
      <c r="J204" s="9"/>
      <c r="K204" s="12"/>
    </row>
    <row r="205" spans="1:11" s="11" customFormat="1" ht="15" customHeight="1">
      <c r="A205" s="101" t="s">
        <v>26</v>
      </c>
      <c r="B205" s="108"/>
      <c r="C205" s="102"/>
      <c r="D205" s="102"/>
      <c r="E205" s="102"/>
      <c r="F205" s="102"/>
      <c r="G205" s="102"/>
      <c r="H205" s="102"/>
      <c r="I205" s="102"/>
      <c r="J205" s="102"/>
      <c r="K205" s="103"/>
    </row>
    <row r="206" spans="1:11" s="11" customFormat="1" ht="15.75">
      <c r="A206" s="79">
        <v>143</v>
      </c>
      <c r="B206" s="64" t="s">
        <v>27</v>
      </c>
      <c r="C206" s="26">
        <f>SUM(C207:C209)</f>
        <v>145843</v>
      </c>
      <c r="D206" s="24">
        <f>SUM(D207:D209)</f>
        <v>20552.6</v>
      </c>
      <c r="E206" s="24">
        <f aca="true" t="shared" si="68" ref="E206:J206">SUM(E207:E209)</f>
        <v>19922.9</v>
      </c>
      <c r="F206" s="24">
        <f t="shared" si="68"/>
        <v>21073.5</v>
      </c>
      <c r="G206" s="24">
        <f t="shared" si="68"/>
        <v>21073.5</v>
      </c>
      <c r="H206" s="24">
        <f t="shared" si="68"/>
        <v>21073.5</v>
      </c>
      <c r="I206" s="24">
        <f t="shared" si="68"/>
        <v>21073.5</v>
      </c>
      <c r="J206" s="24">
        <f t="shared" si="68"/>
        <v>21073.5</v>
      </c>
      <c r="K206" s="12"/>
    </row>
    <row r="207" spans="1:11" s="11" customFormat="1" ht="15" customHeight="1">
      <c r="A207" s="78">
        <v>144</v>
      </c>
      <c r="B207" s="14" t="s">
        <v>18</v>
      </c>
      <c r="C207" s="31">
        <f>SUM(D207:J207)</f>
        <v>68160</v>
      </c>
      <c r="D207" s="32">
        <f>SUM(D212+D215+D218+D222)</f>
        <v>9200</v>
      </c>
      <c r="E207" s="32">
        <f aca="true" t="shared" si="69" ref="E207:J207">SUM(E212+E215+E218+E222)</f>
        <v>9310</v>
      </c>
      <c r="F207" s="32">
        <f t="shared" si="69"/>
        <v>9930</v>
      </c>
      <c r="G207" s="32">
        <f t="shared" si="69"/>
        <v>9930</v>
      </c>
      <c r="H207" s="32">
        <f t="shared" si="69"/>
        <v>9930</v>
      </c>
      <c r="I207" s="32">
        <f t="shared" si="69"/>
        <v>9930</v>
      </c>
      <c r="J207" s="32">
        <f t="shared" si="69"/>
        <v>9930</v>
      </c>
      <c r="K207" s="12"/>
    </row>
    <row r="208" spans="1:11" s="11" customFormat="1" ht="15" customHeight="1">
      <c r="A208" s="78">
        <v>145</v>
      </c>
      <c r="B208" s="14" t="s">
        <v>19</v>
      </c>
      <c r="C208" s="31">
        <f>SUM(D208:J208)</f>
        <v>0</v>
      </c>
      <c r="D208" s="32"/>
      <c r="E208" s="32"/>
      <c r="F208" s="32"/>
      <c r="G208" s="32"/>
      <c r="H208" s="32"/>
      <c r="I208" s="32"/>
      <c r="J208" s="32"/>
      <c r="K208" s="12"/>
    </row>
    <row r="209" spans="1:11" s="11" customFormat="1" ht="15" customHeight="1">
      <c r="A209" s="78">
        <v>146</v>
      </c>
      <c r="B209" s="14" t="s">
        <v>20</v>
      </c>
      <c r="C209" s="31">
        <f>SUM(D209:J209)</f>
        <v>77683</v>
      </c>
      <c r="D209" s="32">
        <f>SUM(D213+D219)</f>
        <v>11352.6</v>
      </c>
      <c r="E209" s="32">
        <f aca="true" t="shared" si="70" ref="E209:J209">SUM(E219)</f>
        <v>10612.9</v>
      </c>
      <c r="F209" s="32">
        <f t="shared" si="70"/>
        <v>11143.5</v>
      </c>
      <c r="G209" s="32">
        <f t="shared" si="70"/>
        <v>11143.5</v>
      </c>
      <c r="H209" s="32">
        <f t="shared" si="70"/>
        <v>11143.5</v>
      </c>
      <c r="I209" s="32">
        <f t="shared" si="70"/>
        <v>11143.5</v>
      </c>
      <c r="J209" s="32">
        <f t="shared" si="70"/>
        <v>11143.5</v>
      </c>
      <c r="K209" s="12"/>
    </row>
    <row r="210" spans="1:11" s="11" customFormat="1" ht="15" customHeight="1">
      <c r="A210" s="78"/>
      <c r="B210" s="17"/>
      <c r="C210" s="31"/>
      <c r="D210" s="32"/>
      <c r="E210" s="32"/>
      <c r="F210" s="32"/>
      <c r="G210" s="32"/>
      <c r="H210" s="32"/>
      <c r="I210" s="32"/>
      <c r="J210" s="32"/>
      <c r="K210" s="12"/>
    </row>
    <row r="211" spans="1:11" s="11" customFormat="1" ht="83.25" customHeight="1">
      <c r="A211" s="79">
        <v>147</v>
      </c>
      <c r="B211" s="64" t="s">
        <v>102</v>
      </c>
      <c r="C211" s="26">
        <f>SUM(C212+C213)</f>
        <v>15245.1</v>
      </c>
      <c r="D211" s="24">
        <f>SUM(D212:D213)</f>
        <v>3245.1</v>
      </c>
      <c r="E211" s="24">
        <f aca="true" t="shared" si="71" ref="E211:J211">SUM(E212:E213)</f>
        <v>2000</v>
      </c>
      <c r="F211" s="24">
        <f t="shared" si="71"/>
        <v>2000</v>
      </c>
      <c r="G211" s="24">
        <f t="shared" si="71"/>
        <v>2000</v>
      </c>
      <c r="H211" s="24">
        <f t="shared" si="71"/>
        <v>2000</v>
      </c>
      <c r="I211" s="24">
        <f t="shared" si="71"/>
        <v>2000</v>
      </c>
      <c r="J211" s="24">
        <f t="shared" si="71"/>
        <v>2000</v>
      </c>
      <c r="K211" s="12" t="s">
        <v>56</v>
      </c>
    </row>
    <row r="212" spans="1:11" s="11" customFormat="1" ht="15" customHeight="1">
      <c r="A212" s="78">
        <v>148</v>
      </c>
      <c r="B212" s="14" t="s">
        <v>18</v>
      </c>
      <c r="C212" s="31">
        <f>SUM(D212:J212)</f>
        <v>14000</v>
      </c>
      <c r="D212" s="32">
        <v>2000</v>
      </c>
      <c r="E212" s="32">
        <v>2000</v>
      </c>
      <c r="F212" s="32">
        <v>2000</v>
      </c>
      <c r="G212" s="32">
        <v>2000</v>
      </c>
      <c r="H212" s="32">
        <v>2000</v>
      </c>
      <c r="I212" s="32">
        <v>2000</v>
      </c>
      <c r="J212" s="32">
        <v>2000</v>
      </c>
      <c r="K212" s="12"/>
    </row>
    <row r="213" spans="1:11" s="11" customFormat="1" ht="15" customHeight="1">
      <c r="A213" s="68"/>
      <c r="B213" s="13" t="s">
        <v>20</v>
      </c>
      <c r="C213" s="32">
        <f>SUM(D213)</f>
        <v>1245.1</v>
      </c>
      <c r="D213" s="32">
        <v>1245.1</v>
      </c>
      <c r="E213" s="32"/>
      <c r="F213" s="32"/>
      <c r="G213" s="32"/>
      <c r="H213" s="32"/>
      <c r="I213" s="32"/>
      <c r="J213" s="32"/>
      <c r="K213" s="12"/>
    </row>
    <row r="214" spans="1:11" s="11" customFormat="1" ht="50.25" customHeight="1">
      <c r="A214" s="79">
        <v>149</v>
      </c>
      <c r="B214" s="64" t="s">
        <v>118</v>
      </c>
      <c r="C214" s="26">
        <f>SUM(C215)</f>
        <v>13600</v>
      </c>
      <c r="D214" s="24">
        <f>SUM(D215:D216)</f>
        <v>1600</v>
      </c>
      <c r="E214" s="24">
        <f aca="true" t="shared" si="72" ref="E214:J214">SUM(E215:E216)</f>
        <v>2000</v>
      </c>
      <c r="F214" s="24">
        <f t="shared" si="72"/>
        <v>2000</v>
      </c>
      <c r="G214" s="24">
        <f t="shared" si="72"/>
        <v>2000</v>
      </c>
      <c r="H214" s="24">
        <f t="shared" si="72"/>
        <v>2000</v>
      </c>
      <c r="I214" s="24">
        <f t="shared" si="72"/>
        <v>2000</v>
      </c>
      <c r="J214" s="24">
        <f t="shared" si="72"/>
        <v>2000</v>
      </c>
      <c r="K214" s="12" t="s">
        <v>56</v>
      </c>
    </row>
    <row r="215" spans="1:11" s="11" customFormat="1" ht="15" customHeight="1">
      <c r="A215" s="78">
        <v>150</v>
      </c>
      <c r="B215" s="14" t="s">
        <v>18</v>
      </c>
      <c r="C215" s="31">
        <f>SUM(D215:J215)</f>
        <v>13600</v>
      </c>
      <c r="D215" s="32">
        <v>1600</v>
      </c>
      <c r="E215" s="32">
        <v>2000</v>
      </c>
      <c r="F215" s="32">
        <v>2000</v>
      </c>
      <c r="G215" s="32">
        <v>2000</v>
      </c>
      <c r="H215" s="32">
        <v>2000</v>
      </c>
      <c r="I215" s="32">
        <v>2000</v>
      </c>
      <c r="J215" s="32">
        <v>2000</v>
      </c>
      <c r="K215" s="12"/>
    </row>
    <row r="216" spans="1:11" s="11" customFormat="1" ht="15" customHeight="1">
      <c r="A216" s="78"/>
      <c r="B216" s="14"/>
      <c r="C216" s="32"/>
      <c r="D216" s="32"/>
      <c r="E216" s="32"/>
      <c r="F216" s="32"/>
      <c r="G216" s="32"/>
      <c r="H216" s="32"/>
      <c r="I216" s="32"/>
      <c r="J216" s="32"/>
      <c r="K216" s="12"/>
    </row>
    <row r="217" spans="1:11" s="11" customFormat="1" ht="50.25" customHeight="1">
      <c r="A217" s="79">
        <v>151</v>
      </c>
      <c r="B217" s="64" t="s">
        <v>103</v>
      </c>
      <c r="C217" s="26">
        <f>SUM(C218:C219)</f>
        <v>106937.9</v>
      </c>
      <c r="D217" s="24">
        <f>SUM(D218:D219)</f>
        <v>14107.5</v>
      </c>
      <c r="E217" s="24">
        <f aca="true" t="shared" si="73" ref="E217:J217">SUM(E218:E219)</f>
        <v>14612.9</v>
      </c>
      <c r="F217" s="24">
        <f t="shared" si="73"/>
        <v>15643.5</v>
      </c>
      <c r="G217" s="24">
        <f t="shared" si="73"/>
        <v>15643.5</v>
      </c>
      <c r="H217" s="24">
        <f t="shared" si="73"/>
        <v>15643.5</v>
      </c>
      <c r="I217" s="24">
        <f t="shared" si="73"/>
        <v>15643.5</v>
      </c>
      <c r="J217" s="24">
        <f t="shared" si="73"/>
        <v>15643.5</v>
      </c>
      <c r="K217" s="12" t="s">
        <v>57</v>
      </c>
    </row>
    <row r="218" spans="1:11" s="11" customFormat="1" ht="15" customHeight="1">
      <c r="A218" s="78">
        <v>152</v>
      </c>
      <c r="B218" s="14" t="s">
        <v>18</v>
      </c>
      <c r="C218" s="25">
        <f>SUM(D218:J218)</f>
        <v>30500</v>
      </c>
      <c r="D218" s="23">
        <v>4000</v>
      </c>
      <c r="E218" s="23">
        <v>4000</v>
      </c>
      <c r="F218" s="23">
        <v>4500</v>
      </c>
      <c r="G218" s="23">
        <v>4500</v>
      </c>
      <c r="H218" s="23">
        <v>4500</v>
      </c>
      <c r="I218" s="23">
        <v>4500</v>
      </c>
      <c r="J218" s="23">
        <v>4500</v>
      </c>
      <c r="K218" s="12"/>
    </row>
    <row r="219" spans="1:11" s="11" customFormat="1" ht="15" customHeight="1">
      <c r="A219" s="78">
        <v>153</v>
      </c>
      <c r="B219" s="14" t="s">
        <v>20</v>
      </c>
      <c r="C219" s="25">
        <f>SUM(D219:J219)</f>
        <v>76437.9</v>
      </c>
      <c r="D219" s="23">
        <v>10107.5</v>
      </c>
      <c r="E219" s="23">
        <v>10612.9</v>
      </c>
      <c r="F219" s="23">
        <v>11143.5</v>
      </c>
      <c r="G219" s="23">
        <v>11143.5</v>
      </c>
      <c r="H219" s="23">
        <v>11143.5</v>
      </c>
      <c r="I219" s="23">
        <v>11143.5</v>
      </c>
      <c r="J219" s="23">
        <v>11143.5</v>
      </c>
      <c r="K219" s="12"/>
    </row>
    <row r="220" spans="1:11" s="11" customFormat="1" ht="15" customHeight="1">
      <c r="A220" s="78"/>
      <c r="B220" s="14"/>
      <c r="C220" s="25"/>
      <c r="D220" s="23"/>
      <c r="E220" s="23"/>
      <c r="F220" s="23"/>
      <c r="G220" s="23"/>
      <c r="H220" s="23"/>
      <c r="I220" s="23"/>
      <c r="J220" s="23"/>
      <c r="K220" s="12"/>
    </row>
    <row r="221" spans="1:11" s="11" customFormat="1" ht="65.25" customHeight="1">
      <c r="A221" s="79">
        <v>154</v>
      </c>
      <c r="B221" s="64" t="s">
        <v>119</v>
      </c>
      <c r="C221" s="26">
        <f>SUM(D221:J221)</f>
        <v>10060</v>
      </c>
      <c r="D221" s="24">
        <f>SUM(D222:D223)</f>
        <v>1600</v>
      </c>
      <c r="E221" s="24">
        <f aca="true" t="shared" si="74" ref="E221:J221">SUM(E222:E223)</f>
        <v>1310</v>
      </c>
      <c r="F221" s="24">
        <f t="shared" si="74"/>
        <v>1430</v>
      </c>
      <c r="G221" s="24">
        <f t="shared" si="74"/>
        <v>1430</v>
      </c>
      <c r="H221" s="24">
        <f t="shared" si="74"/>
        <v>1430</v>
      </c>
      <c r="I221" s="24">
        <f t="shared" si="74"/>
        <v>1430</v>
      </c>
      <c r="J221" s="24">
        <f t="shared" si="74"/>
        <v>1430</v>
      </c>
      <c r="K221" s="12" t="s">
        <v>56</v>
      </c>
    </row>
    <row r="222" spans="1:11" s="11" customFormat="1" ht="15" customHeight="1">
      <c r="A222" s="78">
        <v>155</v>
      </c>
      <c r="B222" s="14" t="s">
        <v>18</v>
      </c>
      <c r="C222" s="31">
        <f>SUM(D222:J222)</f>
        <v>10060</v>
      </c>
      <c r="D222" s="32">
        <v>1600</v>
      </c>
      <c r="E222" s="32">
        <v>1310</v>
      </c>
      <c r="F222" s="32">
        <v>1430</v>
      </c>
      <c r="G222" s="32">
        <v>1430</v>
      </c>
      <c r="H222" s="32">
        <v>1430</v>
      </c>
      <c r="I222" s="32">
        <v>1430</v>
      </c>
      <c r="J222" s="32">
        <v>1430</v>
      </c>
      <c r="K222" s="12"/>
    </row>
    <row r="223" spans="1:11" s="11" customFormat="1" ht="15" customHeight="1">
      <c r="A223" s="78"/>
      <c r="B223" s="14"/>
      <c r="C223" s="25"/>
      <c r="D223" s="23"/>
      <c r="E223" s="23"/>
      <c r="F223" s="23"/>
      <c r="G223" s="23"/>
      <c r="H223" s="23"/>
      <c r="I223" s="23"/>
      <c r="J223" s="23"/>
      <c r="K223" s="12"/>
    </row>
    <row r="224" spans="1:11" s="10" customFormat="1" ht="30.75" customHeight="1">
      <c r="A224" s="90" t="s">
        <v>67</v>
      </c>
      <c r="B224" s="100"/>
      <c r="C224" s="91"/>
      <c r="D224" s="91"/>
      <c r="E224" s="91"/>
      <c r="F224" s="91"/>
      <c r="G224" s="91"/>
      <c r="H224" s="91"/>
      <c r="I224" s="91"/>
      <c r="J224" s="91"/>
      <c r="K224" s="92"/>
    </row>
    <row r="225" spans="1:11" s="11" customFormat="1" ht="15.75">
      <c r="A225" s="79">
        <v>156</v>
      </c>
      <c r="B225" s="64" t="s">
        <v>120</v>
      </c>
      <c r="C225" s="24">
        <f aca="true" t="shared" si="75" ref="C225:J225">SUM(C226:C228)</f>
        <v>227872.7</v>
      </c>
      <c r="D225" s="24">
        <f t="shared" si="75"/>
        <v>30758.7</v>
      </c>
      <c r="E225" s="24">
        <f t="shared" si="75"/>
        <v>32864</v>
      </c>
      <c r="F225" s="24">
        <f t="shared" si="75"/>
        <v>32250</v>
      </c>
      <c r="G225" s="24">
        <f t="shared" si="75"/>
        <v>33750</v>
      </c>
      <c r="H225" s="24">
        <f t="shared" si="75"/>
        <v>32250</v>
      </c>
      <c r="I225" s="24">
        <f t="shared" si="75"/>
        <v>32250</v>
      </c>
      <c r="J225" s="24">
        <f t="shared" si="75"/>
        <v>33750</v>
      </c>
      <c r="K225" s="12"/>
    </row>
    <row r="226" spans="1:11" s="11" customFormat="1" ht="15" customHeight="1">
      <c r="A226" s="78">
        <v>157</v>
      </c>
      <c r="B226" s="14" t="s">
        <v>18</v>
      </c>
      <c r="C226" s="31">
        <f>SUM(D226:J226)</f>
        <v>227122.7</v>
      </c>
      <c r="D226" s="32">
        <f>SUM(D232+D250)</f>
        <v>30008.7</v>
      </c>
      <c r="E226" s="32">
        <f aca="true" t="shared" si="76" ref="E226:J226">SUM(E232+E250)</f>
        <v>32864</v>
      </c>
      <c r="F226" s="32">
        <f t="shared" si="76"/>
        <v>32250</v>
      </c>
      <c r="G226" s="32">
        <f t="shared" si="76"/>
        <v>33750</v>
      </c>
      <c r="H226" s="32">
        <f t="shared" si="76"/>
        <v>32250</v>
      </c>
      <c r="I226" s="32">
        <f t="shared" si="76"/>
        <v>32250</v>
      </c>
      <c r="J226" s="32">
        <f t="shared" si="76"/>
        <v>33750</v>
      </c>
      <c r="K226" s="12"/>
    </row>
    <row r="227" spans="1:11" s="11" customFormat="1" ht="15" customHeight="1">
      <c r="A227" s="78">
        <v>158</v>
      </c>
      <c r="B227" s="14" t="s">
        <v>19</v>
      </c>
      <c r="C227" s="31">
        <f>SUM(D227:J227)</f>
        <v>0</v>
      </c>
      <c r="D227" s="32"/>
      <c r="E227" s="32"/>
      <c r="F227" s="32"/>
      <c r="G227" s="32"/>
      <c r="H227" s="32"/>
      <c r="I227" s="32"/>
      <c r="J227" s="32"/>
      <c r="K227" s="12"/>
    </row>
    <row r="228" spans="1:11" s="11" customFormat="1" ht="15" customHeight="1">
      <c r="A228" s="78">
        <v>159</v>
      </c>
      <c r="B228" s="14" t="s">
        <v>20</v>
      </c>
      <c r="C228" s="31">
        <f>SUM(D228:J228)</f>
        <v>750</v>
      </c>
      <c r="D228" s="32">
        <f>SUM(D234)</f>
        <v>750</v>
      </c>
      <c r="E228" s="32">
        <f aca="true" t="shared" si="77" ref="E228:J228">SUM(E234)</f>
        <v>0</v>
      </c>
      <c r="F228" s="32">
        <f t="shared" si="77"/>
        <v>0</v>
      </c>
      <c r="G228" s="32">
        <f t="shared" si="77"/>
        <v>0</v>
      </c>
      <c r="H228" s="32">
        <f t="shared" si="77"/>
        <v>0</v>
      </c>
      <c r="I228" s="32">
        <f t="shared" si="77"/>
        <v>0</v>
      </c>
      <c r="J228" s="32">
        <f t="shared" si="77"/>
        <v>0</v>
      </c>
      <c r="K228" s="12"/>
    </row>
    <row r="229" spans="1:11" s="11" customFormat="1" ht="15" customHeight="1">
      <c r="A229" s="78"/>
      <c r="B229" s="14"/>
      <c r="C229" s="31"/>
      <c r="D229" s="32"/>
      <c r="E229" s="32"/>
      <c r="F229" s="32"/>
      <c r="G229" s="32"/>
      <c r="H229" s="32"/>
      <c r="I229" s="32"/>
      <c r="J229" s="32"/>
      <c r="K229" s="12"/>
    </row>
    <row r="230" spans="1:11" s="11" customFormat="1" ht="15" customHeight="1">
      <c r="A230" s="101" t="s">
        <v>22</v>
      </c>
      <c r="B230" s="102"/>
      <c r="C230" s="102"/>
      <c r="D230" s="102"/>
      <c r="E230" s="102"/>
      <c r="F230" s="102"/>
      <c r="G230" s="102"/>
      <c r="H230" s="102"/>
      <c r="I230" s="102"/>
      <c r="J230" s="102"/>
      <c r="K230" s="103"/>
    </row>
    <row r="231" spans="1:11" s="11" customFormat="1" ht="36" customHeight="1">
      <c r="A231" s="79">
        <v>160</v>
      </c>
      <c r="B231" s="64" t="s">
        <v>96</v>
      </c>
      <c r="C231" s="26">
        <f aca="true" t="shared" si="78" ref="C231:J231">SUM(C232:C234)</f>
        <v>6000</v>
      </c>
      <c r="D231" s="26">
        <f t="shared" si="78"/>
        <v>1500</v>
      </c>
      <c r="E231" s="26">
        <f t="shared" si="78"/>
        <v>1500</v>
      </c>
      <c r="F231" s="26">
        <f t="shared" si="78"/>
        <v>0</v>
      </c>
      <c r="G231" s="26">
        <f t="shared" si="78"/>
        <v>1500</v>
      </c>
      <c r="H231" s="26">
        <f t="shared" si="78"/>
        <v>0</v>
      </c>
      <c r="I231" s="26">
        <f t="shared" si="78"/>
        <v>0</v>
      </c>
      <c r="J231" s="26">
        <f t="shared" si="78"/>
        <v>1500</v>
      </c>
      <c r="K231" s="12"/>
    </row>
    <row r="232" spans="1:11" s="11" customFormat="1" ht="15" customHeight="1">
      <c r="A232" s="78">
        <v>161</v>
      </c>
      <c r="B232" s="14" t="s">
        <v>18</v>
      </c>
      <c r="C232" s="31">
        <f>SUM(D232:J232)</f>
        <v>5250</v>
      </c>
      <c r="D232" s="32">
        <f aca="true" t="shared" si="79" ref="D232:J232">SUM(D238+D242+D245)</f>
        <v>750</v>
      </c>
      <c r="E232" s="32">
        <f t="shared" si="79"/>
        <v>1500</v>
      </c>
      <c r="F232" s="32">
        <f t="shared" si="79"/>
        <v>0</v>
      </c>
      <c r="G232" s="32">
        <f t="shared" si="79"/>
        <v>1500</v>
      </c>
      <c r="H232" s="32">
        <f t="shared" si="79"/>
        <v>0</v>
      </c>
      <c r="I232" s="32">
        <f t="shared" si="79"/>
        <v>0</v>
      </c>
      <c r="J232" s="32">
        <f t="shared" si="79"/>
        <v>1500</v>
      </c>
      <c r="K232" s="12"/>
    </row>
    <row r="233" spans="1:11" s="11" customFormat="1" ht="15" customHeight="1">
      <c r="A233" s="78">
        <v>162</v>
      </c>
      <c r="B233" s="14" t="s">
        <v>19</v>
      </c>
      <c r="C233" s="31">
        <f>SUM(D233:J233)</f>
        <v>0</v>
      </c>
      <c r="D233" s="32"/>
      <c r="E233" s="32"/>
      <c r="F233" s="32"/>
      <c r="G233" s="32"/>
      <c r="H233" s="32"/>
      <c r="I233" s="32"/>
      <c r="J233" s="32"/>
      <c r="K233" s="12"/>
    </row>
    <row r="234" spans="1:11" s="11" customFormat="1" ht="15" customHeight="1">
      <c r="A234" s="78">
        <v>163</v>
      </c>
      <c r="B234" s="14" t="s">
        <v>20</v>
      </c>
      <c r="C234" s="31">
        <f>SUM(D234:J234)</f>
        <v>750</v>
      </c>
      <c r="D234" s="32">
        <f>SUM(D246)</f>
        <v>750</v>
      </c>
      <c r="E234" s="32">
        <f aca="true" t="shared" si="80" ref="E234:J234">SUM(E246)</f>
        <v>0</v>
      </c>
      <c r="F234" s="32">
        <f t="shared" si="80"/>
        <v>0</v>
      </c>
      <c r="G234" s="32">
        <f t="shared" si="80"/>
        <v>0</v>
      </c>
      <c r="H234" s="32">
        <f t="shared" si="80"/>
        <v>0</v>
      </c>
      <c r="I234" s="32">
        <f t="shared" si="80"/>
        <v>0</v>
      </c>
      <c r="J234" s="32">
        <f t="shared" si="80"/>
        <v>0</v>
      </c>
      <c r="K234" s="12"/>
    </row>
    <row r="235" spans="1:11" s="11" customFormat="1" ht="15" customHeight="1">
      <c r="A235" s="68"/>
      <c r="B235" s="8"/>
      <c r="C235" s="31"/>
      <c r="D235" s="32"/>
      <c r="E235" s="32"/>
      <c r="F235" s="32"/>
      <c r="G235" s="32"/>
      <c r="H235" s="32"/>
      <c r="I235" s="32"/>
      <c r="J235" s="32"/>
      <c r="K235" s="12"/>
    </row>
    <row r="236" spans="1:11" s="11" customFormat="1" ht="15" customHeight="1">
      <c r="A236" s="104" t="s">
        <v>23</v>
      </c>
      <c r="B236" s="105"/>
      <c r="C236" s="106"/>
      <c r="D236" s="106"/>
      <c r="E236" s="106"/>
      <c r="F236" s="106"/>
      <c r="G236" s="106"/>
      <c r="H236" s="106"/>
      <c r="I236" s="106"/>
      <c r="J236" s="106"/>
      <c r="K236" s="107"/>
    </row>
    <row r="237" spans="1:11" s="11" customFormat="1" ht="48.75" customHeight="1">
      <c r="A237" s="79">
        <v>164</v>
      </c>
      <c r="B237" s="64" t="s">
        <v>130</v>
      </c>
      <c r="C237" s="26">
        <v>0</v>
      </c>
      <c r="D237" s="24">
        <f>SUM(D238:D239)</f>
        <v>0</v>
      </c>
      <c r="E237" s="24"/>
      <c r="F237" s="24"/>
      <c r="G237" s="24"/>
      <c r="H237" s="24"/>
      <c r="I237" s="24"/>
      <c r="J237" s="24"/>
      <c r="K237" s="12"/>
    </row>
    <row r="238" spans="1:11" s="11" customFormat="1" ht="15" customHeight="1">
      <c r="A238" s="78">
        <v>165</v>
      </c>
      <c r="B238" s="14" t="s">
        <v>18</v>
      </c>
      <c r="C238" s="31">
        <f>SUM(D238:J238)</f>
        <v>0</v>
      </c>
      <c r="D238" s="32"/>
      <c r="E238" s="32"/>
      <c r="F238" s="32"/>
      <c r="G238" s="32"/>
      <c r="H238" s="32"/>
      <c r="I238" s="32"/>
      <c r="J238" s="32"/>
      <c r="K238" s="12"/>
    </row>
    <row r="239" spans="1:11" s="11" customFormat="1" ht="15" customHeight="1">
      <c r="A239" s="78"/>
      <c r="B239" s="14"/>
      <c r="C239" s="31"/>
      <c r="D239" s="32"/>
      <c r="E239" s="32"/>
      <c r="F239" s="32"/>
      <c r="G239" s="32"/>
      <c r="H239" s="32"/>
      <c r="I239" s="32"/>
      <c r="J239" s="32"/>
      <c r="K239" s="12"/>
    </row>
    <row r="240" spans="1:11" s="11" customFormat="1" ht="15" customHeight="1">
      <c r="A240" s="104" t="s">
        <v>35</v>
      </c>
      <c r="B240" s="105"/>
      <c r="C240" s="106"/>
      <c r="D240" s="106"/>
      <c r="E240" s="106"/>
      <c r="F240" s="106"/>
      <c r="G240" s="106"/>
      <c r="H240" s="106"/>
      <c r="I240" s="106"/>
      <c r="J240" s="106"/>
      <c r="K240" s="107"/>
    </row>
    <row r="241" spans="1:11" s="11" customFormat="1" ht="51.75" customHeight="1">
      <c r="A241" s="79">
        <v>166</v>
      </c>
      <c r="B241" s="64" t="s">
        <v>131</v>
      </c>
      <c r="C241" s="26">
        <f>SUM(D241:J241)</f>
        <v>1500</v>
      </c>
      <c r="D241" s="24">
        <f>SUM(D242)</f>
        <v>0</v>
      </c>
      <c r="E241" s="24">
        <f aca="true" t="shared" si="81" ref="E241:J241">SUM(E242)</f>
        <v>1500</v>
      </c>
      <c r="F241" s="24">
        <f t="shared" si="81"/>
        <v>0</v>
      </c>
      <c r="G241" s="24">
        <f t="shared" si="81"/>
        <v>0</v>
      </c>
      <c r="H241" s="24">
        <f t="shared" si="81"/>
        <v>0</v>
      </c>
      <c r="I241" s="24">
        <f t="shared" si="81"/>
        <v>0</v>
      </c>
      <c r="J241" s="24">
        <f t="shared" si="81"/>
        <v>0</v>
      </c>
      <c r="K241" s="12" t="s">
        <v>58</v>
      </c>
    </row>
    <row r="242" spans="1:11" s="11" customFormat="1" ht="15" customHeight="1">
      <c r="A242" s="78">
        <v>167</v>
      </c>
      <c r="B242" s="14" t="s">
        <v>18</v>
      </c>
      <c r="C242" s="31">
        <f>SUM(D242:J242)</f>
        <v>1500</v>
      </c>
      <c r="D242" s="32"/>
      <c r="E242" s="32">
        <v>1500</v>
      </c>
      <c r="F242" s="32"/>
      <c r="G242" s="32"/>
      <c r="H242" s="32"/>
      <c r="I242" s="32"/>
      <c r="J242" s="32"/>
      <c r="K242" s="12"/>
    </row>
    <row r="243" spans="1:11" s="11" customFormat="1" ht="15" customHeight="1">
      <c r="A243" s="78"/>
      <c r="B243" s="14"/>
      <c r="C243" s="31"/>
      <c r="D243" s="32"/>
      <c r="E243" s="32"/>
      <c r="F243" s="32"/>
      <c r="G243" s="32"/>
      <c r="H243" s="32"/>
      <c r="I243" s="32"/>
      <c r="J243" s="32"/>
      <c r="K243" s="12"/>
    </row>
    <row r="244" spans="1:11" s="11" customFormat="1" ht="79.5" customHeight="1">
      <c r="A244" s="79">
        <v>168</v>
      </c>
      <c r="B244" s="64" t="s">
        <v>132</v>
      </c>
      <c r="C244" s="24">
        <f>SUM(C245:C246)</f>
        <v>4500</v>
      </c>
      <c r="D244" s="24">
        <f>SUM(D245:D246)</f>
        <v>1500</v>
      </c>
      <c r="E244" s="24">
        <f aca="true" t="shared" si="82" ref="E244:J244">SUM(E245:E246)</f>
        <v>0</v>
      </c>
      <c r="F244" s="24">
        <f t="shared" si="82"/>
        <v>0</v>
      </c>
      <c r="G244" s="24">
        <f t="shared" si="82"/>
        <v>1500</v>
      </c>
      <c r="H244" s="24">
        <f t="shared" si="82"/>
        <v>0</v>
      </c>
      <c r="I244" s="24">
        <f t="shared" si="82"/>
        <v>0</v>
      </c>
      <c r="J244" s="24">
        <f t="shared" si="82"/>
        <v>1500</v>
      </c>
      <c r="K244" s="12" t="s">
        <v>59</v>
      </c>
    </row>
    <row r="245" spans="1:11" s="11" customFormat="1" ht="15.75">
      <c r="A245" s="78">
        <v>169</v>
      </c>
      <c r="B245" s="14" t="s">
        <v>18</v>
      </c>
      <c r="C245" s="31">
        <f>SUM(D245:J245)</f>
        <v>3750</v>
      </c>
      <c r="D245" s="32">
        <v>750</v>
      </c>
      <c r="E245" s="32"/>
      <c r="F245" s="32"/>
      <c r="G245" s="32">
        <v>1500</v>
      </c>
      <c r="H245" s="32"/>
      <c r="I245" s="32"/>
      <c r="J245" s="32">
        <v>1500</v>
      </c>
      <c r="K245" s="12"/>
    </row>
    <row r="246" spans="1:11" s="11" customFormat="1" ht="15" customHeight="1">
      <c r="A246" s="78">
        <v>170</v>
      </c>
      <c r="B246" s="14" t="s">
        <v>20</v>
      </c>
      <c r="C246" s="31">
        <f>SUM(D246:J246)</f>
        <v>750</v>
      </c>
      <c r="D246" s="32">
        <v>750</v>
      </c>
      <c r="E246" s="32"/>
      <c r="F246" s="32"/>
      <c r="G246" s="32"/>
      <c r="H246" s="32"/>
      <c r="I246" s="32"/>
      <c r="J246" s="32"/>
      <c r="K246" s="12"/>
    </row>
    <row r="247" spans="1:11" s="11" customFormat="1" ht="15" customHeight="1">
      <c r="A247" s="78"/>
      <c r="B247" s="17"/>
      <c r="C247" s="25"/>
      <c r="D247" s="23"/>
      <c r="E247" s="23"/>
      <c r="F247" s="23"/>
      <c r="G247" s="23"/>
      <c r="H247" s="23"/>
      <c r="I247" s="23"/>
      <c r="J247" s="23"/>
      <c r="K247" s="12"/>
    </row>
    <row r="248" spans="1:11" s="11" customFormat="1" ht="15" customHeight="1">
      <c r="A248" s="101" t="s">
        <v>26</v>
      </c>
      <c r="B248" s="108"/>
      <c r="C248" s="102"/>
      <c r="D248" s="102"/>
      <c r="E248" s="102"/>
      <c r="F248" s="102"/>
      <c r="G248" s="102"/>
      <c r="H248" s="102"/>
      <c r="I248" s="102"/>
      <c r="J248" s="102"/>
      <c r="K248" s="103"/>
    </row>
    <row r="249" spans="1:11" s="11" customFormat="1" ht="15.75">
      <c r="A249" s="79">
        <v>171</v>
      </c>
      <c r="B249" s="64" t="s">
        <v>27</v>
      </c>
      <c r="C249" s="26">
        <f>SUM(C250)</f>
        <v>221872.7</v>
      </c>
      <c r="D249" s="24">
        <f>SUM(D250:D250)</f>
        <v>29258.7</v>
      </c>
      <c r="E249" s="24">
        <f aca="true" t="shared" si="83" ref="E249:J249">SUM(E252+E255+E258+E261+E264+E267+E270+E273)</f>
        <v>31364</v>
      </c>
      <c r="F249" s="24">
        <f t="shared" si="83"/>
        <v>32250</v>
      </c>
      <c r="G249" s="24">
        <f t="shared" si="83"/>
        <v>32250</v>
      </c>
      <c r="H249" s="24">
        <f t="shared" si="83"/>
        <v>32250</v>
      </c>
      <c r="I249" s="24">
        <f t="shared" si="83"/>
        <v>32250</v>
      </c>
      <c r="J249" s="24">
        <f t="shared" si="83"/>
        <v>32250</v>
      </c>
      <c r="K249" s="12"/>
    </row>
    <row r="250" spans="1:11" s="11" customFormat="1" ht="15" customHeight="1">
      <c r="A250" s="78">
        <v>172</v>
      </c>
      <c r="B250" s="14" t="s">
        <v>18</v>
      </c>
      <c r="C250" s="25">
        <f>SUM(D250:J250)</f>
        <v>221872.7</v>
      </c>
      <c r="D250" s="23">
        <f>SUM(D253+D256+D259+D262+D265+D268+D271+D274)</f>
        <v>29258.7</v>
      </c>
      <c r="E250" s="23">
        <f aca="true" t="shared" si="84" ref="E250:J250">SUM(E253+E256+E259+E262+E265+E268+E271+E274)</f>
        <v>31364</v>
      </c>
      <c r="F250" s="23">
        <f t="shared" si="84"/>
        <v>32250</v>
      </c>
      <c r="G250" s="23">
        <f t="shared" si="84"/>
        <v>32250</v>
      </c>
      <c r="H250" s="23">
        <f t="shared" si="84"/>
        <v>32250</v>
      </c>
      <c r="I250" s="23">
        <f t="shared" si="84"/>
        <v>32250</v>
      </c>
      <c r="J250" s="23">
        <f t="shared" si="84"/>
        <v>32250</v>
      </c>
      <c r="K250" s="12"/>
    </row>
    <row r="251" spans="1:11" s="11" customFormat="1" ht="15" customHeight="1">
      <c r="A251" s="78"/>
      <c r="B251" s="17"/>
      <c r="C251" s="25"/>
      <c r="D251" s="23"/>
      <c r="E251" s="23"/>
      <c r="F251" s="23"/>
      <c r="G251" s="23"/>
      <c r="H251" s="23"/>
      <c r="I251" s="23"/>
      <c r="J251" s="23"/>
      <c r="K251" s="12"/>
    </row>
    <row r="252" spans="1:11" s="11" customFormat="1" ht="56.25" customHeight="1">
      <c r="A252" s="79">
        <v>173</v>
      </c>
      <c r="B252" s="64" t="s">
        <v>121</v>
      </c>
      <c r="C252" s="26">
        <f>SUM(C253)</f>
        <v>27505</v>
      </c>
      <c r="D252" s="24">
        <f>SUM(D253)</f>
        <v>3600</v>
      </c>
      <c r="E252" s="24">
        <f aca="true" t="shared" si="85" ref="E252:J252">SUM(E253)</f>
        <v>3905</v>
      </c>
      <c r="F252" s="24">
        <f t="shared" si="85"/>
        <v>4000</v>
      </c>
      <c r="G252" s="24">
        <f t="shared" si="85"/>
        <v>4000</v>
      </c>
      <c r="H252" s="24">
        <f t="shared" si="85"/>
        <v>4000</v>
      </c>
      <c r="I252" s="24">
        <f t="shared" si="85"/>
        <v>4000</v>
      </c>
      <c r="J252" s="24">
        <f t="shared" si="85"/>
        <v>4000</v>
      </c>
      <c r="K252" s="12" t="s">
        <v>60</v>
      </c>
    </row>
    <row r="253" spans="1:11" s="11" customFormat="1" ht="15" customHeight="1">
      <c r="A253" s="78">
        <v>174</v>
      </c>
      <c r="B253" s="14" t="s">
        <v>18</v>
      </c>
      <c r="C253" s="25">
        <f>SUM(D253:J253)</f>
        <v>27505</v>
      </c>
      <c r="D253" s="23">
        <v>3600</v>
      </c>
      <c r="E253" s="23">
        <v>3905</v>
      </c>
      <c r="F253" s="23">
        <v>4000</v>
      </c>
      <c r="G253" s="23">
        <v>4000</v>
      </c>
      <c r="H253" s="23">
        <v>4000</v>
      </c>
      <c r="I253" s="23">
        <v>4000</v>
      </c>
      <c r="J253" s="23">
        <v>4000</v>
      </c>
      <c r="K253" s="12"/>
    </row>
    <row r="254" spans="1:11" s="11" customFormat="1" ht="15" customHeight="1">
      <c r="A254" s="78"/>
      <c r="B254" s="14"/>
      <c r="C254" s="25"/>
      <c r="D254" s="23"/>
      <c r="E254" s="23"/>
      <c r="F254" s="23"/>
      <c r="G254" s="23"/>
      <c r="H254" s="23"/>
      <c r="I254" s="23"/>
      <c r="J254" s="23"/>
      <c r="K254" s="12"/>
    </row>
    <row r="255" spans="1:11" s="11" customFormat="1" ht="64.5" customHeight="1">
      <c r="A255" s="79">
        <v>175</v>
      </c>
      <c r="B255" s="64" t="s">
        <v>122</v>
      </c>
      <c r="C255" s="26">
        <f aca="true" t="shared" si="86" ref="C255:J255">SUM(C256)</f>
        <v>15268.7</v>
      </c>
      <c r="D255" s="24">
        <f t="shared" si="86"/>
        <v>1933.7</v>
      </c>
      <c r="E255" s="24">
        <f t="shared" si="86"/>
        <v>2135</v>
      </c>
      <c r="F255" s="24">
        <f t="shared" si="86"/>
        <v>2240</v>
      </c>
      <c r="G255" s="24">
        <f t="shared" si="86"/>
        <v>2240</v>
      </c>
      <c r="H255" s="24">
        <f t="shared" si="86"/>
        <v>2240</v>
      </c>
      <c r="I255" s="24">
        <f t="shared" si="86"/>
        <v>2240</v>
      </c>
      <c r="J255" s="24">
        <f t="shared" si="86"/>
        <v>2240</v>
      </c>
      <c r="K255" s="12" t="s">
        <v>59</v>
      </c>
    </row>
    <row r="256" spans="1:11" s="11" customFormat="1" ht="15" customHeight="1">
      <c r="A256" s="78">
        <v>176</v>
      </c>
      <c r="B256" s="14" t="s">
        <v>18</v>
      </c>
      <c r="C256" s="25">
        <f>SUM(D256:J256)</f>
        <v>15268.7</v>
      </c>
      <c r="D256" s="23">
        <v>1933.7</v>
      </c>
      <c r="E256" s="23">
        <v>2135</v>
      </c>
      <c r="F256" s="23">
        <v>2240</v>
      </c>
      <c r="G256" s="23">
        <v>2240</v>
      </c>
      <c r="H256" s="23">
        <v>2240</v>
      </c>
      <c r="I256" s="23">
        <v>2240</v>
      </c>
      <c r="J256" s="23">
        <v>2240</v>
      </c>
      <c r="K256" s="12"/>
    </row>
    <row r="257" spans="1:11" s="11" customFormat="1" ht="15" customHeight="1">
      <c r="A257" s="78"/>
      <c r="B257" s="14"/>
      <c r="C257" s="25"/>
      <c r="D257" s="23"/>
      <c r="E257" s="23"/>
      <c r="F257" s="23"/>
      <c r="G257" s="23"/>
      <c r="H257" s="23"/>
      <c r="I257" s="23"/>
      <c r="J257" s="23"/>
      <c r="K257" s="12"/>
    </row>
    <row r="258" spans="1:11" s="11" customFormat="1" ht="66.75" customHeight="1">
      <c r="A258" s="79">
        <v>177</v>
      </c>
      <c r="B258" s="64" t="s">
        <v>98</v>
      </c>
      <c r="C258" s="26">
        <f aca="true" t="shared" si="87" ref="C258:J258">SUM(C259)</f>
        <v>1090</v>
      </c>
      <c r="D258" s="24">
        <f t="shared" si="87"/>
        <v>140</v>
      </c>
      <c r="E258" s="24">
        <f t="shared" si="87"/>
        <v>150</v>
      </c>
      <c r="F258" s="24">
        <f t="shared" si="87"/>
        <v>160</v>
      </c>
      <c r="G258" s="24">
        <f t="shared" si="87"/>
        <v>160</v>
      </c>
      <c r="H258" s="24">
        <f t="shared" si="87"/>
        <v>160</v>
      </c>
      <c r="I258" s="24">
        <f t="shared" si="87"/>
        <v>160</v>
      </c>
      <c r="J258" s="24">
        <f t="shared" si="87"/>
        <v>160</v>
      </c>
      <c r="K258" s="12" t="s">
        <v>61</v>
      </c>
    </row>
    <row r="259" spans="1:11" s="11" customFormat="1" ht="15" customHeight="1">
      <c r="A259" s="78">
        <v>178</v>
      </c>
      <c r="B259" s="14" t="s">
        <v>18</v>
      </c>
      <c r="C259" s="25">
        <f>SUM(D259:J259)</f>
        <v>1090</v>
      </c>
      <c r="D259" s="23">
        <v>140</v>
      </c>
      <c r="E259" s="23">
        <v>150</v>
      </c>
      <c r="F259" s="23">
        <v>160</v>
      </c>
      <c r="G259" s="23">
        <v>160</v>
      </c>
      <c r="H259" s="23">
        <v>160</v>
      </c>
      <c r="I259" s="23">
        <v>160</v>
      </c>
      <c r="J259" s="23">
        <v>160</v>
      </c>
      <c r="K259" s="12"/>
    </row>
    <row r="260" spans="1:11" s="11" customFormat="1" ht="15" customHeight="1">
      <c r="A260" s="78"/>
      <c r="B260" s="14"/>
      <c r="C260" s="25"/>
      <c r="D260" s="23"/>
      <c r="E260" s="23"/>
      <c r="F260" s="23"/>
      <c r="G260" s="23"/>
      <c r="H260" s="23"/>
      <c r="I260" s="23"/>
      <c r="J260" s="23"/>
      <c r="K260" s="12"/>
    </row>
    <row r="261" spans="1:11" s="11" customFormat="1" ht="36.75" customHeight="1">
      <c r="A261" s="79">
        <v>179</v>
      </c>
      <c r="B261" s="64" t="s">
        <v>123</v>
      </c>
      <c r="C261" s="26">
        <f aca="true" t="shared" si="88" ref="C261:J261">SUM(C262)</f>
        <v>2295</v>
      </c>
      <c r="D261" s="24">
        <f t="shared" si="88"/>
        <v>320</v>
      </c>
      <c r="E261" s="24">
        <f t="shared" si="88"/>
        <v>325</v>
      </c>
      <c r="F261" s="24">
        <f t="shared" si="88"/>
        <v>330</v>
      </c>
      <c r="G261" s="24">
        <f t="shared" si="88"/>
        <v>330</v>
      </c>
      <c r="H261" s="24">
        <f t="shared" si="88"/>
        <v>330</v>
      </c>
      <c r="I261" s="24">
        <f t="shared" si="88"/>
        <v>330</v>
      </c>
      <c r="J261" s="24">
        <f t="shared" si="88"/>
        <v>330</v>
      </c>
      <c r="K261" s="12" t="s">
        <v>54</v>
      </c>
    </row>
    <row r="262" spans="1:11" s="11" customFormat="1" ht="15" customHeight="1">
      <c r="A262" s="78">
        <v>180</v>
      </c>
      <c r="B262" s="14" t="s">
        <v>18</v>
      </c>
      <c r="C262" s="25">
        <f>SUM(D262:J262)</f>
        <v>2295</v>
      </c>
      <c r="D262" s="23">
        <f>120+200</f>
        <v>320</v>
      </c>
      <c r="E262" s="23">
        <f>125+200</f>
        <v>325</v>
      </c>
      <c r="F262" s="23">
        <f>130+200</f>
        <v>330</v>
      </c>
      <c r="G262" s="23">
        <f>130+200</f>
        <v>330</v>
      </c>
      <c r="H262" s="23">
        <f>130+200</f>
        <v>330</v>
      </c>
      <c r="I262" s="23">
        <f>130+200</f>
        <v>330</v>
      </c>
      <c r="J262" s="23">
        <f>130+200</f>
        <v>330</v>
      </c>
      <c r="K262" s="12"/>
    </row>
    <row r="263" spans="1:11" s="11" customFormat="1" ht="15" customHeight="1">
      <c r="A263" s="78"/>
      <c r="B263" s="14"/>
      <c r="C263" s="25"/>
      <c r="D263" s="23"/>
      <c r="E263" s="23"/>
      <c r="F263" s="23"/>
      <c r="G263" s="23"/>
      <c r="H263" s="23"/>
      <c r="I263" s="23"/>
      <c r="J263" s="23"/>
      <c r="K263" s="12"/>
    </row>
    <row r="264" spans="1:11" s="11" customFormat="1" ht="81" customHeight="1">
      <c r="A264" s="79">
        <v>181</v>
      </c>
      <c r="B264" s="64" t="s">
        <v>124</v>
      </c>
      <c r="C264" s="26">
        <f aca="true" t="shared" si="89" ref="C264:J264">SUM(C265)</f>
        <v>484</v>
      </c>
      <c r="D264" s="24">
        <f t="shared" si="89"/>
        <v>160</v>
      </c>
      <c r="E264" s="24">
        <f t="shared" si="89"/>
        <v>24</v>
      </c>
      <c r="F264" s="24">
        <f t="shared" si="89"/>
        <v>60</v>
      </c>
      <c r="G264" s="24">
        <f t="shared" si="89"/>
        <v>60</v>
      </c>
      <c r="H264" s="24">
        <f t="shared" si="89"/>
        <v>60</v>
      </c>
      <c r="I264" s="24">
        <f t="shared" si="89"/>
        <v>60</v>
      </c>
      <c r="J264" s="24">
        <f t="shared" si="89"/>
        <v>60</v>
      </c>
      <c r="K264" s="12" t="s">
        <v>63</v>
      </c>
    </row>
    <row r="265" spans="1:11" s="11" customFormat="1" ht="15" customHeight="1">
      <c r="A265" s="78">
        <v>182</v>
      </c>
      <c r="B265" s="14" t="s">
        <v>18</v>
      </c>
      <c r="C265" s="25">
        <f>SUM(D265:J265)</f>
        <v>484</v>
      </c>
      <c r="D265" s="23">
        <v>160</v>
      </c>
      <c r="E265" s="23">
        <v>24</v>
      </c>
      <c r="F265" s="23">
        <v>60</v>
      </c>
      <c r="G265" s="23">
        <v>60</v>
      </c>
      <c r="H265" s="23">
        <v>60</v>
      </c>
      <c r="I265" s="23">
        <v>60</v>
      </c>
      <c r="J265" s="23">
        <v>60</v>
      </c>
      <c r="K265" s="12"/>
    </row>
    <row r="266" spans="1:11" s="11" customFormat="1" ht="15" customHeight="1">
      <c r="A266" s="78"/>
      <c r="B266" s="14"/>
      <c r="C266" s="25"/>
      <c r="D266" s="23"/>
      <c r="E266" s="23"/>
      <c r="F266" s="23"/>
      <c r="G266" s="23"/>
      <c r="H266" s="23"/>
      <c r="I266" s="23"/>
      <c r="J266" s="23"/>
      <c r="K266" s="12"/>
    </row>
    <row r="267" spans="1:11" s="11" customFormat="1" ht="68.25" customHeight="1">
      <c r="A267" s="79">
        <v>183</v>
      </c>
      <c r="B267" s="64" t="s">
        <v>125</v>
      </c>
      <c r="C267" s="26">
        <f aca="true" t="shared" si="90" ref="C267:J267">SUM(C268)</f>
        <v>73282</v>
      </c>
      <c r="D267" s="24">
        <f t="shared" si="90"/>
        <v>10282</v>
      </c>
      <c r="E267" s="24">
        <f t="shared" si="90"/>
        <v>10500</v>
      </c>
      <c r="F267" s="24">
        <f t="shared" si="90"/>
        <v>10500</v>
      </c>
      <c r="G267" s="24">
        <f t="shared" si="90"/>
        <v>10500</v>
      </c>
      <c r="H267" s="24">
        <f t="shared" si="90"/>
        <v>10500</v>
      </c>
      <c r="I267" s="24">
        <f t="shared" si="90"/>
        <v>10500</v>
      </c>
      <c r="J267" s="24">
        <f t="shared" si="90"/>
        <v>10500</v>
      </c>
      <c r="K267" s="12" t="s">
        <v>62</v>
      </c>
    </row>
    <row r="268" spans="1:11" s="11" customFormat="1" ht="15" customHeight="1">
      <c r="A268" s="78">
        <v>184</v>
      </c>
      <c r="B268" s="14" t="s">
        <v>18</v>
      </c>
      <c r="C268" s="25">
        <f>SUM(D268:J268)</f>
        <v>73282</v>
      </c>
      <c r="D268" s="23">
        <v>10282</v>
      </c>
      <c r="E268" s="23">
        <v>10500</v>
      </c>
      <c r="F268" s="23">
        <v>10500</v>
      </c>
      <c r="G268" s="23">
        <v>10500</v>
      </c>
      <c r="H268" s="23">
        <v>10500</v>
      </c>
      <c r="I268" s="23">
        <v>10500</v>
      </c>
      <c r="J268" s="23">
        <v>10500</v>
      </c>
      <c r="K268" s="12"/>
    </row>
    <row r="269" spans="1:11" s="11" customFormat="1" ht="15" customHeight="1">
      <c r="A269" s="78"/>
      <c r="B269" s="14"/>
      <c r="C269" s="25"/>
      <c r="D269" s="23"/>
      <c r="E269" s="23"/>
      <c r="F269" s="23"/>
      <c r="G269" s="23"/>
      <c r="H269" s="23"/>
      <c r="I269" s="23"/>
      <c r="J269" s="23"/>
      <c r="K269" s="12"/>
    </row>
    <row r="270" spans="1:11" s="11" customFormat="1" ht="81.75" customHeight="1">
      <c r="A270" s="79">
        <v>185</v>
      </c>
      <c r="B270" s="64" t="s">
        <v>126</v>
      </c>
      <c r="C270" s="26">
        <f aca="true" t="shared" si="91" ref="C270:J270">SUM(C271)</f>
        <v>101493</v>
      </c>
      <c r="D270" s="24">
        <f>SUM(D271)</f>
        <v>12743</v>
      </c>
      <c r="E270" s="24">
        <f t="shared" si="91"/>
        <v>14200</v>
      </c>
      <c r="F270" s="24">
        <f t="shared" si="91"/>
        <v>14910</v>
      </c>
      <c r="G270" s="24">
        <f t="shared" si="91"/>
        <v>14910</v>
      </c>
      <c r="H270" s="24">
        <f t="shared" si="91"/>
        <v>14910</v>
      </c>
      <c r="I270" s="24">
        <f t="shared" si="91"/>
        <v>14910</v>
      </c>
      <c r="J270" s="24">
        <f t="shared" si="91"/>
        <v>14910</v>
      </c>
      <c r="K270" s="12" t="s">
        <v>58</v>
      </c>
    </row>
    <row r="271" spans="1:11" s="11" customFormat="1" ht="15" customHeight="1">
      <c r="A271" s="78">
        <v>186</v>
      </c>
      <c r="B271" s="14" t="s">
        <v>18</v>
      </c>
      <c r="C271" s="25">
        <f>SUM(D271:J271)</f>
        <v>101493</v>
      </c>
      <c r="D271" s="23">
        <v>12743</v>
      </c>
      <c r="E271" s="23">
        <v>14200</v>
      </c>
      <c r="F271" s="23">
        <v>14910</v>
      </c>
      <c r="G271" s="23">
        <v>14910</v>
      </c>
      <c r="H271" s="23">
        <v>14910</v>
      </c>
      <c r="I271" s="23">
        <v>14910</v>
      </c>
      <c r="J271" s="23">
        <v>14910</v>
      </c>
      <c r="K271" s="12"/>
    </row>
    <row r="272" spans="1:11" s="11" customFormat="1" ht="15" customHeight="1">
      <c r="A272" s="78"/>
      <c r="B272" s="14"/>
      <c r="C272" s="25"/>
      <c r="D272" s="23"/>
      <c r="E272" s="23"/>
      <c r="F272" s="23"/>
      <c r="G272" s="23"/>
      <c r="H272" s="23"/>
      <c r="I272" s="23"/>
      <c r="J272" s="23"/>
      <c r="K272" s="12"/>
    </row>
    <row r="273" spans="1:11" s="11" customFormat="1" ht="34.5" customHeight="1">
      <c r="A273" s="79">
        <v>187</v>
      </c>
      <c r="B273" s="64" t="s">
        <v>127</v>
      </c>
      <c r="C273" s="26">
        <f aca="true" t="shared" si="92" ref="C273:J273">SUM(C274)</f>
        <v>455</v>
      </c>
      <c r="D273" s="24">
        <f t="shared" si="92"/>
        <v>80</v>
      </c>
      <c r="E273" s="24">
        <f t="shared" si="92"/>
        <v>125</v>
      </c>
      <c r="F273" s="24">
        <f t="shared" si="92"/>
        <v>50</v>
      </c>
      <c r="G273" s="24">
        <f t="shared" si="92"/>
        <v>50</v>
      </c>
      <c r="H273" s="24">
        <f t="shared" si="92"/>
        <v>50</v>
      </c>
      <c r="I273" s="24">
        <f t="shared" si="92"/>
        <v>50</v>
      </c>
      <c r="J273" s="24">
        <f t="shared" si="92"/>
        <v>50</v>
      </c>
      <c r="K273" s="12" t="s">
        <v>58</v>
      </c>
    </row>
    <row r="274" spans="1:11" s="11" customFormat="1" ht="15" customHeight="1">
      <c r="A274" s="78">
        <v>188</v>
      </c>
      <c r="B274" s="14" t="s">
        <v>18</v>
      </c>
      <c r="C274" s="25">
        <f>SUM(D274:J274)</f>
        <v>455</v>
      </c>
      <c r="D274" s="23">
        <v>80</v>
      </c>
      <c r="E274" s="23">
        <v>125</v>
      </c>
      <c r="F274" s="23">
        <v>50</v>
      </c>
      <c r="G274" s="23">
        <v>50</v>
      </c>
      <c r="H274" s="23">
        <v>50</v>
      </c>
      <c r="I274" s="23">
        <v>50</v>
      </c>
      <c r="J274" s="23">
        <v>50</v>
      </c>
      <c r="K274" s="12"/>
    </row>
  </sheetData>
  <mergeCells count="30">
    <mergeCell ref="A248:K248"/>
    <mergeCell ref="A205:K205"/>
    <mergeCell ref="A224:K224"/>
    <mergeCell ref="A230:K230"/>
    <mergeCell ref="A236:K236"/>
    <mergeCell ref="A240:K240"/>
    <mergeCell ref="A190:K190"/>
    <mergeCell ref="A197:K197"/>
    <mergeCell ref="A201:K201"/>
    <mergeCell ref="A109:K109"/>
    <mergeCell ref="A172:K172"/>
    <mergeCell ref="A176:K176"/>
    <mergeCell ref="A180:K180"/>
    <mergeCell ref="A95:K95"/>
    <mergeCell ref="A102:K102"/>
    <mergeCell ref="A105:K105"/>
    <mergeCell ref="A36:K36"/>
    <mergeCell ref="A43:K43"/>
    <mergeCell ref="A57:K57"/>
    <mergeCell ref="A50:K50"/>
    <mergeCell ref="A4:K4"/>
    <mergeCell ref="A5:K5"/>
    <mergeCell ref="E1:K3"/>
    <mergeCell ref="A6:K6"/>
    <mergeCell ref="A7:K7"/>
    <mergeCell ref="A29:K29"/>
    <mergeCell ref="B9:B10"/>
    <mergeCell ref="C9:J9"/>
    <mergeCell ref="A9:A10"/>
    <mergeCell ref="K9:K10"/>
  </mergeCells>
  <printOptions/>
  <pageMargins left="0.39" right="0.16" top="0.4" bottom="0.16" header="0.3" footer="0.16"/>
  <pageSetup horizontalDpi="600" verticalDpi="600" orientation="landscape" paperSize="9" scale="74" r:id="rId1"/>
  <rowBreaks count="8" manualBreakCount="8">
    <brk id="42" max="10" man="1"/>
    <brk id="78" max="10" man="1"/>
    <brk id="115" max="10" man="1"/>
    <brk id="151" max="10" man="1"/>
    <brk id="171" max="10" man="1"/>
    <brk id="204" max="10" man="1"/>
    <brk id="235" max="10" man="1"/>
    <brk id="2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2014-04-08T09:54:38Z</cp:lastPrinted>
  <dcterms:created xsi:type="dcterms:W3CDTF">2013-10-08T11:20:39Z</dcterms:created>
  <dcterms:modified xsi:type="dcterms:W3CDTF">2014-04-28T07:08:11Z</dcterms:modified>
  <cp:category/>
  <cp:version/>
  <cp:contentType/>
  <cp:contentStatus/>
</cp:coreProperties>
</file>