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<sst xmlns="http://schemas.openxmlformats.org/spreadsheetml/2006/main" count="410" uniqueCount="121">
  <si>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</si>
  <si>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</si>
  <si>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</si>
  <si>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</si>
  <si>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</si>
  <si>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</si>
  <si>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</si>
  <si>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</si>
  <si>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</si>
  <si>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</si>
  <si>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</si>
  <si>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</si>
  <si>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</si>
  <si>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</si>
  <si>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</si>
  <si>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</si>
  <si>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</si>
  <si>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</si>
  <si>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</si>
  <si>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</si>
  <si>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</si>
  <si>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</si>
  <si>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</si>
  <si>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</si>
  <si>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</si>
  <si>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</si>
  <si>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</si>
  <si>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</si>
  <si>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</si>
  <si>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</si>
  <si>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</si>
  <si>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</si>
  <si>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</si>
  <si>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</si>
  <si>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</si>
  <si>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</si>
  <si>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</si>
  <si>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</si>
  <si>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</si>
  <si>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</si>
  <si>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</si>
  <si>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</si>
  <si>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</si>
  <si>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</si>
  <si>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</si>
  <si>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</si>
  <si>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</si>
  <si>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</si>
  <si>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</si>
  <si>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</si>
  <si>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</si>
  <si>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</si>
  <si>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</si>
  <si>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</si>
  <si>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</si>
  <si>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</si>
  <si>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</si>
  <si>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</si>
  <si>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</si>
  <si>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</si>
  <si>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</si>
  <si>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</si>
  <si>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</si>
  <si>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</si>
  <si>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</si>
  <si>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</si>
  <si>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</si>
  <si>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</si>
  <si>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</si>
  <si>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</si>
  <si>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</si>
  <si>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</si>
  <si>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Межевание городских лесов, постановка на кадастровый учет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</si>
  <si>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</si>
  <si>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</si>
  <si>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</si>
  <si>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</si>
  <si>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</si>
  <si>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</si>
  <si>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</si>
  <si>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</si>
  <si>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</si>
  <si>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</si>
  <si>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</si>
  <si>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</si>
  <si>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</si>
  <si>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помещения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</si>
  <si>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</si>
  <si>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</si>
  <si>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</si>
  <si>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</si>
  <si>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</si>
  <si>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</si>
  <si>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</si>
  <si>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</si>
  <si>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</si>
  <si>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</si>
  <si>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</si>
  <si>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</si>
  <si>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</si>
  <si>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</si>
  <si>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</si>
  <si>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</si>
  <si>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</si>
  <si>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</si>
  <si>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Мероприятие 31 - Разработка проектно-сметной документации на газификацию микрорайона Крутой Лог города Североуральска</t>
  </si>
  <si>
    <t>Х</t>
  </si>
  <si>
    <t>38,40,41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</si>
  <si>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</si>
  <si>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</si>
  <si>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</si>
  <si>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</si>
  <si>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</si>
  <si>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</si>
  <si>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</si>
  <si>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</si>
  <si>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.03.2015г. № </t>
  </si>
  <si>
    <t xml:space="preserve"> - Благоустройство мест общего пользования территории Североуральского городского округа</t>
  </si>
  <si>
    <t>Мероприятие 15.1. - Обследование жилищного фонда на предмет признания его аварийным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</si>
  <si>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</si>
  <si>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Мероприятие 14 - Переселение граждан на территории Североуральского городского округа из аварийного жилищного фонда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</si>
</sst>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2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4" fillId="0" borderId="2" xfId="20" applyNumberFormat="1" applyFont="1" applyFill="1" applyBorder="1" applyAlignment="1">
      <alignment horizontal="right" vertical="center" wrapText="1"/>
    </xf>
    <xf numFmtId="166" fontId="3" fillId="0" borderId="2" xfId="2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2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45"/>
  <sheetViews>
    <sheetView tabSelected="1" zoomScale="120" zoomScaleNormal="120" zoomScaleSheetLayoutView="30" workbookViewId="0" topLeftCell="A145">
      <selection activeCell="D181" sqref="D181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45" t="s">
        <v>116</v>
      </c>
      <c r="J1" s="145"/>
      <c r="K1" s="145"/>
    </row>
    <row r="2" spans="1:13" ht="116.25" customHeight="1">
      <c r="A2" s="149" t="s">
        <v>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42"/>
      <c r="M2" s="42"/>
    </row>
    <row r="3" spans="1:11" ht="28.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7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.75">
      <c r="A5" s="148" t="s">
        <v>48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5.75">
      <c r="A6" s="150" t="s">
        <v>61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43"/>
    </row>
    <row r="8" spans="1:11" ht="66.75" customHeight="1">
      <c r="A8" s="151" t="s">
        <v>1</v>
      </c>
      <c r="B8" s="151" t="s">
        <v>18</v>
      </c>
      <c r="C8" s="151" t="s">
        <v>17</v>
      </c>
      <c r="D8" s="151"/>
      <c r="E8" s="151"/>
      <c r="F8" s="151"/>
      <c r="G8" s="151"/>
      <c r="H8" s="151"/>
      <c r="I8" s="151"/>
      <c r="J8" s="151"/>
      <c r="K8" s="146" t="s">
        <v>16</v>
      </c>
    </row>
    <row r="9" spans="1:16" ht="30" customHeight="1">
      <c r="A9" s="152"/>
      <c r="B9" s="152"/>
      <c r="C9" s="87" t="s">
        <v>2</v>
      </c>
      <c r="D9" s="88" t="s">
        <v>26</v>
      </c>
      <c r="E9" s="87" t="s">
        <v>27</v>
      </c>
      <c r="F9" s="87" t="s">
        <v>28</v>
      </c>
      <c r="G9" s="87" t="s">
        <v>29</v>
      </c>
      <c r="H9" s="87" t="s">
        <v>30</v>
      </c>
      <c r="I9" s="87" t="s">
        <v>31</v>
      </c>
      <c r="J9" s="87" t="s">
        <v>32</v>
      </c>
      <c r="K9" s="147"/>
      <c r="L9" s="1"/>
      <c r="M9" s="1"/>
      <c r="N9" s="63"/>
      <c r="P9" s="1"/>
    </row>
    <row r="10" spans="1:16" ht="28.5" customHeight="1">
      <c r="A10" s="9" t="s">
        <v>25</v>
      </c>
      <c r="B10" s="67" t="s">
        <v>3</v>
      </c>
      <c r="C10" s="79">
        <f aca="true" t="shared" si="0" ref="C10:J10">SUM(C11:C13)</f>
        <v>1033717.4999999999</v>
      </c>
      <c r="D10" s="79">
        <f t="shared" si="0"/>
        <v>283826.9</v>
      </c>
      <c r="E10" s="79">
        <f t="shared" si="0"/>
        <v>346214.9</v>
      </c>
      <c r="F10" s="79">
        <f t="shared" si="0"/>
        <v>91013.29999999999</v>
      </c>
      <c r="G10" s="79">
        <f t="shared" si="0"/>
        <v>78165.6</v>
      </c>
      <c r="H10" s="79">
        <f t="shared" si="0"/>
        <v>78165.6</v>
      </c>
      <c r="I10" s="79">
        <f t="shared" si="0"/>
        <v>78165.6</v>
      </c>
      <c r="J10" s="79">
        <f t="shared" si="0"/>
        <v>78165.6</v>
      </c>
      <c r="K10" s="112" t="s">
        <v>106</v>
      </c>
      <c r="L10" s="1"/>
      <c r="M10" s="1"/>
      <c r="N10" s="1"/>
      <c r="O10" s="1"/>
      <c r="P10" s="1"/>
    </row>
    <row r="11" spans="1:16" ht="15">
      <c r="A11" s="9"/>
      <c r="B11" s="64" t="s">
        <v>4</v>
      </c>
      <c r="C11" s="65">
        <f>SUM(D11:J11)</f>
        <v>624718.4999999999</v>
      </c>
      <c r="D11" s="65">
        <f aca="true" t="shared" si="1" ref="D11:J11">SUM(D15+D19)</f>
        <v>92792.8</v>
      </c>
      <c r="E11" s="65">
        <f>SUM(E15+E19)</f>
        <v>128250</v>
      </c>
      <c r="F11" s="65">
        <f t="shared" si="1"/>
        <v>91013.29999999999</v>
      </c>
      <c r="G11" s="65">
        <f t="shared" si="1"/>
        <v>78165.6</v>
      </c>
      <c r="H11" s="65">
        <f t="shared" si="1"/>
        <v>78165.6</v>
      </c>
      <c r="I11" s="65">
        <f t="shared" si="1"/>
        <v>78165.6</v>
      </c>
      <c r="J11" s="65">
        <f t="shared" si="1"/>
        <v>78165.6</v>
      </c>
      <c r="K11" s="139"/>
      <c r="L11" s="1"/>
      <c r="M11" s="1"/>
      <c r="N11" s="1"/>
      <c r="O11" s="1"/>
      <c r="P11" s="1"/>
    </row>
    <row r="12" spans="1:16" ht="15">
      <c r="A12" s="9"/>
      <c r="B12" s="64" t="s">
        <v>5</v>
      </c>
      <c r="C12" s="65">
        <f>SUM(D12:J12)</f>
        <v>240681.39999999997</v>
      </c>
      <c r="D12" s="65">
        <f>SUM(D16+D20)</f>
        <v>109216.09999999999</v>
      </c>
      <c r="E12" s="65">
        <f>SUM(E16+E20)</f>
        <v>131465.3</v>
      </c>
      <c r="F12" s="65">
        <f>SUM(F16+F20)</f>
        <v>0</v>
      </c>
      <c r="G12" s="65">
        <f>SUM(G16+G20)</f>
        <v>0</v>
      </c>
      <c r="H12" s="65">
        <f>SUM(H16+H20)</f>
        <v>0</v>
      </c>
      <c r="I12" s="65">
        <f>SUM(I16+I20)</f>
        <v>0</v>
      </c>
      <c r="J12" s="65">
        <f>SUM(J16+J20)</f>
        <v>0</v>
      </c>
      <c r="K12" s="139"/>
      <c r="L12" s="1"/>
      <c r="M12" s="1"/>
      <c r="N12" s="1"/>
      <c r="O12" s="1"/>
      <c r="P12" s="1"/>
    </row>
    <row r="13" spans="1:16" ht="15">
      <c r="A13" s="9"/>
      <c r="B13" s="64" t="s">
        <v>69</v>
      </c>
      <c r="C13" s="65">
        <f>SUM(D13:J13)</f>
        <v>168317.6</v>
      </c>
      <c r="D13" s="65">
        <f>SUM(D21+D17)</f>
        <v>81818</v>
      </c>
      <c r="E13" s="65">
        <f aca="true" t="shared" si="2" ref="E13:J13">SUM(E21+E17)</f>
        <v>86499.6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113"/>
      <c r="L13" s="1"/>
      <c r="M13" s="1"/>
      <c r="N13" s="1"/>
      <c r="O13" s="1"/>
      <c r="P13" s="1"/>
    </row>
    <row r="14" spans="1:11" ht="16.5" customHeight="1">
      <c r="A14" s="9"/>
      <c r="B14" s="67" t="s">
        <v>6</v>
      </c>
      <c r="C14" s="79">
        <f>SUM(C15:C17)</f>
        <v>554870</v>
      </c>
      <c r="D14" s="79">
        <f>SUM(D15:D17)</f>
        <v>232761.9</v>
      </c>
      <c r="E14" s="79">
        <f aca="true" t="shared" si="3" ref="E14:J14">SUM(E15:E17)</f>
        <v>273125.19999999995</v>
      </c>
      <c r="F14" s="79">
        <f t="shared" si="3"/>
        <v>14150.5</v>
      </c>
      <c r="G14" s="79">
        <f t="shared" si="3"/>
        <v>8708.1</v>
      </c>
      <c r="H14" s="79">
        <f t="shared" si="3"/>
        <v>8708.1</v>
      </c>
      <c r="I14" s="79">
        <f t="shared" si="3"/>
        <v>8708.1</v>
      </c>
      <c r="J14" s="79">
        <f t="shared" si="3"/>
        <v>8708.1</v>
      </c>
      <c r="K14" s="112" t="s">
        <v>106</v>
      </c>
    </row>
    <row r="15" spans="1:12" ht="15">
      <c r="A15" s="9"/>
      <c r="B15" s="64" t="s">
        <v>4</v>
      </c>
      <c r="C15" s="66">
        <f>SUM(D15:J15)</f>
        <v>148892.00000000003</v>
      </c>
      <c r="D15" s="66">
        <f aca="true" t="shared" si="4" ref="D15:J15">D29+D95+D143+D166+D196+D229+D295+D314</f>
        <v>44727.8</v>
      </c>
      <c r="E15" s="66">
        <f t="shared" si="4"/>
        <v>55181.299999999996</v>
      </c>
      <c r="F15">
        <f t="shared" si="4"/>
        <v>14150.5</v>
      </c>
      <c r="G15" s="66">
        <f t="shared" si="4"/>
        <v>8708.1</v>
      </c>
      <c r="H15" s="66">
        <f t="shared" si="4"/>
        <v>8708.1</v>
      </c>
      <c r="I15" s="66">
        <f t="shared" si="4"/>
        <v>8708.1</v>
      </c>
      <c r="J15" s="66">
        <f t="shared" si="4"/>
        <v>8708.1</v>
      </c>
      <c r="K15" s="139"/>
      <c r="L15" s="63"/>
    </row>
    <row r="16" spans="1:11" ht="15">
      <c r="A16" s="9"/>
      <c r="B16" s="64" t="s">
        <v>5</v>
      </c>
      <c r="C16" s="66">
        <f>SUM(D16:J16)</f>
        <v>237660.39999999997</v>
      </c>
      <c r="D16" s="66">
        <f>D96+D167+D30</f>
        <v>106216.09999999999</v>
      </c>
      <c r="E16" s="66">
        <f aca="true" t="shared" si="5" ref="E16:J17">E96+E167</f>
        <v>131444.3</v>
      </c>
      <c r="F16" s="66">
        <f t="shared" si="5"/>
        <v>0</v>
      </c>
      <c r="G16" s="66">
        <f t="shared" si="5"/>
        <v>0</v>
      </c>
      <c r="H16" s="66">
        <f t="shared" si="5"/>
        <v>0</v>
      </c>
      <c r="I16" s="66">
        <f t="shared" si="5"/>
        <v>0</v>
      </c>
      <c r="J16" s="66">
        <f t="shared" si="5"/>
        <v>0</v>
      </c>
      <c r="K16" s="139"/>
    </row>
    <row r="17" spans="1:13" ht="15">
      <c r="A17" s="9"/>
      <c r="B17" s="64" t="s">
        <v>69</v>
      </c>
      <c r="C17" s="66">
        <f>SUM(D17:J17)</f>
        <v>168317.6</v>
      </c>
      <c r="D17" s="66">
        <f>D97+D168</f>
        <v>81818</v>
      </c>
      <c r="E17" s="66">
        <f t="shared" si="5"/>
        <v>86499.6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113"/>
      <c r="M17" s="63"/>
    </row>
    <row r="18" spans="1:12" ht="15">
      <c r="A18" s="68"/>
      <c r="B18" s="67" t="s">
        <v>7</v>
      </c>
      <c r="C18" s="79">
        <f>SUM(C19:C20)</f>
        <v>478847.5</v>
      </c>
      <c r="D18" s="79">
        <f>SUM(D19:D20)</f>
        <v>51065</v>
      </c>
      <c r="E18" s="79">
        <f aca="true" t="shared" si="6" ref="E18:J18">SUM(E19:E20)</f>
        <v>73089.7</v>
      </c>
      <c r="F18" s="79">
        <f t="shared" si="6"/>
        <v>76862.79999999999</v>
      </c>
      <c r="G18" s="79">
        <f t="shared" si="6"/>
        <v>69457.5</v>
      </c>
      <c r="H18" s="79">
        <f t="shared" si="6"/>
        <v>69457.5</v>
      </c>
      <c r="I18" s="79">
        <f t="shared" si="6"/>
        <v>69457.5</v>
      </c>
      <c r="J18" s="79">
        <f t="shared" si="6"/>
        <v>69457.5</v>
      </c>
      <c r="K18" s="112" t="s">
        <v>106</v>
      </c>
      <c r="L18" s="63"/>
    </row>
    <row r="19" spans="1:11" ht="15">
      <c r="A19" s="68"/>
      <c r="B19" s="64" t="s">
        <v>4</v>
      </c>
      <c r="C19" s="65">
        <f>SUM(D19:J19)</f>
        <v>475826.5</v>
      </c>
      <c r="D19" s="65">
        <f aca="true" t="shared" si="7" ref="D19:J19">D44+D118+D152+D184+D238+D304+D333+D205+D286</f>
        <v>48065</v>
      </c>
      <c r="E19" s="65">
        <f t="shared" si="7"/>
        <v>73068.7</v>
      </c>
      <c r="F19" s="65">
        <f t="shared" si="7"/>
        <v>76862.79999999999</v>
      </c>
      <c r="G19" s="65">
        <f t="shared" si="7"/>
        <v>69457.5</v>
      </c>
      <c r="H19" s="65">
        <f t="shared" si="7"/>
        <v>69457.5</v>
      </c>
      <c r="I19" s="65">
        <f t="shared" si="7"/>
        <v>69457.5</v>
      </c>
      <c r="J19" s="65">
        <f t="shared" si="7"/>
        <v>69457.5</v>
      </c>
      <c r="K19" s="139"/>
    </row>
    <row r="20" spans="1:11" ht="15">
      <c r="A20" s="68"/>
      <c r="B20" s="83" t="s">
        <v>5</v>
      </c>
      <c r="C20" s="65">
        <f>SUM(D20:J20)</f>
        <v>3021</v>
      </c>
      <c r="D20" s="65">
        <f aca="true" t="shared" si="8" ref="D20:J20">SUM(D119+D332)</f>
        <v>3000</v>
      </c>
      <c r="E20" s="65">
        <f t="shared" si="8"/>
        <v>21</v>
      </c>
      <c r="F20" s="65">
        <f t="shared" si="8"/>
        <v>0</v>
      </c>
      <c r="G20" s="65">
        <f t="shared" si="8"/>
        <v>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139"/>
    </row>
    <row r="21" spans="1:15" ht="12" customHeight="1">
      <c r="A21" s="68"/>
      <c r="B21" s="64" t="s">
        <v>69</v>
      </c>
      <c r="C21" s="65">
        <f>SUM(D21:J21)</f>
        <v>0</v>
      </c>
      <c r="D21" s="66">
        <v>0</v>
      </c>
      <c r="E21" s="66">
        <f aca="true" t="shared" si="9" ref="E21:J21">E119</f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0</v>
      </c>
      <c r="J21" s="66">
        <f t="shared" si="9"/>
        <v>0</v>
      </c>
      <c r="K21" s="113"/>
      <c r="O21" s="1"/>
    </row>
    <row r="22" spans="1:11" ht="15.75" customHeight="1">
      <c r="A22" s="143" t="s">
        <v>20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ht="15">
      <c r="A23" s="155"/>
      <c r="B23" s="67" t="s">
        <v>8</v>
      </c>
      <c r="C23" s="144">
        <f>SUM(C25+C26)</f>
        <v>193059.69999999998</v>
      </c>
      <c r="D23" s="144">
        <f>SUM(D25+D26)</f>
        <v>25725.200000000004</v>
      </c>
      <c r="E23" s="144">
        <f aca="true" t="shared" si="10" ref="E23:J23">SUM(E25)</f>
        <v>23186</v>
      </c>
      <c r="F23" s="144">
        <f t="shared" si="10"/>
        <v>30055.3</v>
      </c>
      <c r="G23" s="144">
        <f t="shared" si="10"/>
        <v>28523.3</v>
      </c>
      <c r="H23" s="144">
        <f t="shared" si="10"/>
        <v>28523.3</v>
      </c>
      <c r="I23" s="144">
        <f t="shared" si="10"/>
        <v>28523.3</v>
      </c>
      <c r="J23" s="144">
        <f t="shared" si="10"/>
        <v>28523.3</v>
      </c>
      <c r="K23" s="112" t="s">
        <v>106</v>
      </c>
    </row>
    <row r="24" spans="1:12" ht="15">
      <c r="A24" s="155"/>
      <c r="B24" s="67" t="s">
        <v>9</v>
      </c>
      <c r="C24" s="144"/>
      <c r="D24" s="144"/>
      <c r="E24" s="144"/>
      <c r="F24" s="144"/>
      <c r="G24" s="144"/>
      <c r="H24" s="144"/>
      <c r="I24" s="144"/>
      <c r="J24" s="144"/>
      <c r="K24" s="139"/>
      <c r="L24" s="5"/>
    </row>
    <row r="25" spans="1:14" ht="15">
      <c r="A25" s="68"/>
      <c r="B25" s="64" t="s">
        <v>4</v>
      </c>
      <c r="C25" s="65">
        <f>SUM(D25:J25)</f>
        <v>191844.99999999997</v>
      </c>
      <c r="D25" s="65">
        <f aca="true" t="shared" si="11" ref="D25:J25">SUM(D29+D44)</f>
        <v>24510.500000000004</v>
      </c>
      <c r="E25" s="65">
        <f t="shared" si="11"/>
        <v>23186</v>
      </c>
      <c r="F25" s="65">
        <f t="shared" si="11"/>
        <v>30055.3</v>
      </c>
      <c r="G25" s="65">
        <f t="shared" si="11"/>
        <v>28523.3</v>
      </c>
      <c r="H25" s="65">
        <f t="shared" si="11"/>
        <v>28523.3</v>
      </c>
      <c r="I25" s="65">
        <f t="shared" si="11"/>
        <v>28523.3</v>
      </c>
      <c r="J25" s="65">
        <f t="shared" si="11"/>
        <v>28523.3</v>
      </c>
      <c r="K25" s="139"/>
      <c r="M25" s="1"/>
      <c r="N25" s="1"/>
    </row>
    <row r="26" spans="1:14" ht="15">
      <c r="A26" s="68"/>
      <c r="B26" s="83" t="s">
        <v>5</v>
      </c>
      <c r="C26" s="65">
        <f>SUM(D26:J26)</f>
        <v>1214.7</v>
      </c>
      <c r="D26" s="65">
        <f>SUM(D30)</f>
        <v>1214.7</v>
      </c>
      <c r="E26" s="65">
        <f aca="true" t="shared" si="12" ref="E26:J26">SUM(E30)</f>
        <v>0</v>
      </c>
      <c r="F26" s="65">
        <f t="shared" si="12"/>
        <v>0</v>
      </c>
      <c r="G26" s="65">
        <f t="shared" si="12"/>
        <v>0</v>
      </c>
      <c r="H26" s="65">
        <f t="shared" si="12"/>
        <v>0</v>
      </c>
      <c r="I26" s="65">
        <f t="shared" si="12"/>
        <v>0</v>
      </c>
      <c r="J26" s="65">
        <f t="shared" si="12"/>
        <v>0</v>
      </c>
      <c r="K26" s="113"/>
      <c r="M26" s="1"/>
      <c r="N26" s="1"/>
    </row>
    <row r="27" spans="1:11" ht="15.75" customHeight="1">
      <c r="A27" s="119" t="s">
        <v>10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1"/>
    </row>
    <row r="28" spans="1:11" ht="40.5">
      <c r="A28" s="68"/>
      <c r="B28" s="67" t="s">
        <v>33</v>
      </c>
      <c r="C28" s="69">
        <f>SUM(D28:J28)</f>
        <v>26388.299999999996</v>
      </c>
      <c r="D28" s="69">
        <f>SUM(D29+D30)</f>
        <v>3536.3999999999996</v>
      </c>
      <c r="E28" s="69">
        <f aca="true" t="shared" si="13" ref="E28:J28">SUM(E29)</f>
        <v>1439.2</v>
      </c>
      <c r="F28" s="69">
        <f t="shared" si="13"/>
        <v>6425.5</v>
      </c>
      <c r="G28" s="69">
        <f t="shared" si="13"/>
        <v>3746.8</v>
      </c>
      <c r="H28" s="69">
        <f t="shared" si="13"/>
        <v>3746.8</v>
      </c>
      <c r="I28" s="69">
        <f t="shared" si="13"/>
        <v>3746.8</v>
      </c>
      <c r="J28" s="69">
        <f t="shared" si="13"/>
        <v>3746.8</v>
      </c>
      <c r="K28" s="112" t="s">
        <v>106</v>
      </c>
    </row>
    <row r="29" spans="1:11" ht="15">
      <c r="A29" s="68"/>
      <c r="B29" s="64" t="s">
        <v>4</v>
      </c>
      <c r="C29" s="65">
        <f>SUM(D29:J29)</f>
        <v>25173.6</v>
      </c>
      <c r="D29" s="70">
        <f>SUM(D40)</f>
        <v>2321.7</v>
      </c>
      <c r="E29" s="70">
        <f aca="true" t="shared" si="14" ref="E29:J29">SUM(E40)</f>
        <v>1439.2</v>
      </c>
      <c r="F29" s="70">
        <f t="shared" si="14"/>
        <v>6425.5</v>
      </c>
      <c r="G29" s="70">
        <f t="shared" si="14"/>
        <v>3746.8</v>
      </c>
      <c r="H29" s="70">
        <f t="shared" si="14"/>
        <v>3746.8</v>
      </c>
      <c r="I29" s="70">
        <f t="shared" si="14"/>
        <v>3746.8</v>
      </c>
      <c r="J29" s="70">
        <f t="shared" si="14"/>
        <v>3746.8</v>
      </c>
      <c r="K29" s="139"/>
    </row>
    <row r="30" spans="1:11" ht="15">
      <c r="A30" s="68"/>
      <c r="B30" s="83" t="s">
        <v>5</v>
      </c>
      <c r="C30" s="65">
        <f>SUM(D30:J30)</f>
        <v>1214.7</v>
      </c>
      <c r="D30" s="70">
        <f>SUM(D37)</f>
        <v>1214.7</v>
      </c>
      <c r="E30" s="70">
        <f aca="true" t="shared" si="15" ref="E30:J30">SUM(E37)</f>
        <v>0</v>
      </c>
      <c r="F30" s="70">
        <f t="shared" si="15"/>
        <v>0</v>
      </c>
      <c r="G30" s="70">
        <f t="shared" si="15"/>
        <v>0</v>
      </c>
      <c r="H30" s="70">
        <f t="shared" si="15"/>
        <v>0</v>
      </c>
      <c r="I30" s="70">
        <f t="shared" si="15"/>
        <v>0</v>
      </c>
      <c r="J30" s="70">
        <f t="shared" si="15"/>
        <v>0</v>
      </c>
      <c r="K30" s="113"/>
    </row>
    <row r="31" spans="1:11" ht="15" customHeight="1">
      <c r="A31" s="125" t="s">
        <v>11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1" ht="54">
      <c r="A32" s="4"/>
      <c r="B32" s="13" t="s">
        <v>23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0" t="s">
        <v>106</v>
      </c>
    </row>
    <row r="33" spans="1:11" ht="15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1"/>
    </row>
    <row r="34" spans="1:11" ht="15" customHeight="1">
      <c r="A34" s="125" t="s">
        <v>12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ht="18.75" customHeight="1">
      <c r="A35" s="96"/>
      <c r="B35" s="97" t="s">
        <v>2</v>
      </c>
      <c r="C35" s="98">
        <f>SUM(D35:J35)</f>
        <v>26388.299999999996</v>
      </c>
      <c r="D35" s="98">
        <f>SUM(D36:D37)</f>
        <v>3536.3999999999996</v>
      </c>
      <c r="E35" s="98">
        <f aca="true" t="shared" si="16" ref="E35:J35">SUM(E36:E37)</f>
        <v>1439.2</v>
      </c>
      <c r="F35" s="98">
        <f t="shared" si="16"/>
        <v>6425.5</v>
      </c>
      <c r="G35" s="98">
        <f t="shared" si="16"/>
        <v>3746.8</v>
      </c>
      <c r="H35" s="98">
        <f t="shared" si="16"/>
        <v>3746.8</v>
      </c>
      <c r="I35" s="98">
        <f t="shared" si="16"/>
        <v>3746.8</v>
      </c>
      <c r="J35" s="98">
        <f t="shared" si="16"/>
        <v>3746.8</v>
      </c>
      <c r="K35" s="110" t="s">
        <v>106</v>
      </c>
    </row>
    <row r="36" spans="1:11" ht="11.25" customHeight="1">
      <c r="A36" s="9"/>
      <c r="B36" s="12" t="s">
        <v>4</v>
      </c>
      <c r="C36" s="95">
        <f>SUM(D36:J36)</f>
        <v>25173.6</v>
      </c>
      <c r="D36" s="95">
        <f>SUM(D40)</f>
        <v>2321.7</v>
      </c>
      <c r="E36" s="95">
        <f aca="true" t="shared" si="17" ref="E36:J36">SUM(E40)</f>
        <v>1439.2</v>
      </c>
      <c r="F36" s="95">
        <f t="shared" si="17"/>
        <v>6425.5</v>
      </c>
      <c r="G36" s="95">
        <f t="shared" si="17"/>
        <v>3746.8</v>
      </c>
      <c r="H36" s="95">
        <f t="shared" si="17"/>
        <v>3746.8</v>
      </c>
      <c r="I36" s="95">
        <f t="shared" si="17"/>
        <v>3746.8</v>
      </c>
      <c r="J36" s="95">
        <f t="shared" si="17"/>
        <v>3746.8</v>
      </c>
      <c r="K36" s="135"/>
    </row>
    <row r="37" spans="1:11" ht="11.25" customHeight="1">
      <c r="A37" s="4"/>
      <c r="B37" s="83" t="s">
        <v>5</v>
      </c>
      <c r="C37" s="95">
        <f>SUM(D37:J37)</f>
        <v>1214.7</v>
      </c>
      <c r="D37" s="95">
        <f>SUM(D41)</f>
        <v>1214.7</v>
      </c>
      <c r="E37" s="95">
        <f aca="true" t="shared" si="18" ref="E37:J37">SUM(E41)</f>
        <v>0</v>
      </c>
      <c r="F37" s="95">
        <f t="shared" si="18"/>
        <v>0</v>
      </c>
      <c r="G37" s="95">
        <f t="shared" si="18"/>
        <v>0</v>
      </c>
      <c r="H37" s="95">
        <f t="shared" si="18"/>
        <v>0</v>
      </c>
      <c r="I37" s="95">
        <f t="shared" si="18"/>
        <v>0</v>
      </c>
      <c r="J37" s="95">
        <f t="shared" si="18"/>
        <v>0</v>
      </c>
      <c r="K37" s="111"/>
    </row>
    <row r="38" spans="1:11" ht="15" customHeight="1">
      <c r="A38" s="129" t="s">
        <v>34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1"/>
    </row>
    <row r="39" spans="1:11" ht="15" customHeight="1">
      <c r="A39" s="10"/>
      <c r="B39" s="11" t="s">
        <v>19</v>
      </c>
      <c r="C39" s="28">
        <f>SUM(D39:J39)</f>
        <v>26388.299999999996</v>
      </c>
      <c r="D39" s="28">
        <f>D40+D41</f>
        <v>3536.3999999999996</v>
      </c>
      <c r="E39" s="28">
        <f aca="true" t="shared" si="19" ref="E39:J39">SUM(E40)</f>
        <v>1439.2</v>
      </c>
      <c r="F39" s="28">
        <f t="shared" si="19"/>
        <v>6425.5</v>
      </c>
      <c r="G39" s="28">
        <f t="shared" si="19"/>
        <v>3746.8</v>
      </c>
      <c r="H39" s="28">
        <f t="shared" si="19"/>
        <v>3746.8</v>
      </c>
      <c r="I39" s="28">
        <f t="shared" si="19"/>
        <v>3746.8</v>
      </c>
      <c r="J39" s="28">
        <f t="shared" si="19"/>
        <v>3746.8</v>
      </c>
      <c r="K39" s="117">
        <v>4</v>
      </c>
    </row>
    <row r="40" spans="1:11" ht="15">
      <c r="A40" s="44"/>
      <c r="B40" s="49" t="s">
        <v>4</v>
      </c>
      <c r="C40" s="55">
        <f>SUM(D40:J40)</f>
        <v>25173.6</v>
      </c>
      <c r="D40" s="55">
        <v>2321.7</v>
      </c>
      <c r="E40" s="100">
        <v>1439.2</v>
      </c>
      <c r="F40" s="100">
        <v>6425.5</v>
      </c>
      <c r="G40" s="100">
        <v>3746.8</v>
      </c>
      <c r="H40" s="100">
        <f>SUM(G40)</f>
        <v>3746.8</v>
      </c>
      <c r="I40" s="100">
        <f>SUM(H40)</f>
        <v>3746.8</v>
      </c>
      <c r="J40" s="100">
        <f>SUM(I40)</f>
        <v>3746.8</v>
      </c>
      <c r="K40" s="118"/>
    </row>
    <row r="41" spans="1:11" ht="15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28"/>
    </row>
    <row r="42" spans="1:11" ht="15">
      <c r="A42" s="125" t="s">
        <v>13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4" ht="40.5">
      <c r="A43" s="68"/>
      <c r="B43" s="67" t="s">
        <v>14</v>
      </c>
      <c r="C43" s="69">
        <f>SUM(D43:J43)</f>
        <v>166671.40000000002</v>
      </c>
      <c r="D43" s="69">
        <f>SUM(D44)</f>
        <v>22188.800000000003</v>
      </c>
      <c r="E43" s="69">
        <f aca="true" t="shared" si="20" ref="E43:J43">SUM(E44)</f>
        <v>21746.8</v>
      </c>
      <c r="F43" s="69">
        <f t="shared" si="20"/>
        <v>23629.8</v>
      </c>
      <c r="G43" s="69">
        <f t="shared" si="20"/>
        <v>24776.5</v>
      </c>
      <c r="H43" s="69">
        <f t="shared" si="20"/>
        <v>24776.5</v>
      </c>
      <c r="I43" s="69">
        <f t="shared" si="20"/>
        <v>24776.5</v>
      </c>
      <c r="J43" s="69">
        <f t="shared" si="20"/>
        <v>24776.5</v>
      </c>
      <c r="K43" s="153" t="s">
        <v>106</v>
      </c>
      <c r="N43" s="63">
        <f>SUM(E40+E47)</f>
        <v>1696.2</v>
      </c>
    </row>
    <row r="44" spans="1:14" ht="15">
      <c r="A44" s="68"/>
      <c r="B44" s="64" t="s">
        <v>4</v>
      </c>
      <c r="C44" s="70">
        <f>SUM(D44:J44)</f>
        <v>166671.40000000002</v>
      </c>
      <c r="D44" s="70">
        <f>SUM(D51+D54+D57+D60+D47)</f>
        <v>22188.800000000003</v>
      </c>
      <c r="E44" s="70">
        <f aca="true" t="shared" si="21" ref="E44:J44">SUM(E51+E54+E57+E60+E47)</f>
        <v>21746.8</v>
      </c>
      <c r="F44" s="70">
        <f t="shared" si="21"/>
        <v>23629.8</v>
      </c>
      <c r="G44" s="70">
        <f t="shared" si="21"/>
        <v>24776.5</v>
      </c>
      <c r="H44" s="70">
        <f t="shared" si="21"/>
        <v>24776.5</v>
      </c>
      <c r="I44" s="70">
        <f t="shared" si="21"/>
        <v>24776.5</v>
      </c>
      <c r="J44" s="70">
        <f t="shared" si="21"/>
        <v>24776.5</v>
      </c>
      <c r="K44" s="154"/>
      <c r="M44" s="90"/>
      <c r="N44" s="90"/>
    </row>
    <row r="45" spans="1:14" ht="15">
      <c r="A45" s="129" t="s">
        <v>34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1"/>
      <c r="M45" s="90"/>
      <c r="N45" s="90"/>
    </row>
    <row r="46" spans="1:14" ht="15">
      <c r="A46" s="10"/>
      <c r="B46" s="11" t="s">
        <v>19</v>
      </c>
      <c r="C46" s="28">
        <f>SUM(D46:J46)</f>
        <v>567.9</v>
      </c>
      <c r="D46" s="28">
        <f>D47+D48</f>
        <v>310.9</v>
      </c>
      <c r="E46" s="28">
        <f aca="true" t="shared" si="22" ref="E46:J46">SUM(E47)</f>
        <v>257</v>
      </c>
      <c r="F46" s="28">
        <f t="shared" si="22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117">
        <v>4</v>
      </c>
      <c r="M46" s="90"/>
      <c r="N46" s="90"/>
    </row>
    <row r="47" spans="1:14" ht="15">
      <c r="A47" s="44"/>
      <c r="B47" s="49" t="s">
        <v>4</v>
      </c>
      <c r="C47" s="55">
        <f>SUM(D47:J47)</f>
        <v>567.9</v>
      </c>
      <c r="D47" s="55">
        <v>310.9</v>
      </c>
      <c r="E47" s="100">
        <v>257</v>
      </c>
      <c r="F47" s="100">
        <v>0</v>
      </c>
      <c r="G47" s="100">
        <v>0</v>
      </c>
      <c r="H47" s="100">
        <f>SUM(G47)</f>
        <v>0</v>
      </c>
      <c r="I47" s="100">
        <f>SUM(H47)</f>
        <v>0</v>
      </c>
      <c r="J47" s="100">
        <f>SUM(I47)</f>
        <v>0</v>
      </c>
      <c r="K47" s="118"/>
      <c r="M47" s="90"/>
      <c r="N47" s="90"/>
    </row>
    <row r="48" spans="1:14" ht="15">
      <c r="A48" s="9"/>
      <c r="B48" s="31" t="s">
        <v>5</v>
      </c>
      <c r="C48" s="27">
        <f>D48+E48+F48+G48+H48+I48+J48</f>
        <v>0</v>
      </c>
      <c r="D48" s="27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128"/>
      <c r="M48" s="90"/>
      <c r="N48" s="90"/>
    </row>
    <row r="49" spans="1:14" ht="15" customHeight="1">
      <c r="A49" s="134" t="s">
        <v>76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1"/>
      <c r="M49" s="2"/>
      <c r="N49" s="2"/>
    </row>
    <row r="50" spans="1:14" ht="15">
      <c r="A50" s="10"/>
      <c r="B50" s="11" t="s">
        <v>19</v>
      </c>
      <c r="C50" s="28">
        <f>SUM(D50:J50)</f>
        <v>89201</v>
      </c>
      <c r="D50" s="28">
        <f aca="true" t="shared" si="23" ref="D50:J50">SUM(D51)</f>
        <v>12001</v>
      </c>
      <c r="E50" s="28">
        <f t="shared" si="23"/>
        <v>11800</v>
      </c>
      <c r="F50" s="28">
        <f t="shared" si="23"/>
        <v>12600</v>
      </c>
      <c r="G50" s="28">
        <f t="shared" si="23"/>
        <v>13200</v>
      </c>
      <c r="H50" s="28">
        <f t="shared" si="23"/>
        <v>13200</v>
      </c>
      <c r="I50" s="28">
        <f t="shared" si="23"/>
        <v>13200</v>
      </c>
      <c r="J50" s="28">
        <f t="shared" si="23"/>
        <v>13200</v>
      </c>
      <c r="K50" s="117">
        <v>7</v>
      </c>
      <c r="M50" s="2"/>
      <c r="N50" s="2"/>
    </row>
    <row r="51" spans="1:14" ht="15">
      <c r="A51" s="9"/>
      <c r="B51" s="12" t="s">
        <v>4</v>
      </c>
      <c r="C51" s="35">
        <f>SUM(D51:J51)</f>
        <v>89201</v>
      </c>
      <c r="D51" s="35">
        <v>12001</v>
      </c>
      <c r="E51" s="35">
        <v>11800</v>
      </c>
      <c r="F51" s="35">
        <v>12600</v>
      </c>
      <c r="G51" s="35">
        <v>13200</v>
      </c>
      <c r="H51" s="35">
        <f>SUM(G51)</f>
        <v>13200</v>
      </c>
      <c r="I51" s="35">
        <f>SUM(H51)</f>
        <v>13200</v>
      </c>
      <c r="J51" s="35">
        <f>SUM(I51)</f>
        <v>13200</v>
      </c>
      <c r="K51" s="118"/>
      <c r="M51" s="2"/>
      <c r="N51" s="2"/>
    </row>
    <row r="52" spans="1:14" ht="15">
      <c r="A52" s="134" t="s">
        <v>77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1"/>
      <c r="M52" s="2"/>
      <c r="N52" s="2"/>
    </row>
    <row r="53" spans="1:14" ht="15">
      <c r="A53" s="10"/>
      <c r="B53" s="11" t="s">
        <v>19</v>
      </c>
      <c r="C53" s="28">
        <f>SUM(D53:J53)</f>
        <v>21490.9</v>
      </c>
      <c r="D53" s="28">
        <f aca="true" t="shared" si="24" ref="D53:J53">SUM(D54)</f>
        <v>2890.9</v>
      </c>
      <c r="E53" s="28">
        <f t="shared" si="24"/>
        <v>2240</v>
      </c>
      <c r="F53" s="28">
        <f t="shared" si="24"/>
        <v>3150</v>
      </c>
      <c r="G53" s="28">
        <f t="shared" si="24"/>
        <v>3302.5</v>
      </c>
      <c r="H53" s="28">
        <f t="shared" si="24"/>
        <v>3302.5</v>
      </c>
      <c r="I53" s="28">
        <f t="shared" si="24"/>
        <v>3302.5</v>
      </c>
      <c r="J53" s="28">
        <f t="shared" si="24"/>
        <v>3302.5</v>
      </c>
      <c r="K53" s="117">
        <v>9</v>
      </c>
      <c r="M53" s="2"/>
      <c r="N53" s="2"/>
    </row>
    <row r="54" spans="1:14" ht="15">
      <c r="A54" s="9"/>
      <c r="B54" s="12" t="s">
        <v>4</v>
      </c>
      <c r="C54" s="35">
        <f>SUM(D54:J54)</f>
        <v>21490.9</v>
      </c>
      <c r="D54" s="35">
        <v>2890.9</v>
      </c>
      <c r="E54" s="35">
        <v>2240</v>
      </c>
      <c r="F54" s="35">
        <v>3150</v>
      </c>
      <c r="G54" s="35">
        <v>3302.5</v>
      </c>
      <c r="H54" s="35">
        <f>SUM(G54)</f>
        <v>3302.5</v>
      </c>
      <c r="I54" s="35">
        <f>SUM(H54)</f>
        <v>3302.5</v>
      </c>
      <c r="J54" s="35">
        <f>SUM(I54)</f>
        <v>3302.5</v>
      </c>
      <c r="K54" s="118"/>
      <c r="M54" s="2"/>
      <c r="N54" s="2"/>
    </row>
    <row r="55" spans="1:14" ht="15">
      <c r="A55" s="134" t="s">
        <v>78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M55" s="2"/>
      <c r="N55" s="2"/>
    </row>
    <row r="56" spans="1:14" ht="15">
      <c r="A56" s="10"/>
      <c r="B56" s="11" t="s">
        <v>19</v>
      </c>
      <c r="C56" s="28">
        <f>SUM(D56:J56)</f>
        <v>17870.8</v>
      </c>
      <c r="D56" s="28">
        <f aca="true" t="shared" si="25" ref="D56:J56">SUM(D57)</f>
        <v>2263.1</v>
      </c>
      <c r="E56" s="28">
        <f t="shared" si="25"/>
        <v>1440</v>
      </c>
      <c r="F56" s="28">
        <f t="shared" si="25"/>
        <v>2724.5</v>
      </c>
      <c r="G56" s="28">
        <f t="shared" si="25"/>
        <v>2860.8</v>
      </c>
      <c r="H56" s="28">
        <f t="shared" si="25"/>
        <v>2860.8</v>
      </c>
      <c r="I56" s="28">
        <f t="shared" si="25"/>
        <v>2860.8</v>
      </c>
      <c r="J56" s="28">
        <f t="shared" si="25"/>
        <v>2860.8</v>
      </c>
      <c r="K56" s="117">
        <v>14</v>
      </c>
      <c r="M56" s="2"/>
      <c r="N56" s="2"/>
    </row>
    <row r="57" spans="1:14" ht="15">
      <c r="A57" s="9"/>
      <c r="B57" s="12" t="s">
        <v>4</v>
      </c>
      <c r="C57" s="35">
        <f>SUM(D57:J57)</f>
        <v>17870.8</v>
      </c>
      <c r="D57" s="35">
        <v>2263.1</v>
      </c>
      <c r="E57" s="35">
        <v>1440</v>
      </c>
      <c r="F57" s="35">
        <v>2724.5</v>
      </c>
      <c r="G57" s="35">
        <v>2860.8</v>
      </c>
      <c r="H57" s="35">
        <f>SUM(G57)</f>
        <v>2860.8</v>
      </c>
      <c r="I57" s="35">
        <f>SUM(H57)</f>
        <v>2860.8</v>
      </c>
      <c r="J57" s="35">
        <f>SUM(I57)</f>
        <v>2860.8</v>
      </c>
      <c r="K57" s="118"/>
      <c r="M57" s="2"/>
      <c r="N57" s="2"/>
    </row>
    <row r="58" spans="1:11" ht="15">
      <c r="A58" s="134" t="s">
        <v>79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1"/>
    </row>
    <row r="59" spans="1:11" ht="15">
      <c r="A59" s="10"/>
      <c r="B59" s="11" t="s">
        <v>39</v>
      </c>
      <c r="C59" s="28">
        <f>SUM(D59:J59)</f>
        <v>37540.8</v>
      </c>
      <c r="D59" s="28">
        <f aca="true" t="shared" si="26" ref="D59:J59">SUM(D60)</f>
        <v>4722.9</v>
      </c>
      <c r="E59" s="28">
        <f t="shared" si="26"/>
        <v>6009.8</v>
      </c>
      <c r="F59" s="28">
        <f>SUM(F60)</f>
        <v>5155.3</v>
      </c>
      <c r="G59" s="28">
        <f t="shared" si="26"/>
        <v>5413.200000000001</v>
      </c>
      <c r="H59" s="28">
        <f t="shared" si="26"/>
        <v>5413.200000000001</v>
      </c>
      <c r="I59" s="28">
        <f t="shared" si="26"/>
        <v>5413.200000000001</v>
      </c>
      <c r="J59" s="28">
        <f t="shared" si="26"/>
        <v>5413.200000000001</v>
      </c>
      <c r="K59" s="117" t="s">
        <v>109</v>
      </c>
    </row>
    <row r="60" spans="1:11" ht="15">
      <c r="A60" s="9"/>
      <c r="B60" s="12" t="s">
        <v>4</v>
      </c>
      <c r="C60" s="35">
        <f>SUM(D60:J60)</f>
        <v>37540.8</v>
      </c>
      <c r="D60" s="35">
        <f aca="true" t="shared" si="27" ref="D60:J60">SUM(D63+D66+D69+D72+D75+D81+D78+D84+D87)</f>
        <v>4722.9</v>
      </c>
      <c r="E60" s="35">
        <f t="shared" si="27"/>
        <v>6009.8</v>
      </c>
      <c r="F60" s="35">
        <f t="shared" si="27"/>
        <v>5155.3</v>
      </c>
      <c r="G60" s="35">
        <f t="shared" si="27"/>
        <v>5413.200000000001</v>
      </c>
      <c r="H60" s="35">
        <f t="shared" si="27"/>
        <v>5413.200000000001</v>
      </c>
      <c r="I60" s="35">
        <f t="shared" si="27"/>
        <v>5413.200000000001</v>
      </c>
      <c r="J60" s="35">
        <f t="shared" si="27"/>
        <v>5413.200000000001</v>
      </c>
      <c r="K60" s="118"/>
    </row>
    <row r="61" spans="1:11" ht="15">
      <c r="A61" s="140" t="s">
        <v>58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2"/>
    </row>
    <row r="62" spans="1:11" ht="15">
      <c r="A62" s="4"/>
      <c r="B62" s="46" t="s">
        <v>53</v>
      </c>
      <c r="C62" s="47">
        <f aca="true" t="shared" si="28" ref="C62:J62">SUM(C63)</f>
        <v>2903.2</v>
      </c>
      <c r="D62" s="48">
        <f t="shared" si="28"/>
        <v>369.2</v>
      </c>
      <c r="E62" s="48">
        <f t="shared" si="28"/>
        <v>350</v>
      </c>
      <c r="F62" s="48">
        <f t="shared" si="28"/>
        <v>420</v>
      </c>
      <c r="G62" s="54">
        <f t="shared" si="28"/>
        <v>441</v>
      </c>
      <c r="H62" s="47">
        <f t="shared" si="28"/>
        <v>441</v>
      </c>
      <c r="I62" s="47">
        <f t="shared" si="28"/>
        <v>441</v>
      </c>
      <c r="J62" s="47">
        <f t="shared" si="28"/>
        <v>441</v>
      </c>
      <c r="K62" s="117">
        <v>15</v>
      </c>
    </row>
    <row r="63" spans="1:11" ht="15">
      <c r="A63" s="4"/>
      <c r="B63" s="12" t="s">
        <v>4</v>
      </c>
      <c r="C63" s="25">
        <f>SUM(D63:J63)</f>
        <v>2903.2</v>
      </c>
      <c r="D63" s="24">
        <v>369.2</v>
      </c>
      <c r="E63" s="27">
        <v>350</v>
      </c>
      <c r="F63" s="27">
        <v>420</v>
      </c>
      <c r="G63" s="27">
        <v>441</v>
      </c>
      <c r="H63" s="27">
        <f>SUM(G63)</f>
        <v>441</v>
      </c>
      <c r="I63" s="27">
        <f>SUM(H63)</f>
        <v>441</v>
      </c>
      <c r="J63" s="27">
        <f>SUM(I63)</f>
        <v>441</v>
      </c>
      <c r="K63" s="128"/>
    </row>
    <row r="64" spans="1:11" ht="15">
      <c r="A64" s="140" t="s">
        <v>67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</row>
    <row r="65" spans="1:11" ht="15">
      <c r="A65" s="4"/>
      <c r="B65" s="46" t="s">
        <v>53</v>
      </c>
      <c r="C65" s="47">
        <f>SUM(C66)</f>
        <v>7854.900000000001</v>
      </c>
      <c r="D65" s="47">
        <f>SUM(D66)</f>
        <v>1098.7</v>
      </c>
      <c r="E65" s="48">
        <f aca="true" t="shared" si="29" ref="E65:J65">SUM(E66)</f>
        <v>750</v>
      </c>
      <c r="F65" s="47">
        <f t="shared" si="29"/>
        <v>1155</v>
      </c>
      <c r="G65" s="47">
        <f t="shared" si="29"/>
        <v>1212.8</v>
      </c>
      <c r="H65" s="47">
        <f t="shared" si="29"/>
        <v>1212.8</v>
      </c>
      <c r="I65" s="47">
        <f t="shared" si="29"/>
        <v>1212.8</v>
      </c>
      <c r="J65" s="47">
        <f t="shared" si="29"/>
        <v>1212.8</v>
      </c>
      <c r="K65" s="117">
        <v>5</v>
      </c>
    </row>
    <row r="66" spans="1:11" ht="15">
      <c r="A66" s="4"/>
      <c r="B66" s="12" t="s">
        <v>4</v>
      </c>
      <c r="C66" s="25">
        <f>SUM(D66:J66)</f>
        <v>7854.900000000001</v>
      </c>
      <c r="D66" s="25">
        <v>1098.7</v>
      </c>
      <c r="E66" s="27">
        <v>750</v>
      </c>
      <c r="F66" s="27">
        <v>1155</v>
      </c>
      <c r="G66" s="27">
        <v>1212.8</v>
      </c>
      <c r="H66" s="27">
        <f>SUM(G66)</f>
        <v>1212.8</v>
      </c>
      <c r="I66" s="27">
        <f>SUM(H66)</f>
        <v>1212.8</v>
      </c>
      <c r="J66" s="27">
        <f>SUM(I66)</f>
        <v>1212.8</v>
      </c>
      <c r="K66" s="128"/>
    </row>
    <row r="67" spans="1:11" ht="15">
      <c r="A67" s="140" t="s">
        <v>60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2"/>
    </row>
    <row r="68" spans="1:11" ht="15">
      <c r="A68" s="4"/>
      <c r="B68" s="46" t="s">
        <v>53</v>
      </c>
      <c r="C68" s="47">
        <f>SUM(C69)</f>
        <v>4516.3</v>
      </c>
      <c r="D68" s="48">
        <f>SUM(D69)</f>
        <v>500</v>
      </c>
      <c r="E68" s="48">
        <f aca="true" t="shared" si="30" ref="E68:J68">SUM(E69)</f>
        <v>550</v>
      </c>
      <c r="F68" s="47">
        <f t="shared" si="30"/>
        <v>666.3</v>
      </c>
      <c r="G68" s="47">
        <f t="shared" si="30"/>
        <v>700</v>
      </c>
      <c r="H68" s="47">
        <f t="shared" si="30"/>
        <v>700</v>
      </c>
      <c r="I68" s="47">
        <f t="shared" si="30"/>
        <v>700</v>
      </c>
      <c r="J68" s="47">
        <f t="shared" si="30"/>
        <v>700</v>
      </c>
      <c r="K68" s="117">
        <v>11</v>
      </c>
    </row>
    <row r="69" spans="1:11" ht="15">
      <c r="A69" s="4"/>
      <c r="B69" s="12" t="s">
        <v>4</v>
      </c>
      <c r="C69" s="25">
        <f>SUM(D69:J69)</f>
        <v>4516.3</v>
      </c>
      <c r="D69" s="24">
        <v>500</v>
      </c>
      <c r="E69" s="27">
        <v>550</v>
      </c>
      <c r="F69" s="27">
        <v>666.3</v>
      </c>
      <c r="G69" s="27">
        <v>700</v>
      </c>
      <c r="H69" s="27">
        <v>700</v>
      </c>
      <c r="I69" s="27">
        <f>SUM(H69)</f>
        <v>700</v>
      </c>
      <c r="J69" s="27">
        <f>SUM(I69)</f>
        <v>700</v>
      </c>
      <c r="K69" s="128"/>
    </row>
    <row r="70" spans="1:11" ht="15">
      <c r="A70" s="140" t="s">
        <v>59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2"/>
    </row>
    <row r="71" spans="1:11" ht="15">
      <c r="A71" s="4"/>
      <c r="B71" s="46" t="s">
        <v>53</v>
      </c>
      <c r="C71" s="54">
        <f>SUM(C72)</f>
        <v>1085.2</v>
      </c>
      <c r="D71" s="54">
        <f>SUM(D72)</f>
        <v>116.1</v>
      </c>
      <c r="E71" s="54">
        <f aca="true" t="shared" si="31" ref="E71:J71">SUM(E72)</f>
        <v>150</v>
      </c>
      <c r="F71" s="54">
        <f t="shared" si="31"/>
        <v>157.5</v>
      </c>
      <c r="G71" s="54">
        <f t="shared" si="31"/>
        <v>165.4</v>
      </c>
      <c r="H71" s="54">
        <f t="shared" si="31"/>
        <v>165.4</v>
      </c>
      <c r="I71" s="54">
        <f t="shared" si="31"/>
        <v>165.4</v>
      </c>
      <c r="J71" s="54">
        <f t="shared" si="31"/>
        <v>165.4</v>
      </c>
      <c r="K71" s="117">
        <v>13</v>
      </c>
    </row>
    <row r="72" spans="1:11" ht="15">
      <c r="A72" s="4"/>
      <c r="B72" s="12" t="s">
        <v>4</v>
      </c>
      <c r="C72" s="27">
        <f>SUM(D72:J72)</f>
        <v>1085.2</v>
      </c>
      <c r="D72" s="27">
        <v>116.1</v>
      </c>
      <c r="E72" s="27">
        <v>150</v>
      </c>
      <c r="F72" s="27">
        <v>157.5</v>
      </c>
      <c r="G72" s="27">
        <v>165.4</v>
      </c>
      <c r="H72" s="27">
        <v>165.4</v>
      </c>
      <c r="I72" s="27">
        <f>SUM(H72)</f>
        <v>165.4</v>
      </c>
      <c r="J72" s="27">
        <f>SUM(I72)</f>
        <v>165.4</v>
      </c>
      <c r="K72" s="128"/>
    </row>
    <row r="73" spans="1:11" ht="15">
      <c r="A73" s="140" t="s">
        <v>94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2"/>
    </row>
    <row r="74" spans="1:11" ht="15">
      <c r="A74" s="4"/>
      <c r="B74" s="46" t="s">
        <v>53</v>
      </c>
      <c r="C74" s="54">
        <f>SUM(C75)</f>
        <v>15171.2</v>
      </c>
      <c r="D74" s="54">
        <f>SUM(D75)</f>
        <v>1685.5</v>
      </c>
      <c r="E74" s="54">
        <f aca="true" t="shared" si="32" ref="E74:J74">SUM(E75)</f>
        <v>1829.8</v>
      </c>
      <c r="F74" s="54">
        <f t="shared" si="32"/>
        <v>2241.5</v>
      </c>
      <c r="G74" s="54">
        <f t="shared" si="32"/>
        <v>2353.6</v>
      </c>
      <c r="H74" s="54">
        <f t="shared" si="32"/>
        <v>2353.6</v>
      </c>
      <c r="I74" s="54">
        <f t="shared" si="32"/>
        <v>2353.6</v>
      </c>
      <c r="J74" s="54">
        <f t="shared" si="32"/>
        <v>2353.6</v>
      </c>
      <c r="K74" s="117">
        <v>5</v>
      </c>
    </row>
    <row r="75" spans="1:11" ht="15">
      <c r="A75" s="4"/>
      <c r="B75" s="12" t="s">
        <v>4</v>
      </c>
      <c r="C75" s="27">
        <f>SUM(D75:J75)</f>
        <v>15171.2</v>
      </c>
      <c r="D75" s="27">
        <v>1685.5</v>
      </c>
      <c r="E75" s="27">
        <v>1829.8</v>
      </c>
      <c r="F75" s="27">
        <v>2241.5</v>
      </c>
      <c r="G75" s="27">
        <v>2353.6</v>
      </c>
      <c r="H75" s="27">
        <v>2353.6</v>
      </c>
      <c r="I75" s="27">
        <f>SUM(H75)</f>
        <v>2353.6</v>
      </c>
      <c r="J75" s="27">
        <f>SUM(I75)</f>
        <v>2353.6</v>
      </c>
      <c r="K75" s="128"/>
    </row>
    <row r="76" spans="1:11" ht="15">
      <c r="A76" s="140" t="s">
        <v>75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2"/>
    </row>
    <row r="77" spans="1:11" ht="15">
      <c r="A77" s="4"/>
      <c r="B77" s="46" t="s">
        <v>53</v>
      </c>
      <c r="C77" s="54">
        <f>SUM(C78)</f>
        <v>1373.4</v>
      </c>
      <c r="D77" s="54">
        <f>SUM(D78)</f>
        <v>773.4</v>
      </c>
      <c r="E77" s="54">
        <f aca="true" t="shared" si="33" ref="E77:J77">SUM(E78)</f>
        <v>600</v>
      </c>
      <c r="F77" s="54">
        <f t="shared" si="33"/>
        <v>0</v>
      </c>
      <c r="G77" s="54">
        <f t="shared" si="33"/>
        <v>0</v>
      </c>
      <c r="H77" s="54">
        <f t="shared" si="33"/>
        <v>0</v>
      </c>
      <c r="I77" s="54">
        <f t="shared" si="33"/>
        <v>0</v>
      </c>
      <c r="J77" s="54">
        <f t="shared" si="33"/>
        <v>0</v>
      </c>
      <c r="K77" s="117">
        <v>5</v>
      </c>
    </row>
    <row r="78" spans="1:11" ht="15">
      <c r="A78" s="4"/>
      <c r="B78" s="12" t="s">
        <v>4</v>
      </c>
      <c r="C78" s="27">
        <f>SUM(D78:J78)</f>
        <v>1373.4</v>
      </c>
      <c r="D78" s="27">
        <v>773.4</v>
      </c>
      <c r="E78" s="27">
        <v>600</v>
      </c>
      <c r="F78" s="27">
        <v>0</v>
      </c>
      <c r="G78" s="27">
        <v>0</v>
      </c>
      <c r="H78" s="27">
        <f>SUM(G78)</f>
        <v>0</v>
      </c>
      <c r="I78" s="27">
        <f>SUM(H78)</f>
        <v>0</v>
      </c>
      <c r="J78" s="27">
        <f>SUM(I78)</f>
        <v>0</v>
      </c>
      <c r="K78" s="128"/>
    </row>
    <row r="79" spans="1:11" ht="15">
      <c r="A79" s="140" t="s">
        <v>66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2"/>
    </row>
    <row r="80" spans="1:11" ht="15">
      <c r="A80" s="4"/>
      <c r="B80" s="46" t="s">
        <v>53</v>
      </c>
      <c r="C80" s="47">
        <f>SUM(C81)</f>
        <v>2030.1999999999998</v>
      </c>
      <c r="D80" s="48">
        <f>SUM(D81)</f>
        <v>92</v>
      </c>
      <c r="E80" s="48">
        <f aca="true" t="shared" si="34" ref="E80:J80">SUM(E81)</f>
        <v>300</v>
      </c>
      <c r="F80" s="48">
        <f t="shared" si="34"/>
        <v>315</v>
      </c>
      <c r="G80" s="47">
        <f t="shared" si="34"/>
        <v>330.8</v>
      </c>
      <c r="H80" s="47">
        <f t="shared" si="34"/>
        <v>330.8</v>
      </c>
      <c r="I80" s="47">
        <f t="shared" si="34"/>
        <v>330.8</v>
      </c>
      <c r="J80" s="47">
        <f t="shared" si="34"/>
        <v>330.8</v>
      </c>
      <c r="K80" s="117">
        <v>12</v>
      </c>
    </row>
    <row r="81" spans="1:11" ht="15">
      <c r="A81" s="4"/>
      <c r="B81" s="12" t="s">
        <v>4</v>
      </c>
      <c r="C81" s="25">
        <f>SUM(D81:J81)</f>
        <v>2030.1999999999998</v>
      </c>
      <c r="D81" s="24">
        <v>92</v>
      </c>
      <c r="E81" s="27">
        <v>300</v>
      </c>
      <c r="F81" s="27">
        <v>315</v>
      </c>
      <c r="G81" s="27">
        <v>330.8</v>
      </c>
      <c r="H81" s="27">
        <v>330.8</v>
      </c>
      <c r="I81" s="27">
        <f>SUM(H81)</f>
        <v>330.8</v>
      </c>
      <c r="J81" s="27">
        <f>SUM(I81)</f>
        <v>330.8</v>
      </c>
      <c r="K81" s="128"/>
    </row>
    <row r="82" spans="1:11" ht="15">
      <c r="A82" s="140" t="s">
        <v>74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2"/>
    </row>
    <row r="83" spans="1:11" ht="15">
      <c r="A83" s="4"/>
      <c r="B83" s="46" t="s">
        <v>53</v>
      </c>
      <c r="C83" s="48">
        <f>SUM(C84)</f>
        <v>1206.4</v>
      </c>
      <c r="D83" s="48">
        <f>SUM(D84)</f>
        <v>88</v>
      </c>
      <c r="E83" s="48">
        <f aca="true" t="shared" si="35" ref="E83:J83">SUM(E84)</f>
        <v>80</v>
      </c>
      <c r="F83" s="47">
        <f t="shared" si="35"/>
        <v>200</v>
      </c>
      <c r="G83" s="47">
        <f t="shared" si="35"/>
        <v>209.6</v>
      </c>
      <c r="H83" s="47">
        <f t="shared" si="35"/>
        <v>209.6</v>
      </c>
      <c r="I83" s="47">
        <f t="shared" si="35"/>
        <v>209.6</v>
      </c>
      <c r="J83" s="47">
        <f t="shared" si="35"/>
        <v>209.6</v>
      </c>
      <c r="K83" s="117">
        <v>9</v>
      </c>
    </row>
    <row r="84" spans="1:11" ht="15">
      <c r="A84" s="4"/>
      <c r="B84" s="12" t="s">
        <v>4</v>
      </c>
      <c r="C84" s="24">
        <f>SUM(D84:J84)</f>
        <v>1206.4</v>
      </c>
      <c r="D84" s="24">
        <v>88</v>
      </c>
      <c r="E84" s="27">
        <v>80</v>
      </c>
      <c r="F84" s="27">
        <v>200</v>
      </c>
      <c r="G84" s="27">
        <v>209.6</v>
      </c>
      <c r="H84" s="27">
        <f>SUM(G84)</f>
        <v>209.6</v>
      </c>
      <c r="I84" s="27">
        <f>SUM(H84)</f>
        <v>209.6</v>
      </c>
      <c r="J84" s="27">
        <f>SUM(I84)</f>
        <v>209.6</v>
      </c>
      <c r="K84" s="128"/>
    </row>
    <row r="85" spans="1:11" ht="15">
      <c r="A85" s="140" t="s">
        <v>117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2"/>
    </row>
    <row r="86" spans="1:11" ht="15">
      <c r="A86" s="4"/>
      <c r="B86" s="46" t="s">
        <v>53</v>
      </c>
      <c r="C86" s="48">
        <f>SUM(C87)</f>
        <v>1400</v>
      </c>
      <c r="D86" s="48">
        <f>SUM(D87)</f>
        <v>0</v>
      </c>
      <c r="E86" s="48">
        <f aca="true" t="shared" si="36" ref="E86:J86">SUM(E87)</f>
        <v>1400</v>
      </c>
      <c r="F86" s="47">
        <f t="shared" si="36"/>
        <v>0</v>
      </c>
      <c r="G86" s="47">
        <f t="shared" si="36"/>
        <v>0</v>
      </c>
      <c r="H86" s="47">
        <f t="shared" si="36"/>
        <v>0</v>
      </c>
      <c r="I86" s="47">
        <f t="shared" si="36"/>
        <v>0</v>
      </c>
      <c r="J86" s="47">
        <f t="shared" si="36"/>
        <v>0</v>
      </c>
      <c r="K86" s="117">
        <v>5</v>
      </c>
    </row>
    <row r="87" spans="1:11" ht="15">
      <c r="A87" s="4"/>
      <c r="B87" s="12" t="s">
        <v>4</v>
      </c>
      <c r="C87" s="24">
        <f>SUM(D87:J87)</f>
        <v>1400</v>
      </c>
      <c r="D87" s="24">
        <v>0</v>
      </c>
      <c r="E87" s="27">
        <v>1400</v>
      </c>
      <c r="F87" s="27">
        <v>0</v>
      </c>
      <c r="G87" s="27">
        <v>0</v>
      </c>
      <c r="H87" s="27">
        <v>0</v>
      </c>
      <c r="I87" s="27">
        <f>SUM(H87)</f>
        <v>0</v>
      </c>
      <c r="J87" s="27">
        <f>SUM(I87)</f>
        <v>0</v>
      </c>
      <c r="K87" s="128"/>
    </row>
    <row r="88" spans="1:11" ht="30.75" customHeight="1">
      <c r="A88" s="122" t="s">
        <v>24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4"/>
    </row>
    <row r="89" spans="1:12" ht="27">
      <c r="A89" s="68"/>
      <c r="B89" s="67" t="s">
        <v>35</v>
      </c>
      <c r="C89" s="71">
        <f>SUM(D89:J89)</f>
        <v>71248.20000000001</v>
      </c>
      <c r="D89" s="71">
        <f>SUM(D90:D92)</f>
        <v>9165.5</v>
      </c>
      <c r="E89" s="71">
        <f aca="true" t="shared" si="37" ref="E89:J89">SUM(E90:E92)</f>
        <v>4752.5</v>
      </c>
      <c r="F89" s="71">
        <f t="shared" si="37"/>
        <v>11025</v>
      </c>
      <c r="G89" s="71">
        <f t="shared" si="37"/>
        <v>11576.3</v>
      </c>
      <c r="H89" s="71">
        <f t="shared" si="37"/>
        <v>11576.3</v>
      </c>
      <c r="I89" s="71">
        <f t="shared" si="37"/>
        <v>11576.3</v>
      </c>
      <c r="J89" s="71">
        <f t="shared" si="37"/>
        <v>11576.3</v>
      </c>
      <c r="K89" s="136" t="s">
        <v>106</v>
      </c>
      <c r="L89" s="62"/>
    </row>
    <row r="90" spans="1:11" ht="15">
      <c r="A90" s="68"/>
      <c r="B90" s="64" t="s">
        <v>4</v>
      </c>
      <c r="C90" s="72">
        <f>SUM(D90:J90)</f>
        <v>64903.8</v>
      </c>
      <c r="D90" s="73">
        <f>SUM(D95+D118)</f>
        <v>2821.1000000000004</v>
      </c>
      <c r="E90" s="73">
        <f>SUM(E95+E118)</f>
        <v>4752.5</v>
      </c>
      <c r="F90" s="73">
        <f>F95+F118</f>
        <v>11025</v>
      </c>
      <c r="G90" s="73">
        <f>SUM(G95+G118)</f>
        <v>11576.3</v>
      </c>
      <c r="H90" s="73">
        <f>SUM(H95+H118)</f>
        <v>11576.3</v>
      </c>
      <c r="I90" s="73">
        <f>SUM(I95+I118)</f>
        <v>11576.3</v>
      </c>
      <c r="J90" s="73">
        <f>SUM(J95+J118)</f>
        <v>11576.3</v>
      </c>
      <c r="K90" s="137"/>
    </row>
    <row r="91" spans="1:11" ht="15">
      <c r="A91" s="68"/>
      <c r="B91" s="64" t="s">
        <v>5</v>
      </c>
      <c r="C91" s="72">
        <f>SUM(D91:J91)</f>
        <v>6344.4</v>
      </c>
      <c r="D91" s="73">
        <f>SUM(D96+D119)</f>
        <v>6344.4</v>
      </c>
      <c r="E91" s="73">
        <f aca="true" t="shared" si="38" ref="E91:J91">SUM(E96+E119)</f>
        <v>0</v>
      </c>
      <c r="F91" s="73">
        <f t="shared" si="38"/>
        <v>0</v>
      </c>
      <c r="G91" s="73">
        <f t="shared" si="38"/>
        <v>0</v>
      </c>
      <c r="H91" s="73">
        <f t="shared" si="38"/>
        <v>0</v>
      </c>
      <c r="I91" s="73">
        <f t="shared" si="38"/>
        <v>0</v>
      </c>
      <c r="J91" s="73">
        <f t="shared" si="38"/>
        <v>0</v>
      </c>
      <c r="K91" s="137"/>
    </row>
    <row r="92" spans="1:11" ht="15">
      <c r="A92" s="68"/>
      <c r="B92" s="64" t="s">
        <v>70</v>
      </c>
      <c r="C92" s="72">
        <f>SUM(D92:J92)</f>
        <v>0</v>
      </c>
      <c r="D92" s="73">
        <v>0</v>
      </c>
      <c r="E92" s="73">
        <f aca="true" t="shared" si="39" ref="E92:J92">SUM(E97+E119)</f>
        <v>0</v>
      </c>
      <c r="F92" s="73">
        <f t="shared" si="39"/>
        <v>0</v>
      </c>
      <c r="G92" s="73">
        <f t="shared" si="39"/>
        <v>0</v>
      </c>
      <c r="H92" s="73">
        <f t="shared" si="39"/>
        <v>0</v>
      </c>
      <c r="I92" s="73">
        <f t="shared" si="39"/>
        <v>0</v>
      </c>
      <c r="J92" s="73">
        <f t="shared" si="39"/>
        <v>0</v>
      </c>
      <c r="K92" s="138"/>
    </row>
    <row r="93" spans="1:11" ht="15" customHeight="1">
      <c r="A93" s="119" t="s">
        <v>10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1"/>
    </row>
    <row r="94" spans="1:11" ht="40.5">
      <c r="A94" s="68"/>
      <c r="B94" s="67" t="s">
        <v>36</v>
      </c>
      <c r="C94" s="69">
        <f>SUM(C95:C97)</f>
        <v>28743.8</v>
      </c>
      <c r="D94" s="69">
        <f>SUM(D95:D97)</f>
        <v>4173.6</v>
      </c>
      <c r="E94" s="69">
        <f aca="true" t="shared" si="40" ref="E94:J94">SUM(E95:E97)</f>
        <v>0</v>
      </c>
      <c r="F94" s="69">
        <f t="shared" si="40"/>
        <v>4725</v>
      </c>
      <c r="G94" s="69">
        <f t="shared" si="40"/>
        <v>4961.3</v>
      </c>
      <c r="H94" s="69">
        <f t="shared" si="40"/>
        <v>4961.3</v>
      </c>
      <c r="I94" s="69">
        <f t="shared" si="40"/>
        <v>4961.3</v>
      </c>
      <c r="J94" s="69">
        <f t="shared" si="40"/>
        <v>4961.3</v>
      </c>
      <c r="K94" s="112" t="s">
        <v>106</v>
      </c>
    </row>
    <row r="95" spans="1:11" ht="15">
      <c r="A95" s="68"/>
      <c r="B95" s="64" t="s">
        <v>4</v>
      </c>
      <c r="C95" s="70">
        <f>SUM(D95:J95)</f>
        <v>25399.399999999998</v>
      </c>
      <c r="D95" s="70">
        <f>SUM(D104)</f>
        <v>829.2</v>
      </c>
      <c r="E95" s="70">
        <f aca="true" t="shared" si="41" ref="E95:J95">SUM(E104)</f>
        <v>0</v>
      </c>
      <c r="F95" s="70">
        <f t="shared" si="41"/>
        <v>4725</v>
      </c>
      <c r="G95" s="70">
        <f t="shared" si="41"/>
        <v>4961.3</v>
      </c>
      <c r="H95" s="70">
        <f t="shared" si="41"/>
        <v>4961.3</v>
      </c>
      <c r="I95" s="70">
        <f t="shared" si="41"/>
        <v>4961.3</v>
      </c>
      <c r="J95" s="70">
        <f t="shared" si="41"/>
        <v>4961.3</v>
      </c>
      <c r="K95" s="139"/>
    </row>
    <row r="96" spans="1:11" ht="15">
      <c r="A96" s="68"/>
      <c r="B96" s="64" t="s">
        <v>5</v>
      </c>
      <c r="C96" s="70">
        <f>SUM(D96:J96)</f>
        <v>3344.4</v>
      </c>
      <c r="D96" s="70">
        <f>SUM(D105)</f>
        <v>3344.4</v>
      </c>
      <c r="E96" s="70">
        <f aca="true" t="shared" si="42" ref="E96:J96">SUM(E105)</f>
        <v>0</v>
      </c>
      <c r="F96" s="70">
        <f t="shared" si="42"/>
        <v>0</v>
      </c>
      <c r="G96" s="70">
        <f t="shared" si="42"/>
        <v>0</v>
      </c>
      <c r="H96" s="70">
        <f t="shared" si="42"/>
        <v>0</v>
      </c>
      <c r="I96" s="70">
        <f t="shared" si="42"/>
        <v>0</v>
      </c>
      <c r="J96" s="70">
        <f t="shared" si="42"/>
        <v>0</v>
      </c>
      <c r="K96" s="139"/>
    </row>
    <row r="97" spans="1:11" ht="15">
      <c r="A97" s="68"/>
      <c r="B97" s="64" t="s">
        <v>70</v>
      </c>
      <c r="C97" s="70">
        <f>SUM(D97:J97)</f>
        <v>0</v>
      </c>
      <c r="D97" s="70">
        <f>SUM(D106)</f>
        <v>0</v>
      </c>
      <c r="E97" s="70">
        <f aca="true" t="shared" si="43" ref="E97:J97">SUM(E106)</f>
        <v>0</v>
      </c>
      <c r="F97" s="70">
        <f t="shared" si="43"/>
        <v>0</v>
      </c>
      <c r="G97" s="70">
        <f t="shared" si="43"/>
        <v>0</v>
      </c>
      <c r="H97" s="70">
        <f t="shared" si="43"/>
        <v>0</v>
      </c>
      <c r="I97" s="70">
        <f t="shared" si="43"/>
        <v>0</v>
      </c>
      <c r="J97" s="70">
        <f t="shared" si="43"/>
        <v>0</v>
      </c>
      <c r="K97" s="113"/>
    </row>
    <row r="98" spans="1:11" ht="18.75" customHeight="1">
      <c r="A98" s="125" t="s">
        <v>11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7"/>
    </row>
    <row r="99" spans="1:11" ht="39" customHeight="1">
      <c r="A99" s="9"/>
      <c r="B99" s="30" t="s">
        <v>23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110" t="s">
        <v>106</v>
      </c>
    </row>
    <row r="100" spans="1:11" ht="12.75" customHeight="1">
      <c r="A100" s="9"/>
      <c r="B100" s="12" t="s">
        <v>4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135"/>
    </row>
    <row r="101" spans="1:11" ht="12.75" customHeight="1">
      <c r="A101" s="9"/>
      <c r="B101" s="31" t="s">
        <v>5</v>
      </c>
      <c r="C101" s="99"/>
      <c r="D101" s="99"/>
      <c r="E101" s="99"/>
      <c r="F101" s="99"/>
      <c r="G101" s="99"/>
      <c r="H101" s="99"/>
      <c r="I101" s="99"/>
      <c r="J101" s="99"/>
      <c r="K101" s="111"/>
    </row>
    <row r="102" spans="1:11" ht="15" customHeight="1">
      <c r="A102" s="125" t="s">
        <v>12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7"/>
    </row>
    <row r="103" spans="1:11" ht="15">
      <c r="A103" s="9"/>
      <c r="B103" s="11" t="s">
        <v>37</v>
      </c>
      <c r="C103" s="36">
        <f>SUM(C104:C106)</f>
        <v>28743.8</v>
      </c>
      <c r="D103" s="36">
        <f>SUM(D104:D106)</f>
        <v>4173.6</v>
      </c>
      <c r="E103" s="36">
        <f aca="true" t="shared" si="44" ref="E103:J103">SUM(E104:E106)</f>
        <v>0</v>
      </c>
      <c r="F103" s="36">
        <f t="shared" si="44"/>
        <v>4725</v>
      </c>
      <c r="G103" s="36">
        <f t="shared" si="44"/>
        <v>4961.3</v>
      </c>
      <c r="H103" s="36">
        <f t="shared" si="44"/>
        <v>4961.3</v>
      </c>
      <c r="I103" s="36">
        <f t="shared" si="44"/>
        <v>4961.3</v>
      </c>
      <c r="J103" s="36">
        <f t="shared" si="44"/>
        <v>4961.3</v>
      </c>
      <c r="K103" s="110" t="s">
        <v>106</v>
      </c>
    </row>
    <row r="104" spans="1:11" ht="15">
      <c r="A104" s="9"/>
      <c r="B104" s="12" t="s">
        <v>4</v>
      </c>
      <c r="C104" s="37">
        <f>SUM(D104:J104)</f>
        <v>25399.399999999998</v>
      </c>
      <c r="D104" s="37">
        <f>SUM(D109+D114)</f>
        <v>829.2</v>
      </c>
      <c r="E104" s="37">
        <f aca="true" t="shared" si="45" ref="E104:J104">SUM(E109+E114)</f>
        <v>0</v>
      </c>
      <c r="F104" s="37">
        <f t="shared" si="45"/>
        <v>4725</v>
      </c>
      <c r="G104" s="37">
        <f t="shared" si="45"/>
        <v>4961.3</v>
      </c>
      <c r="H104" s="37">
        <f t="shared" si="45"/>
        <v>4961.3</v>
      </c>
      <c r="I104" s="37">
        <f t="shared" si="45"/>
        <v>4961.3</v>
      </c>
      <c r="J104" s="37">
        <f t="shared" si="45"/>
        <v>4961.3</v>
      </c>
      <c r="K104" s="135"/>
    </row>
    <row r="105" spans="1:11" ht="15">
      <c r="A105" s="9"/>
      <c r="B105" s="31" t="s">
        <v>5</v>
      </c>
      <c r="C105" s="37">
        <f>SUM(D105:J105)</f>
        <v>3344.4</v>
      </c>
      <c r="D105" s="37">
        <f>SUM(D110+D115)</f>
        <v>3344.4</v>
      </c>
      <c r="E105" s="37">
        <f aca="true" t="shared" si="46" ref="E105:J105">SUM(E110+E115)</f>
        <v>0</v>
      </c>
      <c r="F105" s="37">
        <f t="shared" si="46"/>
        <v>0</v>
      </c>
      <c r="G105" s="37">
        <f t="shared" si="46"/>
        <v>0</v>
      </c>
      <c r="H105" s="37">
        <f t="shared" si="46"/>
        <v>0</v>
      </c>
      <c r="I105" s="37">
        <f t="shared" si="46"/>
        <v>0</v>
      </c>
      <c r="J105" s="37">
        <f t="shared" si="46"/>
        <v>0</v>
      </c>
      <c r="K105" s="135"/>
    </row>
    <row r="106" spans="1:11" ht="15">
      <c r="A106" s="9"/>
      <c r="B106" s="64" t="s">
        <v>70</v>
      </c>
      <c r="C106" s="37">
        <f>SUM(D106:J106)</f>
        <v>0</v>
      </c>
      <c r="D106" s="37">
        <f>SUM(D111)</f>
        <v>0</v>
      </c>
      <c r="E106" s="37">
        <f aca="true" t="shared" si="47" ref="E106:J106">SUM(E111)</f>
        <v>0</v>
      </c>
      <c r="F106" s="37">
        <f t="shared" si="47"/>
        <v>0</v>
      </c>
      <c r="G106" s="37">
        <f t="shared" si="47"/>
        <v>0</v>
      </c>
      <c r="H106" s="37">
        <f t="shared" si="47"/>
        <v>0</v>
      </c>
      <c r="I106" s="37">
        <f t="shared" si="47"/>
        <v>0</v>
      </c>
      <c r="J106" s="37">
        <f t="shared" si="47"/>
        <v>0</v>
      </c>
      <c r="K106" s="111"/>
    </row>
    <row r="107" spans="1:11" ht="28.5" customHeight="1">
      <c r="A107" s="129" t="s">
        <v>80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1"/>
    </row>
    <row r="108" spans="1:11" ht="15">
      <c r="A108" s="10"/>
      <c r="B108" s="11" t="s">
        <v>19</v>
      </c>
      <c r="C108" s="33">
        <f>SUM(C109:C111)</f>
        <v>27607.6</v>
      </c>
      <c r="D108" s="33">
        <f>SUM(D109:D111)</f>
        <v>3037.4</v>
      </c>
      <c r="E108" s="33">
        <f aca="true" t="shared" si="48" ref="E108:J108">SUM(E109:E111)</f>
        <v>0</v>
      </c>
      <c r="F108" s="33">
        <f t="shared" si="48"/>
        <v>4725</v>
      </c>
      <c r="G108" s="33">
        <f t="shared" si="48"/>
        <v>4961.3</v>
      </c>
      <c r="H108" s="33">
        <f t="shared" si="48"/>
        <v>4961.3</v>
      </c>
      <c r="I108" s="33">
        <f t="shared" si="48"/>
        <v>4961.3</v>
      </c>
      <c r="J108" s="33">
        <f t="shared" si="48"/>
        <v>4961.3</v>
      </c>
      <c r="K108" s="117">
        <v>27</v>
      </c>
    </row>
    <row r="109" spans="1:11" ht="15">
      <c r="A109" s="9"/>
      <c r="B109" s="12" t="s">
        <v>4</v>
      </c>
      <c r="C109" s="41">
        <f>SUM(D109:J109)</f>
        <v>24851.199999999997</v>
      </c>
      <c r="D109" s="41">
        <v>281</v>
      </c>
      <c r="E109" s="41">
        <v>0</v>
      </c>
      <c r="F109" s="35">
        <v>4725</v>
      </c>
      <c r="G109" s="35">
        <v>4961.3</v>
      </c>
      <c r="H109" s="35">
        <f aca="true" t="shared" si="49" ref="G109:J110">SUM(G109)</f>
        <v>4961.3</v>
      </c>
      <c r="I109" s="35">
        <f t="shared" si="49"/>
        <v>4961.3</v>
      </c>
      <c r="J109" s="35">
        <f t="shared" si="49"/>
        <v>4961.3</v>
      </c>
      <c r="K109" s="118"/>
    </row>
    <row r="110" spans="1:11" ht="15">
      <c r="A110" s="9"/>
      <c r="B110" s="12" t="s">
        <v>5</v>
      </c>
      <c r="C110" s="41">
        <f>SUM(D110:J110)</f>
        <v>2756.4</v>
      </c>
      <c r="D110" s="41">
        <v>2756.4</v>
      </c>
      <c r="E110" s="41">
        <v>0</v>
      </c>
      <c r="F110" s="35">
        <f>SUM(E110*1.05)</f>
        <v>0</v>
      </c>
      <c r="G110" s="35">
        <f t="shared" si="49"/>
        <v>0</v>
      </c>
      <c r="H110" s="35">
        <f t="shared" si="49"/>
        <v>0</v>
      </c>
      <c r="I110" s="35">
        <f t="shared" si="49"/>
        <v>0</v>
      </c>
      <c r="J110" s="35">
        <f t="shared" si="49"/>
        <v>0</v>
      </c>
      <c r="K110" s="118"/>
    </row>
    <row r="111" spans="1:11" ht="15">
      <c r="A111" s="9"/>
      <c r="B111" s="64" t="s">
        <v>70</v>
      </c>
      <c r="C111" s="41">
        <f>SUM(D111:J111)</f>
        <v>0</v>
      </c>
      <c r="D111" s="41">
        <v>0</v>
      </c>
      <c r="E111" s="41">
        <v>0</v>
      </c>
      <c r="F111" s="35">
        <v>0</v>
      </c>
      <c r="G111" s="35">
        <f>SUM(F111)</f>
        <v>0</v>
      </c>
      <c r="H111" s="35">
        <f>SUM(G111)</f>
        <v>0</v>
      </c>
      <c r="I111" s="35">
        <f>SUM(H111)</f>
        <v>0</v>
      </c>
      <c r="J111" s="35">
        <f>SUM(I111)</f>
        <v>0</v>
      </c>
      <c r="K111" s="128"/>
    </row>
    <row r="112" spans="1:11" ht="27.75" customHeight="1">
      <c r="A112" s="129" t="s">
        <v>52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1"/>
    </row>
    <row r="113" spans="1:11" ht="15">
      <c r="A113" s="9"/>
      <c r="B113" s="11" t="s">
        <v>15</v>
      </c>
      <c r="C113" s="33">
        <f>SUM(C114:C115)</f>
        <v>1136.2</v>
      </c>
      <c r="D113" s="33">
        <f>SUM(D114:D115)</f>
        <v>1136.2</v>
      </c>
      <c r="E113" s="33">
        <f aca="true" t="shared" si="50" ref="E113:J113">SUM(E114:E115)</f>
        <v>0</v>
      </c>
      <c r="F113" s="33">
        <f t="shared" si="50"/>
        <v>0</v>
      </c>
      <c r="G113" s="33">
        <f t="shared" si="50"/>
        <v>0</v>
      </c>
      <c r="H113" s="33">
        <f t="shared" si="50"/>
        <v>0</v>
      </c>
      <c r="I113" s="33">
        <f t="shared" si="50"/>
        <v>0</v>
      </c>
      <c r="J113" s="33">
        <f t="shared" si="50"/>
        <v>0</v>
      </c>
      <c r="K113" s="110">
        <v>26</v>
      </c>
    </row>
    <row r="114" spans="1:11" ht="15">
      <c r="A114" s="9"/>
      <c r="B114" s="12" t="s">
        <v>4</v>
      </c>
      <c r="C114" s="34">
        <f>SUM(D114:J114)</f>
        <v>548.2</v>
      </c>
      <c r="D114" s="34">
        <v>548.2</v>
      </c>
      <c r="E114" s="34">
        <v>0</v>
      </c>
      <c r="F114" s="27">
        <v>0</v>
      </c>
      <c r="G114" s="35">
        <v>0</v>
      </c>
      <c r="H114" s="35">
        <f aca="true" t="shared" si="51" ref="H114:J115">SUM(G114)</f>
        <v>0</v>
      </c>
      <c r="I114" s="35">
        <f t="shared" si="51"/>
        <v>0</v>
      </c>
      <c r="J114" s="35">
        <f t="shared" si="51"/>
        <v>0</v>
      </c>
      <c r="K114" s="135"/>
    </row>
    <row r="115" spans="1:11" ht="15">
      <c r="A115" s="9"/>
      <c r="B115" s="12" t="s">
        <v>5</v>
      </c>
      <c r="C115" s="34">
        <f>SUM(D115:J115)</f>
        <v>588</v>
      </c>
      <c r="D115" s="34">
        <v>588</v>
      </c>
      <c r="E115" s="34">
        <v>0</v>
      </c>
      <c r="F115" s="27">
        <v>0</v>
      </c>
      <c r="G115" s="35">
        <v>0</v>
      </c>
      <c r="H115" s="35">
        <f t="shared" si="51"/>
        <v>0</v>
      </c>
      <c r="I115" s="35">
        <f t="shared" si="51"/>
        <v>0</v>
      </c>
      <c r="J115" s="35">
        <f t="shared" si="51"/>
        <v>0</v>
      </c>
      <c r="K115" s="111"/>
    </row>
    <row r="116" spans="1:11" ht="17.25" customHeight="1">
      <c r="A116" s="119" t="s">
        <v>13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1"/>
    </row>
    <row r="117" spans="1:11" ht="37.5" customHeight="1">
      <c r="A117" s="68"/>
      <c r="B117" s="67" t="s">
        <v>14</v>
      </c>
      <c r="C117" s="74">
        <f>SUM(D117:J117)</f>
        <v>42504.4</v>
      </c>
      <c r="D117" s="74">
        <f>SUM(D118:D119)</f>
        <v>4991.9</v>
      </c>
      <c r="E117" s="74">
        <f aca="true" t="shared" si="52" ref="E117:J117">SUM(E118:E119)</f>
        <v>4752.5</v>
      </c>
      <c r="F117" s="74">
        <f t="shared" si="52"/>
        <v>6300</v>
      </c>
      <c r="G117" s="74">
        <f t="shared" si="52"/>
        <v>6615</v>
      </c>
      <c r="H117" s="74">
        <f t="shared" si="52"/>
        <v>6615</v>
      </c>
      <c r="I117" s="74">
        <f t="shared" si="52"/>
        <v>6615</v>
      </c>
      <c r="J117" s="74">
        <f t="shared" si="52"/>
        <v>6615</v>
      </c>
      <c r="K117" s="136" t="s">
        <v>106</v>
      </c>
    </row>
    <row r="118" spans="1:11" ht="15">
      <c r="A118" s="68"/>
      <c r="B118" s="64" t="s">
        <v>4</v>
      </c>
      <c r="C118" s="73">
        <f>SUM(D118:J118)</f>
        <v>39504.4</v>
      </c>
      <c r="D118" s="73">
        <f aca="true" t="shared" si="53" ref="D118:J118">SUM(D122+D127+D131+D137+D134)</f>
        <v>1991.9</v>
      </c>
      <c r="E118" s="73">
        <f t="shared" si="53"/>
        <v>4752.5</v>
      </c>
      <c r="F118" s="73">
        <f t="shared" si="53"/>
        <v>6300</v>
      </c>
      <c r="G118" s="73">
        <f t="shared" si="53"/>
        <v>6615</v>
      </c>
      <c r="H118" s="73">
        <f t="shared" si="53"/>
        <v>6615</v>
      </c>
      <c r="I118" s="73">
        <f t="shared" si="53"/>
        <v>6615</v>
      </c>
      <c r="J118" s="73">
        <f t="shared" si="53"/>
        <v>6615</v>
      </c>
      <c r="K118" s="137"/>
    </row>
    <row r="119" spans="1:11" ht="15">
      <c r="A119" s="68"/>
      <c r="B119" s="83" t="s">
        <v>5</v>
      </c>
      <c r="C119" s="73">
        <f>SUM(D119:J119)</f>
        <v>3000</v>
      </c>
      <c r="D119" s="73">
        <f aca="true" t="shared" si="54" ref="D119:J119">SUM(D128+D123)</f>
        <v>3000</v>
      </c>
      <c r="E119" s="73">
        <f t="shared" si="54"/>
        <v>0</v>
      </c>
      <c r="F119" s="73">
        <f t="shared" si="54"/>
        <v>0</v>
      </c>
      <c r="G119" s="73">
        <f t="shared" si="54"/>
        <v>0</v>
      </c>
      <c r="H119" s="73">
        <f t="shared" si="54"/>
        <v>0</v>
      </c>
      <c r="I119" s="73">
        <f t="shared" si="54"/>
        <v>0</v>
      </c>
      <c r="J119" s="73">
        <f t="shared" si="54"/>
        <v>0</v>
      </c>
      <c r="K119" s="138"/>
    </row>
    <row r="120" spans="1:11" ht="31.5" customHeight="1">
      <c r="A120" s="134" t="s">
        <v>81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1"/>
    </row>
    <row r="121" spans="1:11" ht="15">
      <c r="A121" s="9"/>
      <c r="B121" s="11" t="s">
        <v>62</v>
      </c>
      <c r="C121" s="28">
        <f>SUM(D121:J121)</f>
        <v>21880</v>
      </c>
      <c r="D121" s="33">
        <f aca="true" t="shared" si="55" ref="D121:J121">SUM(D122:D123)</f>
        <v>4200</v>
      </c>
      <c r="E121" s="33">
        <f t="shared" si="55"/>
        <v>1300</v>
      </c>
      <c r="F121" s="33">
        <f t="shared" si="55"/>
        <v>3150</v>
      </c>
      <c r="G121" s="33">
        <f t="shared" si="55"/>
        <v>3307.5</v>
      </c>
      <c r="H121" s="33">
        <f t="shared" si="55"/>
        <v>3307.5</v>
      </c>
      <c r="I121" s="33">
        <f t="shared" si="55"/>
        <v>3307.5</v>
      </c>
      <c r="J121" s="33">
        <f t="shared" si="55"/>
        <v>3307.5</v>
      </c>
      <c r="K121" s="110" t="s">
        <v>71</v>
      </c>
    </row>
    <row r="122" spans="1:11" ht="15">
      <c r="A122" s="9"/>
      <c r="B122" s="12" t="s">
        <v>4</v>
      </c>
      <c r="C122" s="27">
        <f>SUM(D122:J122)</f>
        <v>18880</v>
      </c>
      <c r="D122" s="34">
        <v>1200</v>
      </c>
      <c r="E122" s="34">
        <v>1300</v>
      </c>
      <c r="F122" s="34">
        <v>3150</v>
      </c>
      <c r="G122" s="34">
        <v>3307.5</v>
      </c>
      <c r="H122" s="27">
        <f>SUM(G122)</f>
        <v>3307.5</v>
      </c>
      <c r="I122" s="27">
        <f>SUM(H122)</f>
        <v>3307.5</v>
      </c>
      <c r="J122" s="27">
        <f>SUM(I122)</f>
        <v>3307.5</v>
      </c>
      <c r="K122" s="135"/>
    </row>
    <row r="123" spans="1:11" ht="15">
      <c r="A123" s="9"/>
      <c r="B123" s="12" t="s">
        <v>5</v>
      </c>
      <c r="C123" s="27">
        <f>SUM(D123:J123)</f>
        <v>3000</v>
      </c>
      <c r="D123" s="34">
        <v>3000</v>
      </c>
      <c r="E123" s="34">
        <f aca="true" t="shared" si="56" ref="E123:J123">SUM(E124)</f>
        <v>0</v>
      </c>
      <c r="F123" s="34">
        <f t="shared" si="56"/>
        <v>0</v>
      </c>
      <c r="G123" s="34">
        <f t="shared" si="56"/>
        <v>0</v>
      </c>
      <c r="H123" s="34">
        <f t="shared" si="56"/>
        <v>0</v>
      </c>
      <c r="I123" s="34">
        <f t="shared" si="56"/>
        <v>0</v>
      </c>
      <c r="J123" s="34">
        <f t="shared" si="56"/>
        <v>0</v>
      </c>
      <c r="K123" s="111"/>
    </row>
    <row r="124" spans="1:11" ht="15">
      <c r="A124" s="4"/>
      <c r="B124" s="64" t="s">
        <v>70</v>
      </c>
      <c r="C124" s="27">
        <f>SUM(D124:J124)</f>
        <v>0</v>
      </c>
      <c r="D124" s="53">
        <v>0</v>
      </c>
      <c r="E124" s="27">
        <v>0</v>
      </c>
      <c r="F124" s="27">
        <v>0</v>
      </c>
      <c r="G124" s="35">
        <f>SUM(F124)</f>
        <v>0</v>
      </c>
      <c r="H124" s="35">
        <f>SUM(G124)</f>
        <v>0</v>
      </c>
      <c r="I124" s="35">
        <f>SUM(H124)</f>
        <v>0</v>
      </c>
      <c r="J124" s="35">
        <f>SUM(I124)</f>
        <v>0</v>
      </c>
      <c r="K124" s="59"/>
    </row>
    <row r="125" spans="1:11" ht="28.5" customHeight="1">
      <c r="A125" s="129" t="s">
        <v>52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1"/>
    </row>
    <row r="126" spans="1:11" ht="15">
      <c r="A126" s="9"/>
      <c r="B126" s="11" t="s">
        <v>15</v>
      </c>
      <c r="C126" s="33">
        <f>SUM(C127:C128)</f>
        <v>19791.9</v>
      </c>
      <c r="D126" s="33">
        <f>SUM(D127:D128)</f>
        <v>411.9</v>
      </c>
      <c r="E126" s="33">
        <f aca="true" t="shared" si="57" ref="E126:J126">SUM(E127:E128)</f>
        <v>3000</v>
      </c>
      <c r="F126" s="33">
        <f t="shared" si="57"/>
        <v>3150</v>
      </c>
      <c r="G126" s="33">
        <f t="shared" si="57"/>
        <v>3307.5</v>
      </c>
      <c r="H126" s="33">
        <f t="shared" si="57"/>
        <v>3307.5</v>
      </c>
      <c r="I126" s="33">
        <f t="shared" si="57"/>
        <v>3307.5</v>
      </c>
      <c r="J126" s="33">
        <f t="shared" si="57"/>
        <v>3307.5</v>
      </c>
      <c r="K126" s="110">
        <v>26</v>
      </c>
    </row>
    <row r="127" spans="1:11" ht="15">
      <c r="A127" s="9"/>
      <c r="B127" s="12" t="s">
        <v>4</v>
      </c>
      <c r="C127" s="34">
        <f>SUM(D127:J127)</f>
        <v>19791.9</v>
      </c>
      <c r="D127" s="34">
        <v>411.9</v>
      </c>
      <c r="E127" s="34">
        <v>3000</v>
      </c>
      <c r="F127" s="27">
        <v>3150</v>
      </c>
      <c r="G127" s="35">
        <v>3307.5</v>
      </c>
      <c r="H127" s="35">
        <f aca="true" t="shared" si="58" ref="H127:J128">SUM(G127)</f>
        <v>3307.5</v>
      </c>
      <c r="I127" s="35">
        <f t="shared" si="58"/>
        <v>3307.5</v>
      </c>
      <c r="J127" s="35">
        <f t="shared" si="58"/>
        <v>3307.5</v>
      </c>
      <c r="K127" s="135"/>
    </row>
    <row r="128" spans="1:11" ht="15">
      <c r="A128" s="9"/>
      <c r="B128" s="12" t="s">
        <v>5</v>
      </c>
      <c r="C128" s="34">
        <f>SUM(D128:J128)</f>
        <v>0</v>
      </c>
      <c r="D128" s="34">
        <v>0</v>
      </c>
      <c r="E128" s="34">
        <v>0</v>
      </c>
      <c r="F128" s="27">
        <v>0</v>
      </c>
      <c r="G128" s="35">
        <v>0</v>
      </c>
      <c r="H128" s="35">
        <f t="shared" si="58"/>
        <v>0</v>
      </c>
      <c r="I128" s="35">
        <f t="shared" si="58"/>
        <v>0</v>
      </c>
      <c r="J128" s="35">
        <f t="shared" si="58"/>
        <v>0</v>
      </c>
      <c r="K128" s="111"/>
    </row>
    <row r="129" spans="1:11" ht="15">
      <c r="A129" s="134" t="s">
        <v>49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</row>
    <row r="130" spans="1:11" ht="15">
      <c r="A130" s="9"/>
      <c r="B130" s="11" t="s">
        <v>15</v>
      </c>
      <c r="C130" s="38">
        <f>SUM(D130:J130)</f>
        <v>380</v>
      </c>
      <c r="D130" s="36">
        <f>SUM(D131)</f>
        <v>380</v>
      </c>
      <c r="E130" s="36">
        <f aca="true" t="shared" si="59" ref="E130:J130">SUM(E131)</f>
        <v>0</v>
      </c>
      <c r="F130" s="36">
        <f t="shared" si="59"/>
        <v>0</v>
      </c>
      <c r="G130" s="36">
        <f t="shared" si="59"/>
        <v>0</v>
      </c>
      <c r="H130" s="36">
        <f t="shared" si="59"/>
        <v>0</v>
      </c>
      <c r="I130" s="36">
        <f t="shared" si="59"/>
        <v>0</v>
      </c>
      <c r="J130" s="36">
        <f t="shared" si="59"/>
        <v>0</v>
      </c>
      <c r="K130" s="110">
        <v>28</v>
      </c>
    </row>
    <row r="131" spans="1:11" ht="15">
      <c r="A131" s="44"/>
      <c r="B131" s="49" t="s">
        <v>4</v>
      </c>
      <c r="C131" s="102">
        <f>SUM(D131:J131)</f>
        <v>380</v>
      </c>
      <c r="D131" s="103">
        <v>380</v>
      </c>
      <c r="E131" s="103">
        <v>0</v>
      </c>
      <c r="F131" s="100">
        <v>0</v>
      </c>
      <c r="G131" s="100">
        <f>SUM(F131)</f>
        <v>0</v>
      </c>
      <c r="H131" s="100">
        <f>SUM(G131)</f>
        <v>0</v>
      </c>
      <c r="I131" s="100">
        <f>SUM(H131)</f>
        <v>0</v>
      </c>
      <c r="J131" s="100">
        <f>SUM(I131)</f>
        <v>0</v>
      </c>
      <c r="K131" s="135"/>
    </row>
    <row r="132" spans="1:11" ht="15">
      <c r="A132" s="134" t="s">
        <v>82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1"/>
    </row>
    <row r="133" spans="1:11" ht="15">
      <c r="A133" s="9"/>
      <c r="B133" s="11" t="s">
        <v>15</v>
      </c>
      <c r="C133" s="38">
        <f>SUM(D133:J133)</f>
        <v>400</v>
      </c>
      <c r="D133" s="36">
        <f>SUM(D134)</f>
        <v>0</v>
      </c>
      <c r="E133" s="36">
        <f aca="true" t="shared" si="60" ref="E133:J133">SUM(E134)</f>
        <v>400</v>
      </c>
      <c r="F133" s="36">
        <f t="shared" si="60"/>
        <v>0</v>
      </c>
      <c r="G133" s="36">
        <f t="shared" si="60"/>
        <v>0</v>
      </c>
      <c r="H133" s="36">
        <f t="shared" si="60"/>
        <v>0</v>
      </c>
      <c r="I133" s="36">
        <f t="shared" si="60"/>
        <v>0</v>
      </c>
      <c r="J133" s="36">
        <f t="shared" si="60"/>
        <v>0</v>
      </c>
      <c r="K133" s="110">
        <v>29</v>
      </c>
    </row>
    <row r="134" spans="1:11" ht="15">
      <c r="A134" s="9"/>
      <c r="B134" s="49" t="s">
        <v>4</v>
      </c>
      <c r="C134" s="102">
        <f>SUM(D134:J134)</f>
        <v>400</v>
      </c>
      <c r="D134" s="103">
        <v>0</v>
      </c>
      <c r="E134" s="103">
        <v>400</v>
      </c>
      <c r="F134" s="100">
        <v>0</v>
      </c>
      <c r="G134" s="100">
        <f>SUM(F134)</f>
        <v>0</v>
      </c>
      <c r="H134" s="100">
        <f>SUM(G134)</f>
        <v>0</v>
      </c>
      <c r="I134" s="100">
        <f>SUM(H134)</f>
        <v>0</v>
      </c>
      <c r="J134" s="100">
        <f>SUM(I134)</f>
        <v>0</v>
      </c>
      <c r="K134" s="111"/>
    </row>
    <row r="135" spans="1:11" ht="15">
      <c r="A135" s="134" t="s">
        <v>83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1"/>
    </row>
    <row r="136" spans="1:11" ht="15">
      <c r="A136" s="9"/>
      <c r="B136" s="11" t="s">
        <v>15</v>
      </c>
      <c r="C136" s="38">
        <f>SUM(D136:J136)</f>
        <v>52.5</v>
      </c>
      <c r="D136" s="36">
        <f>SUM(D137)</f>
        <v>0</v>
      </c>
      <c r="E136" s="36">
        <f aca="true" t="shared" si="61" ref="E136:J136">SUM(E137)</f>
        <v>52.5</v>
      </c>
      <c r="F136" s="36">
        <f t="shared" si="61"/>
        <v>0</v>
      </c>
      <c r="G136" s="36">
        <f t="shared" si="61"/>
        <v>0</v>
      </c>
      <c r="H136" s="36">
        <f t="shared" si="61"/>
        <v>0</v>
      </c>
      <c r="I136" s="36">
        <f t="shared" si="61"/>
        <v>0</v>
      </c>
      <c r="J136" s="36">
        <f t="shared" si="61"/>
        <v>0</v>
      </c>
      <c r="K136" s="110">
        <v>30</v>
      </c>
    </row>
    <row r="137" spans="1:11" ht="15">
      <c r="A137" s="9"/>
      <c r="B137" s="12" t="s">
        <v>4</v>
      </c>
      <c r="C137" s="39">
        <f>SUM(D137:J137)</f>
        <v>52.5</v>
      </c>
      <c r="D137" s="37">
        <v>0</v>
      </c>
      <c r="E137" s="37">
        <v>52.5</v>
      </c>
      <c r="F137" s="35">
        <v>0</v>
      </c>
      <c r="G137" s="35">
        <f>SUM(F137)</f>
        <v>0</v>
      </c>
      <c r="H137" s="35">
        <f>SUM(G137)</f>
        <v>0</v>
      </c>
      <c r="I137" s="35">
        <f>SUM(H137)</f>
        <v>0</v>
      </c>
      <c r="J137" s="35">
        <f>SUM(I137)</f>
        <v>0</v>
      </c>
      <c r="K137" s="135"/>
    </row>
    <row r="138" spans="1:11" ht="14.25" customHeight="1">
      <c r="A138" s="122" t="s">
        <v>21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4"/>
    </row>
    <row r="139" spans="1:11" ht="27">
      <c r="A139" s="68"/>
      <c r="B139" s="67" t="s">
        <v>40</v>
      </c>
      <c r="C139" s="69">
        <f>SUM(C140:C140)</f>
        <v>2698.2</v>
      </c>
      <c r="D139" s="69">
        <f>SUM(D140)</f>
        <v>774.1</v>
      </c>
      <c r="E139" s="69">
        <f aca="true" t="shared" si="62" ref="E139:J139">SUM(E140)</f>
        <v>881.1</v>
      </c>
      <c r="F139" s="69">
        <f t="shared" si="62"/>
        <v>200.6</v>
      </c>
      <c r="G139" s="69">
        <f t="shared" si="62"/>
        <v>210.6</v>
      </c>
      <c r="H139" s="69">
        <f t="shared" si="62"/>
        <v>210.6</v>
      </c>
      <c r="I139" s="69">
        <f t="shared" si="62"/>
        <v>210.6</v>
      </c>
      <c r="J139" s="69">
        <f t="shared" si="62"/>
        <v>210.6</v>
      </c>
      <c r="K139" s="112" t="s">
        <v>106</v>
      </c>
    </row>
    <row r="140" spans="1:11" ht="15">
      <c r="A140" s="68"/>
      <c r="B140" s="64" t="s">
        <v>4</v>
      </c>
      <c r="C140" s="65">
        <f>SUM(D140:J140)</f>
        <v>2698.2</v>
      </c>
      <c r="D140" s="65">
        <f>SUM(D152)</f>
        <v>774.1</v>
      </c>
      <c r="E140" s="65">
        <f aca="true" t="shared" si="63" ref="E140:J140">SUM(E152)</f>
        <v>881.1</v>
      </c>
      <c r="F140" s="65">
        <f t="shared" si="63"/>
        <v>200.6</v>
      </c>
      <c r="G140" s="65">
        <f t="shared" si="63"/>
        <v>210.6</v>
      </c>
      <c r="H140" s="65">
        <f t="shared" si="63"/>
        <v>210.6</v>
      </c>
      <c r="I140" s="65">
        <f t="shared" si="63"/>
        <v>210.6</v>
      </c>
      <c r="J140" s="65">
        <f t="shared" si="63"/>
        <v>210.6</v>
      </c>
      <c r="K140" s="113"/>
    </row>
    <row r="141" spans="1:11" ht="15" customHeight="1">
      <c r="A141" s="119" t="s">
        <v>10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1"/>
    </row>
    <row r="142" spans="1:11" ht="40.5">
      <c r="A142" s="68"/>
      <c r="B142" s="67" t="s">
        <v>36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6">
        <v>0</v>
      </c>
      <c r="J142" s="76">
        <v>0</v>
      </c>
      <c r="K142" s="114" t="s">
        <v>106</v>
      </c>
    </row>
    <row r="143" spans="1:11" ht="15">
      <c r="A143" s="68"/>
      <c r="B143" s="64" t="s">
        <v>4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16"/>
    </row>
    <row r="144" spans="1:11" ht="15" customHeight="1">
      <c r="A144" s="125" t="s">
        <v>11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7"/>
    </row>
    <row r="145" spans="1:11" ht="51" customHeight="1">
      <c r="A145" s="9"/>
      <c r="B145" s="11" t="s">
        <v>38</v>
      </c>
      <c r="C145" s="21">
        <f>SUM(C146)</f>
        <v>0</v>
      </c>
      <c r="D145" s="21">
        <f aca="true" t="shared" si="64" ref="D145:J145">SUM(D146)</f>
        <v>0</v>
      </c>
      <c r="E145" s="21">
        <f t="shared" si="64"/>
        <v>0</v>
      </c>
      <c r="F145" s="21">
        <f t="shared" si="64"/>
        <v>0</v>
      </c>
      <c r="G145" s="21">
        <f t="shared" si="64"/>
        <v>0</v>
      </c>
      <c r="H145" s="21">
        <f t="shared" si="64"/>
        <v>0</v>
      </c>
      <c r="I145" s="21">
        <f t="shared" si="64"/>
        <v>0</v>
      </c>
      <c r="J145" s="21">
        <f t="shared" si="64"/>
        <v>0</v>
      </c>
      <c r="K145" s="110" t="s">
        <v>106</v>
      </c>
    </row>
    <row r="146" spans="1:11" ht="15">
      <c r="A146" s="9"/>
      <c r="B146" s="17" t="s">
        <v>4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11"/>
    </row>
    <row r="147" spans="1:11" ht="12" customHeight="1">
      <c r="A147" s="125" t="s">
        <v>12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7"/>
    </row>
    <row r="148" spans="1:11" ht="15">
      <c r="A148" s="10"/>
      <c r="B148" s="11" t="s">
        <v>39</v>
      </c>
      <c r="C148" s="22">
        <f>SUM(A150)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117" t="s">
        <v>106</v>
      </c>
    </row>
    <row r="149" spans="1:11" ht="15">
      <c r="A149" s="9"/>
      <c r="B149" s="17" t="s">
        <v>4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28"/>
    </row>
    <row r="150" spans="1:11" ht="12" customHeight="1">
      <c r="A150" s="125" t="s">
        <v>13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7"/>
    </row>
    <row r="151" spans="1:11" ht="15">
      <c r="A151" s="78"/>
      <c r="B151" s="67" t="s">
        <v>19</v>
      </c>
      <c r="C151" s="69">
        <f aca="true" t="shared" si="65" ref="C151:J151">SUM(C152:C152)</f>
        <v>2698.2</v>
      </c>
      <c r="D151" s="69">
        <f t="shared" si="65"/>
        <v>774.1</v>
      </c>
      <c r="E151" s="69">
        <f t="shared" si="65"/>
        <v>881.1</v>
      </c>
      <c r="F151" s="69">
        <f t="shared" si="65"/>
        <v>200.6</v>
      </c>
      <c r="G151" s="69">
        <f t="shared" si="65"/>
        <v>210.6</v>
      </c>
      <c r="H151" s="69">
        <f t="shared" si="65"/>
        <v>210.6</v>
      </c>
      <c r="I151" s="69">
        <f t="shared" si="65"/>
        <v>210.6</v>
      </c>
      <c r="J151" s="69">
        <f t="shared" si="65"/>
        <v>210.6</v>
      </c>
      <c r="K151" s="132" t="s">
        <v>106</v>
      </c>
    </row>
    <row r="152" spans="1:11" ht="15">
      <c r="A152" s="68"/>
      <c r="B152" s="64" t="s">
        <v>4</v>
      </c>
      <c r="C152" s="65">
        <f>SUM(D152:J152)</f>
        <v>2698.2</v>
      </c>
      <c r="D152" s="65">
        <f>SUM(D155)</f>
        <v>774.1</v>
      </c>
      <c r="E152" s="65">
        <f aca="true" t="shared" si="66" ref="E152:J152">SUM(E155)</f>
        <v>881.1</v>
      </c>
      <c r="F152" s="65">
        <f t="shared" si="66"/>
        <v>200.6</v>
      </c>
      <c r="G152" s="65">
        <f t="shared" si="66"/>
        <v>210.6</v>
      </c>
      <c r="H152" s="65">
        <f t="shared" si="66"/>
        <v>210.6</v>
      </c>
      <c r="I152" s="65">
        <f t="shared" si="66"/>
        <v>210.6</v>
      </c>
      <c r="J152" s="65">
        <f t="shared" si="66"/>
        <v>210.6</v>
      </c>
      <c r="K152" s="133"/>
    </row>
    <row r="153" spans="1:11" ht="12.75" customHeight="1">
      <c r="A153" s="134" t="s">
        <v>84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 ht="15">
      <c r="A154" s="10"/>
      <c r="B154" s="11" t="s">
        <v>39</v>
      </c>
      <c r="C154" s="28">
        <f>SUM(D154:J154)</f>
        <v>2698.2</v>
      </c>
      <c r="D154" s="28">
        <f>SUM(D155)</f>
        <v>774.1</v>
      </c>
      <c r="E154" s="28">
        <f aca="true" t="shared" si="67" ref="E154:J154">SUM(E155)</f>
        <v>881.1</v>
      </c>
      <c r="F154" s="28">
        <f t="shared" si="67"/>
        <v>200.6</v>
      </c>
      <c r="G154" s="28">
        <f t="shared" si="67"/>
        <v>210.6</v>
      </c>
      <c r="H154" s="28">
        <f t="shared" si="67"/>
        <v>210.6</v>
      </c>
      <c r="I154" s="28">
        <f t="shared" si="67"/>
        <v>210.6</v>
      </c>
      <c r="J154" s="28">
        <f t="shared" si="67"/>
        <v>210.6</v>
      </c>
      <c r="K154" s="117">
        <v>34</v>
      </c>
    </row>
    <row r="155" spans="1:11" ht="15">
      <c r="A155" s="44"/>
      <c r="B155" s="49" t="s">
        <v>4</v>
      </c>
      <c r="C155" s="55">
        <f>SUM(D155:J155)</f>
        <v>2698.2</v>
      </c>
      <c r="D155" s="55">
        <f>SUM(D158)</f>
        <v>774.1</v>
      </c>
      <c r="E155" s="55">
        <f aca="true" t="shared" si="68" ref="E155:J155">SUM(E158)</f>
        <v>881.1</v>
      </c>
      <c r="F155" s="55">
        <f t="shared" si="68"/>
        <v>200.6</v>
      </c>
      <c r="G155" s="55">
        <f t="shared" si="68"/>
        <v>210.6</v>
      </c>
      <c r="H155" s="55">
        <f t="shared" si="68"/>
        <v>210.6</v>
      </c>
      <c r="I155" s="55">
        <f t="shared" si="68"/>
        <v>210.6</v>
      </c>
      <c r="J155" s="55">
        <f t="shared" si="68"/>
        <v>210.6</v>
      </c>
      <c r="K155" s="118"/>
    </row>
    <row r="156" spans="1:11" ht="15">
      <c r="A156" s="140" t="s">
        <v>72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2"/>
    </row>
    <row r="157" spans="1:11" ht="15">
      <c r="A157" s="50"/>
      <c r="B157" s="56" t="s">
        <v>53</v>
      </c>
      <c r="C157" s="58">
        <f>SUM(C158)</f>
        <v>2698.2</v>
      </c>
      <c r="D157" s="58">
        <f>SUM(D158)</f>
        <v>774.1</v>
      </c>
      <c r="E157" s="58">
        <f aca="true" t="shared" si="69" ref="E157:J157">SUM(E158)</f>
        <v>881.1</v>
      </c>
      <c r="F157" s="57">
        <f t="shared" si="69"/>
        <v>200.6</v>
      </c>
      <c r="G157" s="57">
        <f t="shared" si="69"/>
        <v>210.6</v>
      </c>
      <c r="H157" s="57">
        <f t="shared" si="69"/>
        <v>210.6</v>
      </c>
      <c r="I157" s="57">
        <f t="shared" si="69"/>
        <v>210.6</v>
      </c>
      <c r="J157" s="57">
        <f t="shared" si="69"/>
        <v>210.6</v>
      </c>
      <c r="K157" s="45">
        <v>34</v>
      </c>
    </row>
    <row r="158" spans="1:11" ht="15">
      <c r="A158" s="4"/>
      <c r="B158" s="12" t="s">
        <v>4</v>
      </c>
      <c r="C158" s="27">
        <f>SUM(D158:J158)</f>
        <v>2698.2</v>
      </c>
      <c r="D158" s="27">
        <v>774.1</v>
      </c>
      <c r="E158" s="27">
        <v>881.1</v>
      </c>
      <c r="F158" s="27">
        <v>200.6</v>
      </c>
      <c r="G158" s="27">
        <v>210.6</v>
      </c>
      <c r="H158" s="27">
        <f>SUM(G158)</f>
        <v>210.6</v>
      </c>
      <c r="I158" s="27">
        <f>SUM(H158)</f>
        <v>210.6</v>
      </c>
      <c r="J158" s="27">
        <f>SUM(I158)</f>
        <v>210.6</v>
      </c>
      <c r="K158" s="45"/>
    </row>
    <row r="159" spans="1:11" ht="18" customHeight="1">
      <c r="A159" s="122" t="s">
        <v>119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4"/>
    </row>
    <row r="160" spans="1:11" ht="27">
      <c r="A160" s="68"/>
      <c r="B160" s="67" t="s">
        <v>41</v>
      </c>
      <c r="C160" s="79">
        <f>SUM(C161:C163)</f>
        <v>494474.9</v>
      </c>
      <c r="D160" s="79">
        <f aca="true" t="shared" si="70" ref="D160:J160">SUM(D161:D163)</f>
        <v>223750</v>
      </c>
      <c r="E160" s="79">
        <f t="shared" si="70"/>
        <v>270724.9</v>
      </c>
      <c r="F160" s="79">
        <f t="shared" si="70"/>
        <v>0</v>
      </c>
      <c r="G160" s="80">
        <f t="shared" si="70"/>
        <v>0</v>
      </c>
      <c r="H160" s="80">
        <f t="shared" si="70"/>
        <v>0</v>
      </c>
      <c r="I160" s="80">
        <f t="shared" si="70"/>
        <v>0</v>
      </c>
      <c r="J160" s="80">
        <f t="shared" si="70"/>
        <v>0</v>
      </c>
      <c r="K160" s="112" t="s">
        <v>106</v>
      </c>
    </row>
    <row r="161" spans="1:11" ht="15">
      <c r="A161" s="68"/>
      <c r="B161" s="64" t="s">
        <v>4</v>
      </c>
      <c r="C161" s="65">
        <f>SUM(D161:J161)</f>
        <v>93056</v>
      </c>
      <c r="D161" s="65">
        <f>SUM(D166+D184)</f>
        <v>40275</v>
      </c>
      <c r="E161" s="65">
        <f aca="true" t="shared" si="71" ref="E161:J161">SUM(E166+E184)</f>
        <v>52781</v>
      </c>
      <c r="F161" s="65">
        <f t="shared" si="71"/>
        <v>0</v>
      </c>
      <c r="G161" s="65">
        <f t="shared" si="71"/>
        <v>0</v>
      </c>
      <c r="H161" s="65">
        <f t="shared" si="71"/>
        <v>0</v>
      </c>
      <c r="I161" s="65">
        <f t="shared" si="71"/>
        <v>0</v>
      </c>
      <c r="J161" s="65">
        <f t="shared" si="71"/>
        <v>0</v>
      </c>
      <c r="K161" s="139"/>
    </row>
    <row r="162" spans="1:11" ht="15">
      <c r="A162" s="68"/>
      <c r="B162" s="64" t="s">
        <v>5</v>
      </c>
      <c r="C162" s="65">
        <f>SUM(D162:J162)</f>
        <v>233101.3</v>
      </c>
      <c r="D162" s="65">
        <f>SUM(D167)</f>
        <v>101657</v>
      </c>
      <c r="E162" s="65">
        <f aca="true" t="shared" si="72" ref="E162:J162">SUM(E167)</f>
        <v>131444.3</v>
      </c>
      <c r="F162" s="65">
        <f t="shared" si="72"/>
        <v>0</v>
      </c>
      <c r="G162" s="81">
        <f t="shared" si="72"/>
        <v>0</v>
      </c>
      <c r="H162" s="81">
        <f t="shared" si="72"/>
        <v>0</v>
      </c>
      <c r="I162" s="81">
        <f t="shared" si="72"/>
        <v>0</v>
      </c>
      <c r="J162" s="81">
        <f t="shared" si="72"/>
        <v>0</v>
      </c>
      <c r="K162" s="139"/>
    </row>
    <row r="163" spans="1:11" ht="15">
      <c r="A163" s="68"/>
      <c r="B163" s="64" t="s">
        <v>70</v>
      </c>
      <c r="C163" s="65">
        <f>SUM(D163:J163)</f>
        <v>168317.6</v>
      </c>
      <c r="D163" s="65">
        <f>SUM(D168)</f>
        <v>81818</v>
      </c>
      <c r="E163" s="65">
        <f aca="true" t="shared" si="73" ref="E163:J163">SUM(E168)</f>
        <v>86499.6</v>
      </c>
      <c r="F163" s="65">
        <f t="shared" si="73"/>
        <v>0</v>
      </c>
      <c r="G163" s="81">
        <f t="shared" si="73"/>
        <v>0</v>
      </c>
      <c r="H163" s="81">
        <f t="shared" si="73"/>
        <v>0</v>
      </c>
      <c r="I163" s="81">
        <f t="shared" si="73"/>
        <v>0</v>
      </c>
      <c r="J163" s="81">
        <f t="shared" si="73"/>
        <v>0</v>
      </c>
      <c r="K163" s="113"/>
    </row>
    <row r="164" spans="1:11" ht="15" customHeight="1">
      <c r="A164" s="119" t="s">
        <v>10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1"/>
    </row>
    <row r="165" spans="1:11" ht="40.5">
      <c r="A165" s="68"/>
      <c r="B165" s="67" t="s">
        <v>36</v>
      </c>
      <c r="C165" s="79">
        <f>SUM(C166:C168)</f>
        <v>493674.9</v>
      </c>
      <c r="D165" s="79">
        <f>SUM(D166:D168)</f>
        <v>223750</v>
      </c>
      <c r="E165" s="79">
        <f aca="true" t="shared" si="74" ref="E165:J165">SUM(E166:E168)</f>
        <v>269924.9</v>
      </c>
      <c r="F165" s="79">
        <f t="shared" si="74"/>
        <v>0</v>
      </c>
      <c r="G165" s="80">
        <f t="shared" si="74"/>
        <v>0</v>
      </c>
      <c r="H165" s="80">
        <f t="shared" si="74"/>
        <v>0</v>
      </c>
      <c r="I165" s="80">
        <f t="shared" si="74"/>
        <v>0</v>
      </c>
      <c r="J165" s="80">
        <f t="shared" si="74"/>
        <v>0</v>
      </c>
      <c r="K165" s="114" t="s">
        <v>106</v>
      </c>
    </row>
    <row r="166" spans="1:11" ht="15">
      <c r="A166" s="68"/>
      <c r="B166" s="64" t="s">
        <v>4</v>
      </c>
      <c r="C166" s="65">
        <f>SUM(D166:J166)</f>
        <v>92256</v>
      </c>
      <c r="D166" s="65">
        <f>SUM(D179)</f>
        <v>40275</v>
      </c>
      <c r="E166" s="65">
        <f aca="true" t="shared" si="75" ref="E166:J166">SUM(E179)</f>
        <v>51981</v>
      </c>
      <c r="F166" s="65">
        <v>0</v>
      </c>
      <c r="G166" s="81">
        <f t="shared" si="75"/>
        <v>0</v>
      </c>
      <c r="H166" s="81">
        <f t="shared" si="75"/>
        <v>0</v>
      </c>
      <c r="I166" s="81">
        <f t="shared" si="75"/>
        <v>0</v>
      </c>
      <c r="J166" s="81">
        <f t="shared" si="75"/>
        <v>0</v>
      </c>
      <c r="K166" s="115"/>
    </row>
    <row r="167" spans="1:11" ht="15">
      <c r="A167" s="68"/>
      <c r="B167" s="64" t="s">
        <v>5</v>
      </c>
      <c r="C167" s="65">
        <f>SUM(D167:J167)</f>
        <v>233101.3</v>
      </c>
      <c r="D167" s="65">
        <f>SUM(D180)</f>
        <v>101657</v>
      </c>
      <c r="E167" s="65">
        <f aca="true" t="shared" si="76" ref="E167:J167">SUM(E180)</f>
        <v>131444.3</v>
      </c>
      <c r="F167" s="65">
        <f t="shared" si="76"/>
        <v>0</v>
      </c>
      <c r="G167" s="65">
        <f t="shared" si="76"/>
        <v>0</v>
      </c>
      <c r="H167" s="65">
        <f t="shared" si="76"/>
        <v>0</v>
      </c>
      <c r="I167" s="65">
        <f t="shared" si="76"/>
        <v>0</v>
      </c>
      <c r="J167" s="65">
        <f t="shared" si="76"/>
        <v>0</v>
      </c>
      <c r="K167" s="115"/>
    </row>
    <row r="168" spans="1:11" ht="15">
      <c r="A168" s="68"/>
      <c r="B168" s="64" t="s">
        <v>70</v>
      </c>
      <c r="C168" s="65">
        <f>SUM(D168:J168)</f>
        <v>168317.6</v>
      </c>
      <c r="D168" s="65">
        <f>SUM(D181)</f>
        <v>81818</v>
      </c>
      <c r="E168" s="65">
        <f aca="true" t="shared" si="77" ref="E168:J168">SUM(E181)</f>
        <v>86499.6</v>
      </c>
      <c r="F168" s="65">
        <f t="shared" si="77"/>
        <v>0</v>
      </c>
      <c r="G168" s="65">
        <f t="shared" si="77"/>
        <v>0</v>
      </c>
      <c r="H168" s="65">
        <f t="shared" si="77"/>
        <v>0</v>
      </c>
      <c r="I168" s="65">
        <f t="shared" si="77"/>
        <v>0</v>
      </c>
      <c r="J168" s="65">
        <f t="shared" si="77"/>
        <v>0</v>
      </c>
      <c r="K168" s="116"/>
    </row>
    <row r="169" spans="1:11" ht="15">
      <c r="A169" s="125" t="s">
        <v>11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7"/>
    </row>
    <row r="170" spans="1:11" ht="54">
      <c r="A170" s="9"/>
      <c r="B170" s="11" t="s">
        <v>38</v>
      </c>
      <c r="C170" s="21">
        <f>SUM(C171)</f>
        <v>0</v>
      </c>
      <c r="D170" s="21">
        <f aca="true" t="shared" si="78" ref="D170:J170">SUM(D171)</f>
        <v>0</v>
      </c>
      <c r="E170" s="21">
        <f t="shared" si="78"/>
        <v>0</v>
      </c>
      <c r="F170" s="21">
        <f t="shared" si="78"/>
        <v>0</v>
      </c>
      <c r="G170" s="21">
        <f t="shared" si="78"/>
        <v>0</v>
      </c>
      <c r="H170" s="21">
        <f t="shared" si="78"/>
        <v>0</v>
      </c>
      <c r="I170" s="21">
        <f t="shared" si="78"/>
        <v>0</v>
      </c>
      <c r="J170" s="21">
        <f t="shared" si="78"/>
        <v>0</v>
      </c>
      <c r="K170" s="110" t="s">
        <v>106</v>
      </c>
    </row>
    <row r="171" spans="1:11" ht="15">
      <c r="A171" s="9"/>
      <c r="B171" s="17" t="s">
        <v>4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11"/>
    </row>
    <row r="172" spans="1:11" ht="15">
      <c r="A172" s="125" t="s">
        <v>12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7"/>
    </row>
    <row r="173" spans="1:11" ht="15">
      <c r="A173" s="10"/>
      <c r="B173" s="11" t="s">
        <v>39</v>
      </c>
      <c r="C173" s="28">
        <f>SUM(D173:J173)</f>
        <v>480114.80000000005</v>
      </c>
      <c r="D173" s="28">
        <f>SUM(D174:D176)</f>
        <v>210189.9</v>
      </c>
      <c r="E173" s="28">
        <f aca="true" t="shared" si="79" ref="E173:J173">SUM(E174:E176)</f>
        <v>269924.9</v>
      </c>
      <c r="F173" s="28">
        <f t="shared" si="79"/>
        <v>0</v>
      </c>
      <c r="G173" s="28">
        <f t="shared" si="79"/>
        <v>0</v>
      </c>
      <c r="H173" s="28">
        <f t="shared" si="79"/>
        <v>0</v>
      </c>
      <c r="I173" s="28">
        <f t="shared" si="79"/>
        <v>0</v>
      </c>
      <c r="J173" s="28">
        <f t="shared" si="79"/>
        <v>0</v>
      </c>
      <c r="K173" s="117" t="s">
        <v>106</v>
      </c>
    </row>
    <row r="174" spans="1:11" ht="15">
      <c r="A174" s="10"/>
      <c r="B174" s="64" t="s">
        <v>4</v>
      </c>
      <c r="C174" s="95">
        <f>SUM(D174:J174)</f>
        <v>92256</v>
      </c>
      <c r="D174" s="27">
        <f aca="true" t="shared" si="80" ref="D174:J174">SUM(D179)</f>
        <v>40275</v>
      </c>
      <c r="E174" s="27">
        <f t="shared" si="80"/>
        <v>51981</v>
      </c>
      <c r="F174" s="27">
        <f t="shared" si="80"/>
        <v>0</v>
      </c>
      <c r="G174" s="27">
        <f t="shared" si="80"/>
        <v>0</v>
      </c>
      <c r="H174" s="27">
        <f t="shared" si="80"/>
        <v>0</v>
      </c>
      <c r="I174" s="27">
        <f t="shared" si="80"/>
        <v>0</v>
      </c>
      <c r="J174" s="27">
        <f t="shared" si="80"/>
        <v>0</v>
      </c>
      <c r="K174" s="158"/>
    </row>
    <row r="175" spans="1:11" ht="15">
      <c r="A175" s="10"/>
      <c r="B175" s="64" t="s">
        <v>5</v>
      </c>
      <c r="C175" s="95">
        <f>SUM(D175:J175)</f>
        <v>233101.3</v>
      </c>
      <c r="D175" s="27">
        <f>SUM(D180)</f>
        <v>101657</v>
      </c>
      <c r="E175" s="27">
        <f aca="true" t="shared" si="81" ref="E175:J175">SUM(E180)</f>
        <v>131444.3</v>
      </c>
      <c r="F175" s="27">
        <f t="shared" si="81"/>
        <v>0</v>
      </c>
      <c r="G175" s="27">
        <f t="shared" si="81"/>
        <v>0</v>
      </c>
      <c r="H175" s="27">
        <f t="shared" si="81"/>
        <v>0</v>
      </c>
      <c r="I175" s="27">
        <f t="shared" si="81"/>
        <v>0</v>
      </c>
      <c r="J175" s="27">
        <f t="shared" si="81"/>
        <v>0</v>
      </c>
      <c r="K175" s="158"/>
    </row>
    <row r="176" spans="1:11" ht="15">
      <c r="A176" s="9"/>
      <c r="B176" s="64" t="s">
        <v>70</v>
      </c>
      <c r="C176" s="95">
        <f>SUM(D176:J176)</f>
        <v>154757.5</v>
      </c>
      <c r="D176" s="95">
        <v>68257.9</v>
      </c>
      <c r="E176" s="95">
        <f aca="true" t="shared" si="82" ref="E176:J176">SUM(E181)</f>
        <v>86499.6</v>
      </c>
      <c r="F176" s="95">
        <f t="shared" si="82"/>
        <v>0</v>
      </c>
      <c r="G176" s="95">
        <f t="shared" si="82"/>
        <v>0</v>
      </c>
      <c r="H176" s="95">
        <f t="shared" si="82"/>
        <v>0</v>
      </c>
      <c r="I176" s="95">
        <f t="shared" si="82"/>
        <v>0</v>
      </c>
      <c r="J176" s="95">
        <f t="shared" si="82"/>
        <v>0</v>
      </c>
      <c r="K176" s="159"/>
    </row>
    <row r="177" spans="1:11" ht="15" customHeight="1">
      <c r="A177" s="129" t="s">
        <v>120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7"/>
    </row>
    <row r="178" spans="1:11" ht="40.5">
      <c r="A178" s="9"/>
      <c r="B178" s="11" t="s">
        <v>36</v>
      </c>
      <c r="C178" s="28">
        <f>SUM(D178:J178)</f>
        <v>493674.9</v>
      </c>
      <c r="D178" s="26">
        <f>SUM(D179:D181)</f>
        <v>223750</v>
      </c>
      <c r="E178" s="26">
        <f aca="true" t="shared" si="83" ref="E178:J178">SUM(E179:E181)</f>
        <v>269924.9</v>
      </c>
      <c r="F178" s="26">
        <v>0</v>
      </c>
      <c r="G178" s="20">
        <f t="shared" si="83"/>
        <v>0</v>
      </c>
      <c r="H178" s="20">
        <f t="shared" si="83"/>
        <v>0</v>
      </c>
      <c r="I178" s="20">
        <f t="shared" si="83"/>
        <v>0</v>
      </c>
      <c r="J178" s="20">
        <f t="shared" si="83"/>
        <v>0</v>
      </c>
      <c r="K178" s="110" t="s">
        <v>107</v>
      </c>
    </row>
    <row r="179" spans="1:11" ht="15">
      <c r="A179" s="9"/>
      <c r="B179" s="12" t="s">
        <v>4</v>
      </c>
      <c r="C179" s="27">
        <f>SUM(D179:J179)</f>
        <v>92256</v>
      </c>
      <c r="D179" s="27">
        <v>40275</v>
      </c>
      <c r="E179" s="27">
        <v>51981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135"/>
    </row>
    <row r="180" spans="1:11" ht="15">
      <c r="A180" s="9"/>
      <c r="B180" s="12" t="s">
        <v>5</v>
      </c>
      <c r="C180" s="27">
        <f>SUM(D180:J180)</f>
        <v>233101.3</v>
      </c>
      <c r="D180" s="27">
        <v>101657</v>
      </c>
      <c r="E180" s="27">
        <v>131444.3</v>
      </c>
      <c r="F180" s="27">
        <v>0</v>
      </c>
      <c r="G180" s="25">
        <v>0</v>
      </c>
      <c r="H180" s="25">
        <v>0</v>
      </c>
      <c r="I180" s="25">
        <v>0</v>
      </c>
      <c r="J180" s="25">
        <v>0</v>
      </c>
      <c r="K180" s="135"/>
    </row>
    <row r="181" spans="1:11" ht="15">
      <c r="A181" s="9"/>
      <c r="B181" s="31" t="s">
        <v>70</v>
      </c>
      <c r="C181" s="27">
        <f>SUM(D181:J181)</f>
        <v>168317.6</v>
      </c>
      <c r="D181" s="27">
        <v>81818</v>
      </c>
      <c r="E181" s="27">
        <v>86499.6</v>
      </c>
      <c r="F181" s="27">
        <v>0</v>
      </c>
      <c r="G181" s="25">
        <v>0</v>
      </c>
      <c r="H181" s="25">
        <v>0</v>
      </c>
      <c r="I181" s="25">
        <v>0</v>
      </c>
      <c r="J181" s="25">
        <v>0</v>
      </c>
      <c r="K181" s="111"/>
    </row>
    <row r="182" spans="1:11" ht="15" customHeight="1">
      <c r="A182" s="119" t="s">
        <v>13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1"/>
    </row>
    <row r="183" spans="1:11" ht="15">
      <c r="A183" s="78"/>
      <c r="B183" s="67" t="s">
        <v>42</v>
      </c>
      <c r="C183" s="32">
        <f>SUM(D183:J183)</f>
        <v>800</v>
      </c>
      <c r="D183" s="69">
        <f>SUM(D184)</f>
        <v>0</v>
      </c>
      <c r="E183" s="69">
        <f aca="true" t="shared" si="84" ref="E183:J183">SUM(E184)</f>
        <v>800</v>
      </c>
      <c r="F183" s="69">
        <f t="shared" si="84"/>
        <v>0</v>
      </c>
      <c r="G183" s="69">
        <f t="shared" si="84"/>
        <v>0</v>
      </c>
      <c r="H183" s="69">
        <f t="shared" si="84"/>
        <v>0</v>
      </c>
      <c r="I183" s="69">
        <f t="shared" si="84"/>
        <v>0</v>
      </c>
      <c r="J183" s="69">
        <f t="shared" si="84"/>
        <v>0</v>
      </c>
      <c r="K183" s="132" t="s">
        <v>106</v>
      </c>
    </row>
    <row r="184" spans="1:11" ht="15">
      <c r="A184" s="68"/>
      <c r="B184" s="82" t="s">
        <v>4</v>
      </c>
      <c r="C184" s="105">
        <f aca="true" t="shared" si="85" ref="C184:J184">SUM(C187+C190)</f>
        <v>800</v>
      </c>
      <c r="D184" s="105">
        <f t="shared" si="85"/>
        <v>0</v>
      </c>
      <c r="E184" s="105">
        <f t="shared" si="85"/>
        <v>800</v>
      </c>
      <c r="F184" s="105">
        <f t="shared" si="85"/>
        <v>0</v>
      </c>
      <c r="G184" s="105">
        <f t="shared" si="85"/>
        <v>0</v>
      </c>
      <c r="H184" s="105">
        <f t="shared" si="85"/>
        <v>0</v>
      </c>
      <c r="I184" s="105">
        <f t="shared" si="85"/>
        <v>0</v>
      </c>
      <c r="J184" s="105">
        <f t="shared" si="85"/>
        <v>0</v>
      </c>
      <c r="K184" s="133"/>
    </row>
    <row r="185" spans="1:12" ht="15.75" customHeight="1">
      <c r="A185" s="129" t="s">
        <v>85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7"/>
      <c r="L185" s="104"/>
    </row>
    <row r="186" spans="1:12" ht="15.75" customHeight="1">
      <c r="A186" s="101"/>
      <c r="B186" s="11" t="s">
        <v>19</v>
      </c>
      <c r="C186" s="32">
        <f>SUM(D186:J186)</f>
        <v>600</v>
      </c>
      <c r="D186" s="26">
        <f>SUM(D187)</f>
        <v>0</v>
      </c>
      <c r="E186" s="26">
        <f aca="true" t="shared" si="86" ref="E186:J186">SUM(E187)</f>
        <v>600</v>
      </c>
      <c r="F186" s="26">
        <f t="shared" si="86"/>
        <v>0</v>
      </c>
      <c r="G186" s="26">
        <f t="shared" si="86"/>
        <v>0</v>
      </c>
      <c r="H186" s="26">
        <f t="shared" si="86"/>
        <v>0</v>
      </c>
      <c r="I186" s="26">
        <f t="shared" si="86"/>
        <v>0</v>
      </c>
      <c r="J186" s="26">
        <f t="shared" si="86"/>
        <v>0</v>
      </c>
      <c r="K186" s="117">
        <v>41</v>
      </c>
      <c r="L186" s="104"/>
    </row>
    <row r="187" spans="1:12" ht="15.75" customHeight="1">
      <c r="A187" s="101"/>
      <c r="B187" s="12" t="s">
        <v>4</v>
      </c>
      <c r="C187" s="29">
        <f>SUM(D187:J187)</f>
        <v>600</v>
      </c>
      <c r="D187" s="27">
        <v>0</v>
      </c>
      <c r="E187" s="27">
        <v>600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28"/>
      <c r="L187" s="104"/>
    </row>
    <row r="188" spans="1:12" ht="15.75" customHeight="1">
      <c r="A188" s="129" t="s">
        <v>118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7"/>
      <c r="L188" s="104"/>
    </row>
    <row r="189" spans="1:12" ht="15.75" customHeight="1">
      <c r="A189" s="101"/>
      <c r="B189" s="11" t="s">
        <v>19</v>
      </c>
      <c r="C189" s="32">
        <f>SUM(D189:J189)</f>
        <v>200</v>
      </c>
      <c r="D189" s="26">
        <f>SUM(D190)</f>
        <v>0</v>
      </c>
      <c r="E189" s="26">
        <f aca="true" t="shared" si="87" ref="E189:J189">SUM(E190)</f>
        <v>200</v>
      </c>
      <c r="F189" s="26">
        <f t="shared" si="87"/>
        <v>0</v>
      </c>
      <c r="G189" s="26">
        <f t="shared" si="87"/>
        <v>0</v>
      </c>
      <c r="H189" s="26">
        <f t="shared" si="87"/>
        <v>0</v>
      </c>
      <c r="I189" s="26">
        <f t="shared" si="87"/>
        <v>0</v>
      </c>
      <c r="J189" s="26">
        <f t="shared" si="87"/>
        <v>0</v>
      </c>
      <c r="K189" s="117">
        <v>41</v>
      </c>
      <c r="L189" s="104"/>
    </row>
    <row r="190" spans="1:12" ht="15.75" customHeight="1">
      <c r="A190" s="101"/>
      <c r="B190" s="12" t="s">
        <v>4</v>
      </c>
      <c r="C190" s="29">
        <f>SUM(D190:J190)</f>
        <v>200</v>
      </c>
      <c r="D190" s="27">
        <v>0</v>
      </c>
      <c r="E190" s="27">
        <v>200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128"/>
      <c r="L190" s="104"/>
    </row>
    <row r="191" spans="1:11" ht="30" customHeight="1">
      <c r="A191" s="122" t="s">
        <v>51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4"/>
    </row>
    <row r="192" spans="1:11" ht="27" customHeight="1">
      <c r="A192" s="68"/>
      <c r="B192" s="67" t="s">
        <v>43</v>
      </c>
      <c r="C192" s="79">
        <f>C193</f>
        <v>124298.6</v>
      </c>
      <c r="D192" s="79">
        <f>D193</f>
        <v>9057</v>
      </c>
      <c r="E192" s="79">
        <f aca="true" t="shared" si="88" ref="E192:J192">E193</f>
        <v>16486.2</v>
      </c>
      <c r="F192" s="79">
        <f t="shared" si="88"/>
        <v>18991.4</v>
      </c>
      <c r="G192" s="79">
        <f t="shared" si="88"/>
        <v>19941</v>
      </c>
      <c r="H192" s="79">
        <f t="shared" si="88"/>
        <v>19941</v>
      </c>
      <c r="I192" s="79">
        <f t="shared" si="88"/>
        <v>19941</v>
      </c>
      <c r="J192" s="79">
        <f t="shared" si="88"/>
        <v>19941</v>
      </c>
      <c r="K192" s="112" t="s">
        <v>106</v>
      </c>
    </row>
    <row r="193" spans="1:11" ht="14.25" customHeight="1">
      <c r="A193" s="68"/>
      <c r="B193" s="64" t="s">
        <v>4</v>
      </c>
      <c r="C193" s="65">
        <f>SUM(D193:J193)</f>
        <v>124298.6</v>
      </c>
      <c r="D193" s="65">
        <f>SUM(D205)</f>
        <v>9057</v>
      </c>
      <c r="E193" s="65">
        <f aca="true" t="shared" si="89" ref="E193:J193">SUM(E205)</f>
        <v>16486.2</v>
      </c>
      <c r="F193" s="65">
        <f t="shared" si="89"/>
        <v>18991.4</v>
      </c>
      <c r="G193" s="65">
        <f t="shared" si="89"/>
        <v>19941</v>
      </c>
      <c r="H193" s="65">
        <f t="shared" si="89"/>
        <v>19941</v>
      </c>
      <c r="I193" s="65">
        <f t="shared" si="89"/>
        <v>19941</v>
      </c>
      <c r="J193" s="65">
        <f t="shared" si="89"/>
        <v>19941</v>
      </c>
      <c r="K193" s="113"/>
    </row>
    <row r="194" spans="1:11" ht="15" customHeight="1">
      <c r="A194" s="119" t="s">
        <v>10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1"/>
    </row>
    <row r="195" spans="1:11" ht="40.5">
      <c r="A195" s="68"/>
      <c r="B195" s="67" t="s">
        <v>36</v>
      </c>
      <c r="C195" s="75">
        <f>SUM(C196)</f>
        <v>0</v>
      </c>
      <c r="D195" s="75">
        <f aca="true" t="shared" si="90" ref="D195:J195">SUM(D196)</f>
        <v>0</v>
      </c>
      <c r="E195" s="75">
        <f t="shared" si="90"/>
        <v>0</v>
      </c>
      <c r="F195" s="75">
        <f t="shared" si="90"/>
        <v>0</v>
      </c>
      <c r="G195" s="75">
        <f t="shared" si="90"/>
        <v>0</v>
      </c>
      <c r="H195" s="75">
        <f t="shared" si="90"/>
        <v>0</v>
      </c>
      <c r="I195" s="75">
        <f t="shared" si="90"/>
        <v>0</v>
      </c>
      <c r="J195" s="75">
        <f t="shared" si="90"/>
        <v>0</v>
      </c>
      <c r="K195" s="114" t="s">
        <v>106</v>
      </c>
    </row>
    <row r="196" spans="1:11" ht="15" customHeight="1">
      <c r="A196" s="68"/>
      <c r="B196" s="64" t="s">
        <v>4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116"/>
    </row>
    <row r="197" spans="1:11" ht="15" customHeight="1">
      <c r="A197" s="125" t="s">
        <v>11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7"/>
    </row>
    <row r="198" spans="1:11" ht="54">
      <c r="A198" s="16"/>
      <c r="B198" s="11" t="s">
        <v>38</v>
      </c>
      <c r="C198" s="21">
        <f>SUM(C199)</f>
        <v>0</v>
      </c>
      <c r="D198" s="21">
        <f aca="true" t="shared" si="91" ref="D198:J198">SUM(D199)</f>
        <v>0</v>
      </c>
      <c r="E198" s="21">
        <f t="shared" si="91"/>
        <v>0</v>
      </c>
      <c r="F198" s="21">
        <f t="shared" si="91"/>
        <v>0</v>
      </c>
      <c r="G198" s="21">
        <f t="shared" si="91"/>
        <v>0</v>
      </c>
      <c r="H198" s="21">
        <f t="shared" si="91"/>
        <v>0</v>
      </c>
      <c r="I198" s="21">
        <f t="shared" si="91"/>
        <v>0</v>
      </c>
      <c r="J198" s="21">
        <f t="shared" si="91"/>
        <v>0</v>
      </c>
      <c r="K198" s="110" t="s">
        <v>106</v>
      </c>
    </row>
    <row r="199" spans="1:11" ht="15">
      <c r="A199" s="9"/>
      <c r="B199" s="17" t="s">
        <v>4</v>
      </c>
      <c r="C199" s="19">
        <f>SUM(D199:J199)</f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11"/>
    </row>
    <row r="200" spans="1:11" ht="15" customHeight="1">
      <c r="A200" s="125" t="s">
        <v>12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7"/>
    </row>
    <row r="201" spans="1:11" ht="15">
      <c r="A201" s="10"/>
      <c r="B201" s="11" t="s">
        <v>42</v>
      </c>
      <c r="C201" s="22">
        <v>0</v>
      </c>
      <c r="D201" s="22">
        <f>SUM(C199)</f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117" t="s">
        <v>106</v>
      </c>
    </row>
    <row r="202" spans="1:11" ht="15">
      <c r="A202" s="9"/>
      <c r="B202" s="17" t="s">
        <v>4</v>
      </c>
      <c r="C202" s="19">
        <f>SUM(D202:J202)</f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59"/>
    </row>
    <row r="203" spans="1:11" ht="15" customHeight="1">
      <c r="A203" s="160" t="s">
        <v>22</v>
      </c>
      <c r="B203" s="161"/>
      <c r="C203" s="161"/>
      <c r="D203" s="161"/>
      <c r="E203" s="161"/>
      <c r="F203" s="161"/>
      <c r="G203" s="161"/>
      <c r="H203" s="161"/>
      <c r="I203" s="161"/>
      <c r="J203" s="161"/>
      <c r="K203" s="162"/>
    </row>
    <row r="204" spans="1:11" ht="15" customHeight="1">
      <c r="A204" s="84"/>
      <c r="B204" s="67" t="s">
        <v>39</v>
      </c>
      <c r="C204" s="79">
        <f aca="true" t="shared" si="92" ref="C204:J204">SUM(C205:C205)</f>
        <v>124298.6</v>
      </c>
      <c r="D204" s="79">
        <f t="shared" si="92"/>
        <v>9057</v>
      </c>
      <c r="E204" s="79">
        <f t="shared" si="92"/>
        <v>16486.2</v>
      </c>
      <c r="F204" s="79">
        <f t="shared" si="92"/>
        <v>18991.4</v>
      </c>
      <c r="G204" s="79">
        <f t="shared" si="92"/>
        <v>19941</v>
      </c>
      <c r="H204" s="79">
        <f t="shared" si="92"/>
        <v>19941</v>
      </c>
      <c r="I204" s="79">
        <f t="shared" si="92"/>
        <v>19941</v>
      </c>
      <c r="J204" s="79">
        <f t="shared" si="92"/>
        <v>19941</v>
      </c>
      <c r="K204" s="163" t="s">
        <v>106</v>
      </c>
    </row>
    <row r="205" spans="1:11" ht="15">
      <c r="A205" s="68"/>
      <c r="B205" s="82" t="s">
        <v>4</v>
      </c>
      <c r="C205" s="65">
        <f>SUM(D205:J205)</f>
        <v>124298.6</v>
      </c>
      <c r="D205" s="65">
        <f>D211+D214+D217+D220+D223+D208</f>
        <v>9057</v>
      </c>
      <c r="E205" s="65">
        <f aca="true" t="shared" si="93" ref="E205:J205">E211+E214+E217+E220+E223+E208</f>
        <v>16486.2</v>
      </c>
      <c r="F205" s="65">
        <f t="shared" si="93"/>
        <v>18991.4</v>
      </c>
      <c r="G205" s="65">
        <f t="shared" si="93"/>
        <v>19941</v>
      </c>
      <c r="H205" s="65">
        <f t="shared" si="93"/>
        <v>19941</v>
      </c>
      <c r="I205" s="65">
        <f t="shared" si="93"/>
        <v>19941</v>
      </c>
      <c r="J205" s="65">
        <f t="shared" si="93"/>
        <v>19941</v>
      </c>
      <c r="K205" s="164"/>
    </row>
    <row r="206" spans="1:11" ht="15" customHeight="1">
      <c r="A206" s="134" t="s">
        <v>86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1"/>
    </row>
    <row r="207" spans="1:11" ht="15">
      <c r="A207" s="68"/>
      <c r="B207" s="11" t="s">
        <v>19</v>
      </c>
      <c r="C207" s="26">
        <f>SUM(C208)</f>
        <v>51888.2</v>
      </c>
      <c r="D207" s="69">
        <f>SUM(D208)</f>
        <v>0</v>
      </c>
      <c r="E207" s="69">
        <f aca="true" t="shared" si="94" ref="E207:J207">SUM(E208)</f>
        <v>7187</v>
      </c>
      <c r="F207" s="69">
        <f t="shared" si="94"/>
        <v>8596.4</v>
      </c>
      <c r="G207" s="69">
        <f t="shared" si="94"/>
        <v>9026.2</v>
      </c>
      <c r="H207" s="69">
        <f t="shared" si="94"/>
        <v>9026.2</v>
      </c>
      <c r="I207" s="69">
        <f t="shared" si="94"/>
        <v>9026.2</v>
      </c>
      <c r="J207" s="69">
        <f t="shared" si="94"/>
        <v>9026.2</v>
      </c>
      <c r="K207" s="117">
        <v>48</v>
      </c>
    </row>
    <row r="208" spans="1:11" ht="15">
      <c r="A208" s="68"/>
      <c r="B208" s="12" t="s">
        <v>4</v>
      </c>
      <c r="C208" s="29">
        <f>SUM(D208:J208)</f>
        <v>51888.2</v>
      </c>
      <c r="D208" s="65">
        <v>0</v>
      </c>
      <c r="E208" s="65">
        <v>7187</v>
      </c>
      <c r="F208" s="65">
        <v>8596.4</v>
      </c>
      <c r="G208" s="65">
        <v>9026.2</v>
      </c>
      <c r="H208" s="27">
        <f>SUM(G208)</f>
        <v>9026.2</v>
      </c>
      <c r="I208" s="27">
        <f>SUM(H208)</f>
        <v>9026.2</v>
      </c>
      <c r="J208" s="27">
        <f>SUM(I208)</f>
        <v>9026.2</v>
      </c>
      <c r="K208" s="118"/>
    </row>
    <row r="209" spans="1:11" ht="28.5" customHeight="1">
      <c r="A209" s="134" t="s">
        <v>87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1"/>
    </row>
    <row r="210" spans="1:11" ht="15">
      <c r="A210" s="10"/>
      <c r="B210" s="11" t="s">
        <v>19</v>
      </c>
      <c r="C210" s="26">
        <f>SUM(C211)</f>
        <v>18111.5</v>
      </c>
      <c r="D210" s="26">
        <f>SUM(D211)</f>
        <v>1162.9</v>
      </c>
      <c r="E210" s="26">
        <f aca="true" t="shared" si="95" ref="E210:J210">SUM(E211)</f>
        <v>3844.6</v>
      </c>
      <c r="F210" s="26">
        <f t="shared" si="95"/>
        <v>2520</v>
      </c>
      <c r="G210" s="26">
        <f t="shared" si="95"/>
        <v>2646</v>
      </c>
      <c r="H210" s="26">
        <f t="shared" si="95"/>
        <v>2646</v>
      </c>
      <c r="I210" s="26">
        <f t="shared" si="95"/>
        <v>2646</v>
      </c>
      <c r="J210" s="26">
        <f t="shared" si="95"/>
        <v>2646</v>
      </c>
      <c r="K210" s="117">
        <v>45</v>
      </c>
    </row>
    <row r="211" spans="1:11" ht="15">
      <c r="A211" s="9"/>
      <c r="B211" s="12" t="s">
        <v>4</v>
      </c>
      <c r="C211" s="29">
        <f>SUM(D211:J211)</f>
        <v>18111.5</v>
      </c>
      <c r="D211" s="27">
        <v>1162.9</v>
      </c>
      <c r="E211" s="27">
        <v>3844.6</v>
      </c>
      <c r="F211" s="27">
        <v>2520</v>
      </c>
      <c r="G211" s="27">
        <v>2646</v>
      </c>
      <c r="H211" s="27">
        <f>SUM(G211)</f>
        <v>2646</v>
      </c>
      <c r="I211" s="27">
        <f>SUM(H211)</f>
        <v>2646</v>
      </c>
      <c r="J211" s="27">
        <f>SUM(I211)</f>
        <v>2646</v>
      </c>
      <c r="K211" s="118"/>
    </row>
    <row r="212" spans="1:11" ht="24.75" customHeight="1">
      <c r="A212" s="134" t="s">
        <v>88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1"/>
    </row>
    <row r="213" spans="1:11" ht="15">
      <c r="A213" s="10"/>
      <c r="B213" s="11" t="s">
        <v>19</v>
      </c>
      <c r="C213" s="32">
        <f>SUM(D213:J213)</f>
        <v>21407.4</v>
      </c>
      <c r="D213" s="26">
        <f>SUM(D214)</f>
        <v>2527.4</v>
      </c>
      <c r="E213" s="26">
        <f aca="true" t="shared" si="96" ref="E213:J213">SUM(E214)</f>
        <v>2500</v>
      </c>
      <c r="F213" s="26">
        <f t="shared" si="96"/>
        <v>3150</v>
      </c>
      <c r="G213" s="26">
        <f t="shared" si="96"/>
        <v>3307.5</v>
      </c>
      <c r="H213" s="26">
        <f t="shared" si="96"/>
        <v>3307.5</v>
      </c>
      <c r="I213" s="26">
        <f t="shared" si="96"/>
        <v>3307.5</v>
      </c>
      <c r="J213" s="26">
        <f t="shared" si="96"/>
        <v>3307.5</v>
      </c>
      <c r="K213" s="117">
        <v>47</v>
      </c>
    </row>
    <row r="214" spans="1:11" ht="15">
      <c r="A214" s="9"/>
      <c r="B214" s="12" t="s">
        <v>4</v>
      </c>
      <c r="C214" s="29">
        <f>SUM(D214:J214)</f>
        <v>21407.4</v>
      </c>
      <c r="D214" s="27">
        <v>2527.4</v>
      </c>
      <c r="E214" s="27">
        <v>2500</v>
      </c>
      <c r="F214" s="27">
        <v>3150</v>
      </c>
      <c r="G214" s="27">
        <v>3307.5</v>
      </c>
      <c r="H214" s="27">
        <f>SUM(G214)</f>
        <v>3307.5</v>
      </c>
      <c r="I214" s="27">
        <f>SUM(H214)</f>
        <v>3307.5</v>
      </c>
      <c r="J214" s="27">
        <f>SUM(I214)</f>
        <v>3307.5</v>
      </c>
      <c r="K214" s="118"/>
    </row>
    <row r="215" spans="1:11" ht="28.5" customHeight="1">
      <c r="A215" s="134" t="s">
        <v>89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1"/>
    </row>
    <row r="216" spans="1:11" ht="15">
      <c r="A216" s="10"/>
      <c r="B216" s="11" t="s">
        <v>19</v>
      </c>
      <c r="C216" s="32">
        <f>SUM(D216:J216)</f>
        <v>17204.699999999997</v>
      </c>
      <c r="D216" s="26">
        <f>SUM(D217)</f>
        <v>2054.5</v>
      </c>
      <c r="E216" s="26">
        <f aca="true" t="shared" si="97" ref="E216:J216">SUM(E217)</f>
        <v>1500</v>
      </c>
      <c r="F216" s="26">
        <f t="shared" si="97"/>
        <v>2625</v>
      </c>
      <c r="G216" s="26">
        <f t="shared" si="97"/>
        <v>2756.3</v>
      </c>
      <c r="H216" s="26">
        <f t="shared" si="97"/>
        <v>2756.3</v>
      </c>
      <c r="I216" s="26">
        <f t="shared" si="97"/>
        <v>2756.3</v>
      </c>
      <c r="J216" s="26">
        <f t="shared" si="97"/>
        <v>2756.3</v>
      </c>
      <c r="K216" s="117">
        <v>47</v>
      </c>
    </row>
    <row r="217" spans="1:11" ht="15">
      <c r="A217" s="9"/>
      <c r="B217" s="12" t="s">
        <v>4</v>
      </c>
      <c r="C217" s="29">
        <f>SUM(D217:J217)</f>
        <v>17204.699999999997</v>
      </c>
      <c r="D217" s="27">
        <v>2054.5</v>
      </c>
      <c r="E217" s="27">
        <v>1500</v>
      </c>
      <c r="F217" s="27">
        <v>2625</v>
      </c>
      <c r="G217" s="27">
        <v>2756.3</v>
      </c>
      <c r="H217" s="27">
        <f>SUM(G217)</f>
        <v>2756.3</v>
      </c>
      <c r="I217" s="27">
        <f>SUM(H217)</f>
        <v>2756.3</v>
      </c>
      <c r="J217" s="27">
        <f>SUM(I217)</f>
        <v>2756.3</v>
      </c>
      <c r="K217" s="118"/>
    </row>
    <row r="218" spans="1:11" ht="24" customHeight="1">
      <c r="A218" s="134" t="s">
        <v>90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1"/>
    </row>
    <row r="219" spans="1:11" ht="15">
      <c r="A219" s="10"/>
      <c r="B219" s="11" t="s">
        <v>19</v>
      </c>
      <c r="C219" s="26">
        <f>SUM(C220)</f>
        <v>14553</v>
      </c>
      <c r="D219" s="26">
        <f>SUM(D220)</f>
        <v>2833</v>
      </c>
      <c r="E219" s="26">
        <f aca="true" t="shared" si="98" ref="E219:J219">SUM(E220)</f>
        <v>800</v>
      </c>
      <c r="F219" s="26">
        <f t="shared" si="98"/>
        <v>2100</v>
      </c>
      <c r="G219" s="26">
        <f t="shared" si="98"/>
        <v>2205</v>
      </c>
      <c r="H219" s="26">
        <f t="shared" si="98"/>
        <v>2205</v>
      </c>
      <c r="I219" s="26">
        <f t="shared" si="98"/>
        <v>2205</v>
      </c>
      <c r="J219" s="26">
        <f t="shared" si="98"/>
        <v>2205</v>
      </c>
      <c r="K219" s="117">
        <v>47</v>
      </c>
    </row>
    <row r="220" spans="1:11" ht="15">
      <c r="A220" s="9"/>
      <c r="B220" s="12" t="s">
        <v>4</v>
      </c>
      <c r="C220" s="29">
        <f>SUM(D220:J220)</f>
        <v>14553</v>
      </c>
      <c r="D220" s="27">
        <v>2833</v>
      </c>
      <c r="E220" s="27">
        <v>800</v>
      </c>
      <c r="F220" s="27">
        <v>2100</v>
      </c>
      <c r="G220" s="27">
        <v>2205</v>
      </c>
      <c r="H220" s="27">
        <f>SUM(G220)</f>
        <v>2205</v>
      </c>
      <c r="I220" s="27">
        <f>SUM(H220)</f>
        <v>2205</v>
      </c>
      <c r="J220" s="27">
        <f>SUM(I220)</f>
        <v>2205</v>
      </c>
      <c r="K220" s="128"/>
    </row>
    <row r="221" spans="1:11" ht="28.5" customHeight="1">
      <c r="A221" s="129" t="s">
        <v>91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7"/>
    </row>
    <row r="222" spans="1:11" ht="15.75" customHeight="1">
      <c r="A222" s="61"/>
      <c r="B222" s="30" t="s">
        <v>19</v>
      </c>
      <c r="C222" s="28">
        <f aca="true" t="shared" si="99" ref="C222:J222">SUM(C223:C223)</f>
        <v>1133.8</v>
      </c>
      <c r="D222" s="28">
        <f t="shared" si="99"/>
        <v>479.2</v>
      </c>
      <c r="E222" s="28">
        <f t="shared" si="99"/>
        <v>654.6</v>
      </c>
      <c r="F222" s="28">
        <f t="shared" si="99"/>
        <v>0</v>
      </c>
      <c r="G222" s="28">
        <f t="shared" si="99"/>
        <v>0</v>
      </c>
      <c r="H222" s="28">
        <f t="shared" si="99"/>
        <v>0</v>
      </c>
      <c r="I222" s="28">
        <f t="shared" si="99"/>
        <v>0</v>
      </c>
      <c r="J222" s="28">
        <f t="shared" si="99"/>
        <v>0</v>
      </c>
      <c r="K222" s="117">
        <v>46</v>
      </c>
    </row>
    <row r="223" spans="1:11" ht="15" customHeight="1">
      <c r="A223" s="61"/>
      <c r="B223" s="31" t="s">
        <v>4</v>
      </c>
      <c r="C223" s="29">
        <f>SUM(D223:J223)</f>
        <v>1133.8</v>
      </c>
      <c r="D223" s="27">
        <v>479.2</v>
      </c>
      <c r="E223" s="27">
        <v>654.6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118"/>
    </row>
    <row r="224" spans="1:11" ht="12.75" customHeight="1">
      <c r="A224" s="168" t="s">
        <v>64</v>
      </c>
      <c r="B224" s="169"/>
      <c r="C224" s="169"/>
      <c r="D224" s="169"/>
      <c r="E224" s="169"/>
      <c r="F224" s="169"/>
      <c r="G224" s="169"/>
      <c r="H224" s="169"/>
      <c r="I224" s="169"/>
      <c r="J224" s="169"/>
      <c r="K224" s="170"/>
    </row>
    <row r="225" spans="1:172" s="6" customFormat="1" ht="27">
      <c r="A225" s="68"/>
      <c r="B225" s="67" t="s">
        <v>44</v>
      </c>
      <c r="C225" s="79">
        <f>SUM(C226)</f>
        <v>12651.599999999999</v>
      </c>
      <c r="D225" s="79">
        <f>SUM(D226)</f>
        <v>1452.3999999999999</v>
      </c>
      <c r="E225" s="79">
        <f aca="true" t="shared" si="100" ref="E225:J225">SUM(E226)</f>
        <v>3432.5</v>
      </c>
      <c r="F225" s="79">
        <f t="shared" si="100"/>
        <v>1493.4999999999998</v>
      </c>
      <c r="G225" s="79">
        <f t="shared" si="100"/>
        <v>1568.3</v>
      </c>
      <c r="H225" s="79">
        <f t="shared" si="100"/>
        <v>1568.3</v>
      </c>
      <c r="I225" s="79">
        <f t="shared" si="100"/>
        <v>1568.3</v>
      </c>
      <c r="J225" s="79">
        <f t="shared" si="100"/>
        <v>1568.3</v>
      </c>
      <c r="K225" s="112" t="s">
        <v>106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</row>
    <row r="226" spans="1:172" s="6" customFormat="1" ht="15">
      <c r="A226" s="68"/>
      <c r="B226" s="64" t="s">
        <v>4</v>
      </c>
      <c r="C226" s="65">
        <f>SUM(D226:J226)</f>
        <v>12651.599999999999</v>
      </c>
      <c r="D226" s="65">
        <f>SUM(D238)</f>
        <v>1452.3999999999999</v>
      </c>
      <c r="E226" s="65">
        <f aca="true" t="shared" si="101" ref="E226:J226">SUM(E238)</f>
        <v>3432.5</v>
      </c>
      <c r="F226" s="65">
        <f t="shared" si="101"/>
        <v>1493.4999999999998</v>
      </c>
      <c r="G226" s="65">
        <f t="shared" si="101"/>
        <v>1568.3</v>
      </c>
      <c r="H226" s="65">
        <f t="shared" si="101"/>
        <v>1568.3</v>
      </c>
      <c r="I226" s="65">
        <f t="shared" si="101"/>
        <v>1568.3</v>
      </c>
      <c r="J226" s="65">
        <f t="shared" si="101"/>
        <v>1568.3</v>
      </c>
      <c r="K226" s="11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</row>
    <row r="227" spans="1:11" ht="12.75" customHeight="1">
      <c r="A227" s="119" t="s">
        <v>10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1"/>
    </row>
    <row r="228" spans="1:11" ht="40.5">
      <c r="A228" s="68"/>
      <c r="B228" s="67" t="s">
        <v>36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6">
        <v>0</v>
      </c>
      <c r="J228" s="76">
        <v>0</v>
      </c>
      <c r="K228" s="114" t="s">
        <v>106</v>
      </c>
    </row>
    <row r="229" spans="1:11" ht="15">
      <c r="A229" s="68"/>
      <c r="B229" s="64" t="s">
        <v>4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16"/>
    </row>
    <row r="230" spans="1:11" ht="12.75" customHeight="1">
      <c r="A230" s="125" t="s">
        <v>11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7"/>
    </row>
    <row r="231" spans="1:11" ht="54">
      <c r="A231" s="9"/>
      <c r="B231" s="11" t="s">
        <v>38</v>
      </c>
      <c r="C231" s="91">
        <f>SUM(C232)</f>
        <v>0</v>
      </c>
      <c r="D231" s="91">
        <f aca="true" t="shared" si="102" ref="D231:J231">SUM(D232)</f>
        <v>0</v>
      </c>
      <c r="E231" s="91">
        <f t="shared" si="102"/>
        <v>0</v>
      </c>
      <c r="F231" s="91">
        <f t="shared" si="102"/>
        <v>0</v>
      </c>
      <c r="G231" s="91">
        <f t="shared" si="102"/>
        <v>0</v>
      </c>
      <c r="H231" s="91">
        <f t="shared" si="102"/>
        <v>0</v>
      </c>
      <c r="I231" s="91">
        <f t="shared" si="102"/>
        <v>0</v>
      </c>
      <c r="J231" s="91">
        <f t="shared" si="102"/>
        <v>0</v>
      </c>
      <c r="K231" s="110" t="s">
        <v>106</v>
      </c>
    </row>
    <row r="232" spans="1:11" ht="15">
      <c r="A232" s="9"/>
      <c r="B232" s="17" t="s">
        <v>4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11"/>
    </row>
    <row r="233" spans="1:11" ht="12" customHeight="1">
      <c r="A233" s="125" t="s">
        <v>12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7"/>
    </row>
    <row r="234" spans="1:11" ht="15">
      <c r="A234" s="10"/>
      <c r="B234" s="11" t="s">
        <v>9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117" t="s">
        <v>106</v>
      </c>
    </row>
    <row r="235" spans="1:11" ht="15">
      <c r="A235" s="9"/>
      <c r="B235" s="17" t="s">
        <v>4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59"/>
    </row>
    <row r="236" spans="1:11" ht="15" customHeight="1">
      <c r="A236" s="119" t="s">
        <v>22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1"/>
    </row>
    <row r="237" spans="1:11" ht="15">
      <c r="A237" s="78"/>
      <c r="B237" s="67" t="s">
        <v>9</v>
      </c>
      <c r="C237" s="79">
        <f>SUM(C238)</f>
        <v>12651.599999999999</v>
      </c>
      <c r="D237" s="79">
        <f>SUM(D238)</f>
        <v>1452.3999999999999</v>
      </c>
      <c r="E237" s="79">
        <f aca="true" t="shared" si="103" ref="E237:J237">SUM(E238)</f>
        <v>3432.5</v>
      </c>
      <c r="F237" s="79">
        <f t="shared" si="103"/>
        <v>1493.4999999999998</v>
      </c>
      <c r="G237" s="79">
        <f t="shared" si="103"/>
        <v>1568.3</v>
      </c>
      <c r="H237" s="79">
        <f t="shared" si="103"/>
        <v>1568.3</v>
      </c>
      <c r="I237" s="79">
        <f t="shared" si="103"/>
        <v>1568.3</v>
      </c>
      <c r="J237" s="79">
        <f t="shared" si="103"/>
        <v>1568.3</v>
      </c>
      <c r="K237" s="163" t="s">
        <v>106</v>
      </c>
    </row>
    <row r="238" spans="1:11" ht="15">
      <c r="A238" s="68"/>
      <c r="B238" s="82" t="s">
        <v>4</v>
      </c>
      <c r="C238" s="65">
        <f>SUM(D238:J238)</f>
        <v>12651.599999999999</v>
      </c>
      <c r="D238" s="65">
        <f>SUM(D250+D265+D241+D244+D247)</f>
        <v>1452.3999999999999</v>
      </c>
      <c r="E238" s="65">
        <f aca="true" t="shared" si="104" ref="E238:J238">SUM(E250+E265+E241+E244+E247)</f>
        <v>3432.5</v>
      </c>
      <c r="F238" s="65">
        <f t="shared" si="104"/>
        <v>1493.4999999999998</v>
      </c>
      <c r="G238" s="65">
        <f t="shared" si="104"/>
        <v>1568.3</v>
      </c>
      <c r="H238" s="65">
        <f t="shared" si="104"/>
        <v>1568.3</v>
      </c>
      <c r="I238" s="65">
        <f t="shared" si="104"/>
        <v>1568.3</v>
      </c>
      <c r="J238" s="65">
        <f t="shared" si="104"/>
        <v>1568.3</v>
      </c>
      <c r="K238" s="173"/>
    </row>
    <row r="239" spans="1:11" ht="11.25" customHeight="1">
      <c r="A239" s="129" t="s">
        <v>92</v>
      </c>
      <c r="B239" s="130"/>
      <c r="C239" s="130"/>
      <c r="D239" s="130"/>
      <c r="E239" s="130"/>
      <c r="F239" s="130"/>
      <c r="G239" s="130"/>
      <c r="H239" s="130"/>
      <c r="I239" s="130"/>
      <c r="J239" s="130"/>
      <c r="K239" s="131"/>
    </row>
    <row r="240" spans="1:11" ht="15">
      <c r="A240" s="68"/>
      <c r="B240" s="11" t="s">
        <v>39</v>
      </c>
      <c r="C240" s="69">
        <f>SUM(D240:J240)</f>
        <v>401.2</v>
      </c>
      <c r="D240" s="69">
        <f>SUM(D241)</f>
        <v>200</v>
      </c>
      <c r="E240" s="69">
        <f aca="true" t="shared" si="105" ref="E240:J240">SUM(E241)</f>
        <v>201.2</v>
      </c>
      <c r="F240" s="69">
        <f t="shared" si="105"/>
        <v>0</v>
      </c>
      <c r="G240" s="69">
        <f t="shared" si="105"/>
        <v>0</v>
      </c>
      <c r="H240" s="69">
        <f t="shared" si="105"/>
        <v>0</v>
      </c>
      <c r="I240" s="69">
        <f t="shared" si="105"/>
        <v>0</v>
      </c>
      <c r="J240" s="69">
        <f t="shared" si="105"/>
        <v>0</v>
      </c>
      <c r="K240" s="114">
        <v>55</v>
      </c>
    </row>
    <row r="241" spans="1:11" ht="15">
      <c r="A241" s="68"/>
      <c r="B241" s="12" t="s">
        <v>4</v>
      </c>
      <c r="C241" s="65">
        <f>SUM(D241:J241)</f>
        <v>401.2</v>
      </c>
      <c r="D241" s="65">
        <v>200</v>
      </c>
      <c r="E241" s="65">
        <v>201.2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116"/>
    </row>
    <row r="242" spans="1:11" ht="24" customHeight="1">
      <c r="A242" s="129" t="s">
        <v>95</v>
      </c>
      <c r="B242" s="130"/>
      <c r="C242" s="130"/>
      <c r="D242" s="130"/>
      <c r="E242" s="130"/>
      <c r="F242" s="130"/>
      <c r="G242" s="130"/>
      <c r="H242" s="130"/>
      <c r="I242" s="130"/>
      <c r="J242" s="130"/>
      <c r="K242" s="131"/>
    </row>
    <row r="243" spans="1:11" ht="15">
      <c r="A243" s="68"/>
      <c r="B243" s="11" t="s">
        <v>39</v>
      </c>
      <c r="C243" s="69">
        <f>SUM(D243:J243)</f>
        <v>400</v>
      </c>
      <c r="D243" s="69">
        <f aca="true" t="shared" si="106" ref="D243:J243">SUM(D244)</f>
        <v>0</v>
      </c>
      <c r="E243" s="69">
        <f t="shared" si="106"/>
        <v>400</v>
      </c>
      <c r="F243" s="69">
        <f t="shared" si="106"/>
        <v>0</v>
      </c>
      <c r="G243" s="69">
        <f t="shared" si="106"/>
        <v>0</v>
      </c>
      <c r="H243" s="69">
        <f t="shared" si="106"/>
        <v>0</v>
      </c>
      <c r="I243" s="69">
        <f t="shared" si="106"/>
        <v>0</v>
      </c>
      <c r="J243" s="69">
        <f t="shared" si="106"/>
        <v>0</v>
      </c>
      <c r="K243" s="114">
        <v>56</v>
      </c>
    </row>
    <row r="244" spans="1:11" ht="15">
      <c r="A244" s="68"/>
      <c r="B244" s="12" t="s">
        <v>4</v>
      </c>
      <c r="C244" s="65">
        <f>SUM(D244:J244)</f>
        <v>400</v>
      </c>
      <c r="D244" s="65">
        <v>0</v>
      </c>
      <c r="E244" s="65">
        <v>400</v>
      </c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116"/>
    </row>
    <row r="245" spans="1:11" ht="24" customHeight="1">
      <c r="A245" s="129" t="s">
        <v>96</v>
      </c>
      <c r="B245" s="130"/>
      <c r="C245" s="130"/>
      <c r="D245" s="130"/>
      <c r="E245" s="130"/>
      <c r="F245" s="130"/>
      <c r="G245" s="130"/>
      <c r="H245" s="130"/>
      <c r="I245" s="130"/>
      <c r="J245" s="130"/>
      <c r="K245" s="131"/>
    </row>
    <row r="246" spans="1:11" ht="15">
      <c r="A246" s="68"/>
      <c r="B246" s="11" t="s">
        <v>39</v>
      </c>
      <c r="C246" s="69">
        <f>SUM(D246:J246)</f>
        <v>1500</v>
      </c>
      <c r="D246" s="69">
        <f aca="true" t="shared" si="107" ref="D246:J246">SUM(D247)</f>
        <v>0</v>
      </c>
      <c r="E246" s="69">
        <f t="shared" si="107"/>
        <v>1500</v>
      </c>
      <c r="F246" s="69">
        <f t="shared" si="107"/>
        <v>0</v>
      </c>
      <c r="G246" s="69">
        <f t="shared" si="107"/>
        <v>0</v>
      </c>
      <c r="H246" s="69">
        <f t="shared" si="107"/>
        <v>0</v>
      </c>
      <c r="I246" s="69">
        <f t="shared" si="107"/>
        <v>0</v>
      </c>
      <c r="J246" s="69">
        <f t="shared" si="107"/>
        <v>0</v>
      </c>
      <c r="K246" s="114">
        <v>57</v>
      </c>
    </row>
    <row r="247" spans="1:11" ht="15">
      <c r="A247" s="68"/>
      <c r="B247" s="12" t="s">
        <v>4</v>
      </c>
      <c r="C247" s="65">
        <f>SUM(D247:J247)</f>
        <v>1500</v>
      </c>
      <c r="D247" s="65">
        <v>0</v>
      </c>
      <c r="E247" s="65">
        <v>1500</v>
      </c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116"/>
    </row>
    <row r="248" spans="1:11" ht="15" customHeight="1">
      <c r="A248" s="129" t="s">
        <v>97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1"/>
    </row>
    <row r="249" spans="1:11" ht="15">
      <c r="A249" s="10"/>
      <c r="B249" s="11" t="s">
        <v>39</v>
      </c>
      <c r="C249" s="18">
        <f>SUM(C250)</f>
        <v>9882.399999999998</v>
      </c>
      <c r="D249" s="26">
        <f>SUM(D250)</f>
        <v>1202.3999999999999</v>
      </c>
      <c r="E249" s="26">
        <f aca="true" t="shared" si="108" ref="E249:J249">SUM(E250)</f>
        <v>1200</v>
      </c>
      <c r="F249" s="18">
        <f t="shared" si="108"/>
        <v>1438.3999999999999</v>
      </c>
      <c r="G249" s="18">
        <f t="shared" si="108"/>
        <v>1510.3999999999999</v>
      </c>
      <c r="H249" s="18">
        <f t="shared" si="108"/>
        <v>1510.3999999999999</v>
      </c>
      <c r="I249" s="18">
        <f t="shared" si="108"/>
        <v>1510.3999999999999</v>
      </c>
      <c r="J249" s="18">
        <f t="shared" si="108"/>
        <v>1510.3999999999999</v>
      </c>
      <c r="K249" s="117" t="s">
        <v>108</v>
      </c>
    </row>
    <row r="250" spans="1:11" ht="15">
      <c r="A250" s="9"/>
      <c r="B250" s="12" t="s">
        <v>4</v>
      </c>
      <c r="C250" s="25">
        <f>SUM(D250:J250)</f>
        <v>9882.399999999998</v>
      </c>
      <c r="D250" s="24">
        <f>SUM(D253+D256+D259+D262)</f>
        <v>1202.3999999999999</v>
      </c>
      <c r="E250" s="24">
        <f aca="true" t="shared" si="109" ref="E250:J250">SUM(E253+E256+E259+E262)</f>
        <v>1200</v>
      </c>
      <c r="F250" s="24">
        <f t="shared" si="109"/>
        <v>1438.3999999999999</v>
      </c>
      <c r="G250" s="24">
        <f t="shared" si="109"/>
        <v>1510.3999999999999</v>
      </c>
      <c r="H250" s="24">
        <f t="shared" si="109"/>
        <v>1510.3999999999999</v>
      </c>
      <c r="I250" s="24">
        <f t="shared" si="109"/>
        <v>1510.3999999999999</v>
      </c>
      <c r="J250" s="24">
        <f t="shared" si="109"/>
        <v>1510.3999999999999</v>
      </c>
      <c r="K250" s="128"/>
    </row>
    <row r="251" spans="1:11" ht="15" customHeight="1">
      <c r="A251" s="140" t="s">
        <v>54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2"/>
    </row>
    <row r="252" spans="1:11" ht="15">
      <c r="A252" s="4"/>
      <c r="B252" s="46" t="s">
        <v>53</v>
      </c>
      <c r="C252" s="47">
        <f>SUM(C253)</f>
        <v>210.40000000000003</v>
      </c>
      <c r="D252" s="48">
        <f>SUM(D253)</f>
        <v>27</v>
      </c>
      <c r="E252" s="48">
        <f aca="true" t="shared" si="110" ref="E252:J252">SUM(E253)</f>
        <v>28.4</v>
      </c>
      <c r="F252" s="48">
        <f t="shared" si="110"/>
        <v>29.8</v>
      </c>
      <c r="G252" s="48">
        <f t="shared" si="110"/>
        <v>31.3</v>
      </c>
      <c r="H252" s="48">
        <f t="shared" si="110"/>
        <v>31.3</v>
      </c>
      <c r="I252" s="48">
        <f t="shared" si="110"/>
        <v>31.3</v>
      </c>
      <c r="J252" s="48">
        <f t="shared" si="110"/>
        <v>31.3</v>
      </c>
      <c r="K252" s="117">
        <v>52</v>
      </c>
    </row>
    <row r="253" spans="1:11" ht="15">
      <c r="A253" s="4"/>
      <c r="B253" s="12" t="s">
        <v>4</v>
      </c>
      <c r="C253" s="25">
        <f>SUM(D253:J253)</f>
        <v>210.40000000000003</v>
      </c>
      <c r="D253" s="24">
        <v>27</v>
      </c>
      <c r="E253" s="24">
        <v>28.4</v>
      </c>
      <c r="F253" s="24">
        <v>29.8</v>
      </c>
      <c r="G253" s="24">
        <v>31.3</v>
      </c>
      <c r="H253" s="24">
        <f>SUM(G253)</f>
        <v>31.3</v>
      </c>
      <c r="I253" s="24">
        <f>SUM(H253)</f>
        <v>31.3</v>
      </c>
      <c r="J253" s="24">
        <f>SUM(I253)</f>
        <v>31.3</v>
      </c>
      <c r="K253" s="128"/>
    </row>
    <row r="254" spans="1:11" ht="15" customHeight="1">
      <c r="A254" s="174" t="s">
        <v>55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76"/>
    </row>
    <row r="255" spans="1:11" ht="15">
      <c r="A255" s="4"/>
      <c r="B255" s="46" t="s">
        <v>53</v>
      </c>
      <c r="C255" s="47">
        <f>SUM(C256)</f>
        <v>1059.6</v>
      </c>
      <c r="D255" s="48">
        <f>SUM(D256)</f>
        <v>177.8</v>
      </c>
      <c r="E255" s="48">
        <f aca="true" t="shared" si="111" ref="E255:J255">SUM(E256)</f>
        <v>136.5</v>
      </c>
      <c r="F255" s="48">
        <f t="shared" si="111"/>
        <v>143.3</v>
      </c>
      <c r="G255" s="48">
        <f t="shared" si="111"/>
        <v>150.5</v>
      </c>
      <c r="H255" s="48">
        <f t="shared" si="111"/>
        <v>150.5</v>
      </c>
      <c r="I255" s="48">
        <f t="shared" si="111"/>
        <v>150.5</v>
      </c>
      <c r="J255" s="48">
        <f t="shared" si="111"/>
        <v>150.5</v>
      </c>
      <c r="K255" s="117">
        <v>53</v>
      </c>
    </row>
    <row r="256" spans="1:11" ht="15">
      <c r="A256" s="4"/>
      <c r="B256" s="12" t="s">
        <v>4</v>
      </c>
      <c r="C256" s="25">
        <f>SUM(D256:J256)</f>
        <v>1059.6</v>
      </c>
      <c r="D256" s="24">
        <v>177.8</v>
      </c>
      <c r="E256" s="24">
        <v>136.5</v>
      </c>
      <c r="F256" s="24">
        <v>143.3</v>
      </c>
      <c r="G256" s="24">
        <v>150.5</v>
      </c>
      <c r="H256" s="24">
        <f>SUM(G256)</f>
        <v>150.5</v>
      </c>
      <c r="I256" s="24">
        <f>SUM(H256)</f>
        <v>150.5</v>
      </c>
      <c r="J256" s="24">
        <f>SUM(I256)</f>
        <v>150.5</v>
      </c>
      <c r="K256" s="128"/>
    </row>
    <row r="257" spans="1:11" ht="15">
      <c r="A257" s="165" t="s">
        <v>56</v>
      </c>
      <c r="B257" s="166"/>
      <c r="C257" s="166"/>
      <c r="D257" s="166"/>
      <c r="E257" s="166"/>
      <c r="F257" s="166"/>
      <c r="G257" s="166"/>
      <c r="H257" s="166"/>
      <c r="I257" s="166"/>
      <c r="J257" s="166"/>
      <c r="K257" s="167"/>
    </row>
    <row r="258" spans="1:11" ht="15">
      <c r="A258" s="4"/>
      <c r="B258" s="46" t="s">
        <v>53</v>
      </c>
      <c r="C258" s="47">
        <f>SUM(C259)</f>
        <v>7834.3</v>
      </c>
      <c r="D258" s="48">
        <f>SUM(D259)</f>
        <v>898</v>
      </c>
      <c r="E258" s="48">
        <f aca="true" t="shared" si="112" ref="E258:J258">SUM(E259)</f>
        <v>930.1</v>
      </c>
      <c r="F258" s="48">
        <f t="shared" si="112"/>
        <v>1155</v>
      </c>
      <c r="G258" s="48">
        <f t="shared" si="112"/>
        <v>1212.8</v>
      </c>
      <c r="H258" s="48">
        <f t="shared" si="112"/>
        <v>1212.8</v>
      </c>
      <c r="I258" s="48">
        <f t="shared" si="112"/>
        <v>1212.8</v>
      </c>
      <c r="J258" s="48">
        <f t="shared" si="112"/>
        <v>1212.8</v>
      </c>
      <c r="K258" s="117">
        <v>54</v>
      </c>
    </row>
    <row r="259" spans="1:11" ht="15">
      <c r="A259" s="4"/>
      <c r="B259" s="12" t="s">
        <v>4</v>
      </c>
      <c r="C259" s="25">
        <f>SUM(D259:J259)</f>
        <v>7834.3</v>
      </c>
      <c r="D259" s="24">
        <v>898</v>
      </c>
      <c r="E259" s="24">
        <v>930.1</v>
      </c>
      <c r="F259" s="24">
        <v>1155</v>
      </c>
      <c r="G259" s="24">
        <v>1212.8</v>
      </c>
      <c r="H259" s="24">
        <f>SUM(G259)</f>
        <v>1212.8</v>
      </c>
      <c r="I259" s="24">
        <f>SUM(H259)</f>
        <v>1212.8</v>
      </c>
      <c r="J259" s="24">
        <f>SUM(I259)</f>
        <v>1212.8</v>
      </c>
      <c r="K259" s="128"/>
    </row>
    <row r="260" spans="1:11" ht="15">
      <c r="A260" s="165" t="s">
        <v>57</v>
      </c>
      <c r="B260" s="166"/>
      <c r="C260" s="166"/>
      <c r="D260" s="166"/>
      <c r="E260" s="166"/>
      <c r="F260" s="166"/>
      <c r="G260" s="166"/>
      <c r="H260" s="166"/>
      <c r="I260" s="166"/>
      <c r="J260" s="166"/>
      <c r="K260" s="167"/>
    </row>
    <row r="261" spans="1:11" ht="15">
      <c r="A261" s="4"/>
      <c r="B261" s="46" t="s">
        <v>53</v>
      </c>
      <c r="C261" s="47">
        <f>SUM(C262)</f>
        <v>778.0999999999999</v>
      </c>
      <c r="D261" s="48">
        <f>SUM(D262)</f>
        <v>99.6</v>
      </c>
      <c r="E261" s="48">
        <f aca="true" t="shared" si="113" ref="E261:J261">SUM(E262)</f>
        <v>105</v>
      </c>
      <c r="F261" s="48">
        <f t="shared" si="113"/>
        <v>110.3</v>
      </c>
      <c r="G261" s="48">
        <f t="shared" si="113"/>
        <v>115.8</v>
      </c>
      <c r="H261" s="48">
        <f t="shared" si="113"/>
        <v>115.8</v>
      </c>
      <c r="I261" s="48">
        <f t="shared" si="113"/>
        <v>115.8</v>
      </c>
      <c r="J261" s="48">
        <f t="shared" si="113"/>
        <v>115.8</v>
      </c>
      <c r="K261" s="117">
        <v>59</v>
      </c>
    </row>
    <row r="262" spans="1:11" ht="15">
      <c r="A262" s="4"/>
      <c r="B262" s="12" t="s">
        <v>4</v>
      </c>
      <c r="C262" s="25">
        <f>SUM(D262:J262)</f>
        <v>778.0999999999999</v>
      </c>
      <c r="D262" s="24">
        <v>99.6</v>
      </c>
      <c r="E262" s="24">
        <v>105</v>
      </c>
      <c r="F262" s="24">
        <v>110.3</v>
      </c>
      <c r="G262" s="24">
        <v>115.8</v>
      </c>
      <c r="H262" s="24">
        <f>SUM(G262)</f>
        <v>115.8</v>
      </c>
      <c r="I262" s="24">
        <f>SUM(H262)</f>
        <v>115.8</v>
      </c>
      <c r="J262" s="24">
        <f>SUM(I262)</f>
        <v>115.8</v>
      </c>
      <c r="K262" s="128"/>
    </row>
    <row r="263" spans="1:11" ht="27.75" customHeight="1">
      <c r="A263" s="129" t="s">
        <v>98</v>
      </c>
      <c r="B263" s="130"/>
      <c r="C263" s="130"/>
      <c r="D263" s="130"/>
      <c r="E263" s="130"/>
      <c r="F263" s="130"/>
      <c r="G263" s="130"/>
      <c r="H263" s="130"/>
      <c r="I263" s="130"/>
      <c r="J263" s="130"/>
      <c r="K263" s="131"/>
    </row>
    <row r="264" spans="1:11" ht="15">
      <c r="A264" s="10"/>
      <c r="B264" s="11" t="s">
        <v>39</v>
      </c>
      <c r="C264" s="52">
        <f>SUM(C265)</f>
        <v>467.99999999999994</v>
      </c>
      <c r="D264" s="52">
        <f>SUM(D265)</f>
        <v>50</v>
      </c>
      <c r="E264" s="52">
        <f aca="true" t="shared" si="114" ref="E264:J264">SUM(E265)</f>
        <v>131.3</v>
      </c>
      <c r="F264" s="52">
        <f t="shared" si="114"/>
        <v>55.1</v>
      </c>
      <c r="G264" s="52">
        <f t="shared" si="114"/>
        <v>57.9</v>
      </c>
      <c r="H264" s="52">
        <f t="shared" si="114"/>
        <v>57.9</v>
      </c>
      <c r="I264" s="52">
        <f t="shared" si="114"/>
        <v>57.9</v>
      </c>
      <c r="J264" s="52">
        <f t="shared" si="114"/>
        <v>57.9</v>
      </c>
      <c r="K264" s="117">
        <v>60.61</v>
      </c>
    </row>
    <row r="265" spans="1:11" ht="15">
      <c r="A265" s="44"/>
      <c r="B265" s="49" t="s">
        <v>4</v>
      </c>
      <c r="C265" s="51">
        <f>SUM(D265:J265)</f>
        <v>467.99999999999994</v>
      </c>
      <c r="D265" s="51">
        <f>SUM(D268+D271)</f>
        <v>50</v>
      </c>
      <c r="E265" s="51">
        <f aca="true" t="shared" si="115" ref="E265:J265">SUM(E268+E271)</f>
        <v>131.3</v>
      </c>
      <c r="F265" s="51">
        <f t="shared" si="115"/>
        <v>55.1</v>
      </c>
      <c r="G265" s="51">
        <f t="shared" si="115"/>
        <v>57.9</v>
      </c>
      <c r="H265" s="51">
        <f t="shared" si="115"/>
        <v>57.9</v>
      </c>
      <c r="I265" s="51">
        <f t="shared" si="115"/>
        <v>57.9</v>
      </c>
      <c r="J265" s="51">
        <f t="shared" si="115"/>
        <v>57.9</v>
      </c>
      <c r="K265" s="118"/>
    </row>
    <row r="266" spans="1:11" ht="15">
      <c r="A266" s="140" t="s">
        <v>99</v>
      </c>
      <c r="B266" s="141"/>
      <c r="C266" s="141"/>
      <c r="D266" s="141"/>
      <c r="E266" s="141"/>
      <c r="F266" s="141"/>
      <c r="G266" s="141"/>
      <c r="H266" s="141"/>
      <c r="I266" s="141"/>
      <c r="J266" s="141"/>
      <c r="K266" s="142"/>
    </row>
    <row r="267" spans="1:11" ht="15">
      <c r="A267" s="92"/>
      <c r="B267" s="106" t="s">
        <v>39</v>
      </c>
      <c r="C267" s="93">
        <f>SUM(C268)</f>
        <v>387.99999999999994</v>
      </c>
      <c r="D267" s="94">
        <f>SUM(D268)</f>
        <v>50</v>
      </c>
      <c r="E267" s="94">
        <f aca="true" t="shared" si="116" ref="E267:J267">SUM(E268)</f>
        <v>51.3</v>
      </c>
      <c r="F267" s="94">
        <f t="shared" si="116"/>
        <v>55.1</v>
      </c>
      <c r="G267" s="94">
        <f t="shared" si="116"/>
        <v>57.9</v>
      </c>
      <c r="H267" s="94">
        <f t="shared" si="116"/>
        <v>57.9</v>
      </c>
      <c r="I267" s="94">
        <f t="shared" si="116"/>
        <v>57.9</v>
      </c>
      <c r="J267" s="94">
        <f t="shared" si="116"/>
        <v>57.9</v>
      </c>
      <c r="K267" s="117">
        <v>60</v>
      </c>
    </row>
    <row r="268" spans="1:11" ht="15">
      <c r="A268" s="4"/>
      <c r="B268" s="12" t="s">
        <v>4</v>
      </c>
      <c r="C268" s="25">
        <f>SUM(D268:J268)</f>
        <v>387.99999999999994</v>
      </c>
      <c r="D268" s="24">
        <v>50</v>
      </c>
      <c r="E268" s="24">
        <v>51.3</v>
      </c>
      <c r="F268" s="24">
        <v>55.1</v>
      </c>
      <c r="G268" s="24">
        <v>57.9</v>
      </c>
      <c r="H268" s="24">
        <f>SUM(G268)</f>
        <v>57.9</v>
      </c>
      <c r="I268" s="24">
        <f>SUM(H268)</f>
        <v>57.9</v>
      </c>
      <c r="J268" s="24">
        <f>SUM(I268)</f>
        <v>57.9</v>
      </c>
      <c r="K268" s="128"/>
    </row>
    <row r="269" spans="1:11" ht="12" customHeight="1">
      <c r="A269" s="140" t="s">
        <v>93</v>
      </c>
      <c r="B269" s="141"/>
      <c r="C269" s="141"/>
      <c r="D269" s="141"/>
      <c r="E269" s="141"/>
      <c r="F269" s="141"/>
      <c r="G269" s="141"/>
      <c r="H269" s="141"/>
      <c r="I269" s="141"/>
      <c r="J269" s="141"/>
      <c r="K269" s="142"/>
    </row>
    <row r="270" spans="1:11" ht="15">
      <c r="A270" s="4"/>
      <c r="B270" s="106" t="s">
        <v>39</v>
      </c>
      <c r="C270" s="93">
        <f>SUM(D270:J270)</f>
        <v>80</v>
      </c>
      <c r="D270" s="93">
        <f aca="true" t="shared" si="117" ref="D270:J270">SUM(D271)</f>
        <v>0</v>
      </c>
      <c r="E270" s="93">
        <f t="shared" si="117"/>
        <v>80</v>
      </c>
      <c r="F270" s="93">
        <f t="shared" si="117"/>
        <v>0</v>
      </c>
      <c r="G270" s="93">
        <f t="shared" si="117"/>
        <v>0</v>
      </c>
      <c r="H270" s="93">
        <f t="shared" si="117"/>
        <v>0</v>
      </c>
      <c r="I270" s="93">
        <f t="shared" si="117"/>
        <v>0</v>
      </c>
      <c r="J270" s="93">
        <f t="shared" si="117"/>
        <v>0</v>
      </c>
      <c r="K270" s="171">
        <v>61</v>
      </c>
    </row>
    <row r="271" spans="1:11" ht="15">
      <c r="A271" s="4"/>
      <c r="B271" s="12" t="s">
        <v>4</v>
      </c>
      <c r="C271" s="25">
        <f>SUM(D271:J271)</f>
        <v>80</v>
      </c>
      <c r="D271" s="24">
        <v>0</v>
      </c>
      <c r="E271" s="24">
        <v>80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172"/>
    </row>
    <row r="272" spans="1:11" ht="15.75">
      <c r="A272" s="122" t="s">
        <v>110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4"/>
    </row>
    <row r="273" spans="1:11" ht="27">
      <c r="A273" s="68"/>
      <c r="B273" s="67" t="s">
        <v>111</v>
      </c>
      <c r="C273" s="86">
        <f aca="true" t="shared" si="118" ref="C273:J273">C276+C285</f>
        <v>240</v>
      </c>
      <c r="D273" s="79">
        <f t="shared" si="118"/>
        <v>0</v>
      </c>
      <c r="E273" s="79">
        <f t="shared" si="118"/>
        <v>240</v>
      </c>
      <c r="F273" s="79">
        <f t="shared" si="118"/>
        <v>0</v>
      </c>
      <c r="G273" s="79">
        <f t="shared" si="118"/>
        <v>0</v>
      </c>
      <c r="H273" s="79">
        <f t="shared" si="118"/>
        <v>0</v>
      </c>
      <c r="I273" s="79">
        <f t="shared" si="118"/>
        <v>0</v>
      </c>
      <c r="J273" s="79">
        <f t="shared" si="118"/>
        <v>0</v>
      </c>
      <c r="K273" s="117" t="s">
        <v>106</v>
      </c>
    </row>
    <row r="274" spans="1:11" ht="15">
      <c r="A274" s="68"/>
      <c r="B274" s="64" t="s">
        <v>4</v>
      </c>
      <c r="C274" s="85">
        <f aca="true" t="shared" si="119" ref="C274:J274">C277+C286</f>
        <v>240</v>
      </c>
      <c r="D274" s="65">
        <f t="shared" si="119"/>
        <v>0</v>
      </c>
      <c r="E274" s="65">
        <f t="shared" si="119"/>
        <v>240</v>
      </c>
      <c r="F274" s="65">
        <f t="shared" si="119"/>
        <v>0</v>
      </c>
      <c r="G274" s="65">
        <f t="shared" si="119"/>
        <v>0</v>
      </c>
      <c r="H274" s="65">
        <f t="shared" si="119"/>
        <v>0</v>
      </c>
      <c r="I274" s="65">
        <f t="shared" si="119"/>
        <v>0</v>
      </c>
      <c r="J274" s="65">
        <f t="shared" si="119"/>
        <v>0</v>
      </c>
      <c r="K274" s="128"/>
    </row>
    <row r="275" spans="1:11" ht="15">
      <c r="A275" s="119" t="s">
        <v>10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1"/>
    </row>
    <row r="276" spans="1:11" ht="40.5">
      <c r="A276" s="68"/>
      <c r="B276" s="67" t="s">
        <v>46</v>
      </c>
      <c r="C276" s="75">
        <v>0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6">
        <v>0</v>
      </c>
      <c r="J276" s="76">
        <v>0</v>
      </c>
      <c r="K276" s="114" t="s">
        <v>106</v>
      </c>
    </row>
    <row r="277" spans="1:11" ht="15">
      <c r="A277" s="68"/>
      <c r="B277" s="64" t="s">
        <v>4</v>
      </c>
      <c r="C277" s="77">
        <v>0</v>
      </c>
      <c r="D277" s="77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  <c r="J277" s="77">
        <v>0</v>
      </c>
      <c r="K277" s="116"/>
    </row>
    <row r="278" spans="1:11" ht="15">
      <c r="A278" s="125" t="s">
        <v>11</v>
      </c>
      <c r="B278" s="126"/>
      <c r="C278" s="126"/>
      <c r="D278" s="126"/>
      <c r="E278" s="126"/>
      <c r="F278" s="126"/>
      <c r="G278" s="126"/>
      <c r="H278" s="126"/>
      <c r="I278" s="126"/>
      <c r="J278" s="126"/>
      <c r="K278" s="127"/>
    </row>
    <row r="279" spans="1:11" ht="54">
      <c r="A279" s="16"/>
      <c r="B279" s="11" t="s">
        <v>38</v>
      </c>
      <c r="C279" s="23">
        <f aca="true" t="shared" si="120" ref="C279:J279">SUM(C280)</f>
        <v>0</v>
      </c>
      <c r="D279" s="23">
        <f t="shared" si="120"/>
        <v>0</v>
      </c>
      <c r="E279" s="23">
        <f t="shared" si="120"/>
        <v>0</v>
      </c>
      <c r="F279" s="23">
        <f t="shared" si="120"/>
        <v>0</v>
      </c>
      <c r="G279" s="23">
        <f t="shared" si="120"/>
        <v>0</v>
      </c>
      <c r="H279" s="23">
        <f t="shared" si="120"/>
        <v>0</v>
      </c>
      <c r="I279" s="23">
        <f t="shared" si="120"/>
        <v>0</v>
      </c>
      <c r="J279" s="23">
        <f t="shared" si="120"/>
        <v>0</v>
      </c>
      <c r="K279" s="110" t="s">
        <v>106</v>
      </c>
    </row>
    <row r="280" spans="1:11" ht="15">
      <c r="A280" s="9"/>
      <c r="B280" s="17" t="s">
        <v>4</v>
      </c>
      <c r="C280" s="19">
        <f>SUM(D280:J280)</f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11"/>
    </row>
    <row r="281" spans="1:11" ht="15">
      <c r="A281" s="125" t="s">
        <v>12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7"/>
    </row>
    <row r="282" spans="1:11" ht="15">
      <c r="A282" s="10"/>
      <c r="B282" s="11" t="s">
        <v>9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117" t="s">
        <v>106</v>
      </c>
    </row>
    <row r="283" spans="1:11" ht="15">
      <c r="A283" s="9"/>
      <c r="B283" s="17" t="s">
        <v>4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28"/>
    </row>
    <row r="284" spans="1:11" ht="15">
      <c r="A284" s="119" t="s">
        <v>22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1"/>
    </row>
    <row r="285" spans="1:11" ht="15">
      <c r="A285" s="78"/>
      <c r="B285" s="67" t="s">
        <v>9</v>
      </c>
      <c r="C285" s="79">
        <f aca="true" t="shared" si="121" ref="C285:J285">SUM(C286)</f>
        <v>240</v>
      </c>
      <c r="D285" s="79">
        <f t="shared" si="121"/>
        <v>0</v>
      </c>
      <c r="E285" s="79">
        <f t="shared" si="121"/>
        <v>240</v>
      </c>
      <c r="F285" s="79">
        <f t="shared" si="121"/>
        <v>0</v>
      </c>
      <c r="G285" s="79">
        <f t="shared" si="121"/>
        <v>0</v>
      </c>
      <c r="H285" s="79">
        <f t="shared" si="121"/>
        <v>0</v>
      </c>
      <c r="I285" s="79">
        <f t="shared" si="121"/>
        <v>0</v>
      </c>
      <c r="J285" s="79">
        <f t="shared" si="121"/>
        <v>0</v>
      </c>
      <c r="K285" s="163" t="s">
        <v>106</v>
      </c>
    </row>
    <row r="286" spans="1:11" ht="15">
      <c r="A286" s="68"/>
      <c r="B286" s="82" t="s">
        <v>4</v>
      </c>
      <c r="C286" s="65">
        <f>SUM(D286:J286)</f>
        <v>240</v>
      </c>
      <c r="D286" s="65">
        <f>SUM(D289)</f>
        <v>0</v>
      </c>
      <c r="E286" s="65">
        <f aca="true" t="shared" si="122" ref="E286:J286">SUM(E289)</f>
        <v>240</v>
      </c>
      <c r="F286" s="65">
        <f t="shared" si="122"/>
        <v>0</v>
      </c>
      <c r="G286" s="65">
        <f t="shared" si="122"/>
        <v>0</v>
      </c>
      <c r="H286" s="65">
        <f t="shared" si="122"/>
        <v>0</v>
      </c>
      <c r="I286" s="65">
        <f t="shared" si="122"/>
        <v>0</v>
      </c>
      <c r="J286" s="65">
        <f t="shared" si="122"/>
        <v>0</v>
      </c>
      <c r="K286" s="164"/>
    </row>
    <row r="287" spans="1:11" ht="15">
      <c r="A287" s="129" t="s">
        <v>105</v>
      </c>
      <c r="B287" s="130"/>
      <c r="C287" s="130"/>
      <c r="D287" s="130"/>
      <c r="E287" s="130"/>
      <c r="F287" s="130"/>
      <c r="G287" s="130"/>
      <c r="H287" s="130"/>
      <c r="I287" s="130"/>
      <c r="J287" s="130"/>
      <c r="K287" s="131"/>
    </row>
    <row r="288" spans="1:11" ht="15">
      <c r="A288" s="10"/>
      <c r="B288" s="30" t="s">
        <v>19</v>
      </c>
      <c r="C288" s="28">
        <f aca="true" t="shared" si="123" ref="C288:J288">SUM(C289:C289)</f>
        <v>240</v>
      </c>
      <c r="D288" s="28">
        <f t="shared" si="123"/>
        <v>0</v>
      </c>
      <c r="E288" s="28">
        <f t="shared" si="123"/>
        <v>240</v>
      </c>
      <c r="F288" s="28">
        <f t="shared" si="123"/>
        <v>0</v>
      </c>
      <c r="G288" s="28">
        <f t="shared" si="123"/>
        <v>0</v>
      </c>
      <c r="H288" s="28">
        <f t="shared" si="123"/>
        <v>0</v>
      </c>
      <c r="I288" s="28">
        <f t="shared" si="123"/>
        <v>0</v>
      </c>
      <c r="J288" s="28">
        <f t="shared" si="123"/>
        <v>0</v>
      </c>
      <c r="K288" s="117">
        <v>65</v>
      </c>
    </row>
    <row r="289" spans="1:11" ht="15">
      <c r="A289" s="9"/>
      <c r="B289" s="31" t="s">
        <v>4</v>
      </c>
      <c r="C289" s="35">
        <f>SUM(D289:J289)</f>
        <v>240</v>
      </c>
      <c r="D289" s="35">
        <v>0</v>
      </c>
      <c r="E289" s="35">
        <v>240</v>
      </c>
      <c r="F289" s="35">
        <v>0</v>
      </c>
      <c r="G289" s="35">
        <v>0</v>
      </c>
      <c r="H289" s="35">
        <f>SUM(G289)</f>
        <v>0</v>
      </c>
      <c r="I289" s="35">
        <f>SUM(H289)</f>
        <v>0</v>
      </c>
      <c r="J289" s="35">
        <f>SUM(I289)</f>
        <v>0</v>
      </c>
      <c r="K289" s="128"/>
    </row>
    <row r="290" spans="1:11" ht="15.75">
      <c r="A290" s="122" t="s">
        <v>112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4"/>
    </row>
    <row r="291" spans="1:11" ht="27">
      <c r="A291" s="68"/>
      <c r="B291" s="67" t="s">
        <v>45</v>
      </c>
      <c r="C291" s="86">
        <f aca="true" t="shared" si="124" ref="C291:J292">C294+C303</f>
        <v>22586.2</v>
      </c>
      <c r="D291" s="79">
        <f t="shared" si="124"/>
        <v>2902</v>
      </c>
      <c r="E291" s="79">
        <f t="shared" si="124"/>
        <v>3047.1</v>
      </c>
      <c r="F291" s="79">
        <f t="shared" si="124"/>
        <v>3199.5</v>
      </c>
      <c r="G291" s="79">
        <f t="shared" si="124"/>
        <v>3359.4</v>
      </c>
      <c r="H291" s="79">
        <f t="shared" si="124"/>
        <v>3359.4</v>
      </c>
      <c r="I291" s="79">
        <f t="shared" si="124"/>
        <v>3359.4</v>
      </c>
      <c r="J291" s="79">
        <f t="shared" si="124"/>
        <v>3359.4</v>
      </c>
      <c r="K291" s="117" t="s">
        <v>106</v>
      </c>
    </row>
    <row r="292" spans="1:11" ht="15">
      <c r="A292" s="68"/>
      <c r="B292" s="64" t="s">
        <v>4</v>
      </c>
      <c r="C292" s="85">
        <f t="shared" si="124"/>
        <v>22586.2</v>
      </c>
      <c r="D292" s="65">
        <f t="shared" si="124"/>
        <v>2902</v>
      </c>
      <c r="E292" s="65">
        <f t="shared" si="124"/>
        <v>3047.1</v>
      </c>
      <c r="F292" s="65">
        <f t="shared" si="124"/>
        <v>3199.5</v>
      </c>
      <c r="G292" s="65">
        <f t="shared" si="124"/>
        <v>3359.4</v>
      </c>
      <c r="H292" s="65">
        <f t="shared" si="124"/>
        <v>3359.4</v>
      </c>
      <c r="I292" s="65">
        <f t="shared" si="124"/>
        <v>3359.4</v>
      </c>
      <c r="J292" s="65">
        <f t="shared" si="124"/>
        <v>3359.4</v>
      </c>
      <c r="K292" s="128"/>
    </row>
    <row r="293" spans="1:11" ht="15">
      <c r="A293" s="119" t="s">
        <v>10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1"/>
    </row>
    <row r="294" spans="1:11" ht="40.5">
      <c r="A294" s="68"/>
      <c r="B294" s="67" t="s">
        <v>46</v>
      </c>
      <c r="C294" s="75">
        <v>0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6">
        <v>0</v>
      </c>
      <c r="J294" s="76">
        <v>0</v>
      </c>
      <c r="K294" s="114" t="s">
        <v>106</v>
      </c>
    </row>
    <row r="295" spans="1:11" ht="15">
      <c r="A295" s="68"/>
      <c r="B295" s="64" t="s">
        <v>4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16"/>
    </row>
    <row r="296" spans="1:11" ht="15">
      <c r="A296" s="125" t="s">
        <v>11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7"/>
    </row>
    <row r="297" spans="1:11" ht="54">
      <c r="A297" s="16"/>
      <c r="B297" s="11" t="s">
        <v>38</v>
      </c>
      <c r="C297" s="23">
        <f aca="true" t="shared" si="125" ref="C297:J297">SUM(C298)</f>
        <v>0</v>
      </c>
      <c r="D297" s="23">
        <f t="shared" si="125"/>
        <v>0</v>
      </c>
      <c r="E297" s="23">
        <f t="shared" si="125"/>
        <v>0</v>
      </c>
      <c r="F297" s="23">
        <f t="shared" si="125"/>
        <v>0</v>
      </c>
      <c r="G297" s="23">
        <f t="shared" si="125"/>
        <v>0</v>
      </c>
      <c r="H297" s="23">
        <f t="shared" si="125"/>
        <v>0</v>
      </c>
      <c r="I297" s="23">
        <f t="shared" si="125"/>
        <v>0</v>
      </c>
      <c r="J297" s="23">
        <f t="shared" si="125"/>
        <v>0</v>
      </c>
      <c r="K297" s="110" t="s">
        <v>106</v>
      </c>
    </row>
    <row r="298" spans="1:11" ht="15">
      <c r="A298" s="9"/>
      <c r="B298" s="17" t="s">
        <v>4</v>
      </c>
      <c r="C298" s="19">
        <f>SUM(D298:J298)</f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11"/>
    </row>
    <row r="299" spans="1:11" ht="15">
      <c r="A299" s="125" t="s">
        <v>12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7"/>
    </row>
    <row r="300" spans="1:11" ht="15">
      <c r="A300" s="10"/>
      <c r="B300" s="11" t="s">
        <v>9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117" t="s">
        <v>106</v>
      </c>
    </row>
    <row r="301" spans="1:11" ht="15">
      <c r="A301" s="9"/>
      <c r="B301" s="17" t="s">
        <v>4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28"/>
    </row>
    <row r="302" spans="1:11" ht="15">
      <c r="A302" s="119" t="s">
        <v>22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1"/>
    </row>
    <row r="303" spans="1:11" ht="15">
      <c r="A303" s="78"/>
      <c r="B303" s="67" t="s">
        <v>9</v>
      </c>
      <c r="C303" s="79">
        <f aca="true" t="shared" si="126" ref="C303:J303">SUM(C304)</f>
        <v>22586.2</v>
      </c>
      <c r="D303" s="79">
        <f t="shared" si="126"/>
        <v>2902</v>
      </c>
      <c r="E303" s="79">
        <f t="shared" si="126"/>
        <v>3047.1</v>
      </c>
      <c r="F303" s="79">
        <f t="shared" si="126"/>
        <v>3199.5</v>
      </c>
      <c r="G303" s="79">
        <f t="shared" si="126"/>
        <v>3359.4</v>
      </c>
      <c r="H303" s="79">
        <f t="shared" si="126"/>
        <v>3359.4</v>
      </c>
      <c r="I303" s="79">
        <f t="shared" si="126"/>
        <v>3359.4</v>
      </c>
      <c r="J303" s="79">
        <f t="shared" si="126"/>
        <v>3359.4</v>
      </c>
      <c r="K303" s="163" t="s">
        <v>106</v>
      </c>
    </row>
    <row r="304" spans="1:11" ht="15">
      <c r="A304" s="68"/>
      <c r="B304" s="82" t="s">
        <v>4</v>
      </c>
      <c r="C304" s="65">
        <f>SUM(D304:J304)</f>
        <v>22586.2</v>
      </c>
      <c r="D304" s="65">
        <f>SUM(D307)</f>
        <v>2902</v>
      </c>
      <c r="E304" s="65">
        <f aca="true" t="shared" si="127" ref="E304:J304">SUM(E307)</f>
        <v>3047.1</v>
      </c>
      <c r="F304" s="65">
        <f t="shared" si="127"/>
        <v>3199.5</v>
      </c>
      <c r="G304" s="65">
        <f t="shared" si="127"/>
        <v>3359.4</v>
      </c>
      <c r="H304" s="65">
        <f t="shared" si="127"/>
        <v>3359.4</v>
      </c>
      <c r="I304" s="65">
        <f t="shared" si="127"/>
        <v>3359.4</v>
      </c>
      <c r="J304" s="65">
        <f t="shared" si="127"/>
        <v>3359.4</v>
      </c>
      <c r="K304" s="164"/>
    </row>
    <row r="305" spans="1:11" ht="27" customHeight="1">
      <c r="A305" s="129" t="s">
        <v>100</v>
      </c>
      <c r="B305" s="130"/>
      <c r="C305" s="130"/>
      <c r="D305" s="130"/>
      <c r="E305" s="130"/>
      <c r="F305" s="130"/>
      <c r="G305" s="130"/>
      <c r="H305" s="130"/>
      <c r="I305" s="130"/>
      <c r="J305" s="130"/>
      <c r="K305" s="131"/>
    </row>
    <row r="306" spans="1:11" ht="15">
      <c r="A306" s="10"/>
      <c r="B306" s="30" t="s">
        <v>19</v>
      </c>
      <c r="C306" s="28">
        <f aca="true" t="shared" si="128" ref="C306:J306">SUM(C307:C307)</f>
        <v>22586.2</v>
      </c>
      <c r="D306" s="28">
        <f t="shared" si="128"/>
        <v>2902</v>
      </c>
      <c r="E306" s="28">
        <f t="shared" si="128"/>
        <v>3047.1</v>
      </c>
      <c r="F306" s="28">
        <f t="shared" si="128"/>
        <v>3199.5</v>
      </c>
      <c r="G306" s="28">
        <f t="shared" si="128"/>
        <v>3359.4</v>
      </c>
      <c r="H306" s="28">
        <f t="shared" si="128"/>
        <v>3359.4</v>
      </c>
      <c r="I306" s="28">
        <f t="shared" si="128"/>
        <v>3359.4</v>
      </c>
      <c r="J306" s="28">
        <f t="shared" si="128"/>
        <v>3359.4</v>
      </c>
      <c r="K306" s="117">
        <v>69</v>
      </c>
    </row>
    <row r="307" spans="1:11" ht="15">
      <c r="A307" s="9"/>
      <c r="B307" s="31" t="s">
        <v>4</v>
      </c>
      <c r="C307" s="35">
        <f>SUM(D307:J307)</f>
        <v>22586.2</v>
      </c>
      <c r="D307" s="35">
        <v>2902</v>
      </c>
      <c r="E307" s="35">
        <v>3047.1</v>
      </c>
      <c r="F307" s="35">
        <v>3199.5</v>
      </c>
      <c r="G307" s="35">
        <v>3359.4</v>
      </c>
      <c r="H307" s="35">
        <f>SUM(G307)</f>
        <v>3359.4</v>
      </c>
      <c r="I307" s="35">
        <f>SUM(H307)</f>
        <v>3359.4</v>
      </c>
      <c r="J307" s="35">
        <f>SUM(I307)</f>
        <v>3359.4</v>
      </c>
      <c r="K307" s="128"/>
    </row>
    <row r="308" spans="1:11" ht="47.25" customHeight="1">
      <c r="A308" s="122" t="s">
        <v>113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4"/>
    </row>
    <row r="309" spans="1:14" ht="27">
      <c r="A309" s="68"/>
      <c r="B309" s="67" t="s">
        <v>47</v>
      </c>
      <c r="C309" s="79">
        <f>SUM(C310:C311)</f>
        <v>112460.09999999999</v>
      </c>
      <c r="D309" s="79">
        <f>SUM(D310:D311)</f>
        <v>11000.699999999999</v>
      </c>
      <c r="E309" s="79">
        <f aca="true" t="shared" si="129" ref="E309:J309">SUM(E310:E311)</f>
        <v>23464.6</v>
      </c>
      <c r="F309" s="79">
        <f t="shared" si="129"/>
        <v>26048</v>
      </c>
      <c r="G309" s="79">
        <f t="shared" si="129"/>
        <v>12986.699999999999</v>
      </c>
      <c r="H309" s="79">
        <f t="shared" si="129"/>
        <v>12986.699999999999</v>
      </c>
      <c r="I309" s="79">
        <f t="shared" si="129"/>
        <v>12986.699999999999</v>
      </c>
      <c r="J309" s="79">
        <f t="shared" si="129"/>
        <v>12986.699999999999</v>
      </c>
      <c r="K309" s="114" t="s">
        <v>106</v>
      </c>
      <c r="L309" s="7"/>
      <c r="N309" s="1"/>
    </row>
    <row r="310" spans="1:14" ht="15">
      <c r="A310" s="68"/>
      <c r="B310" s="83" t="s">
        <v>65</v>
      </c>
      <c r="C310" s="85">
        <f>SUM(D310:J310)</f>
        <v>21</v>
      </c>
      <c r="D310" s="65">
        <f>SUM(D332)</f>
        <v>0</v>
      </c>
      <c r="E310" s="65">
        <f aca="true" t="shared" si="130" ref="E310:J310">SUM(E332)</f>
        <v>21</v>
      </c>
      <c r="F310" s="65">
        <f t="shared" si="130"/>
        <v>0</v>
      </c>
      <c r="G310" s="65">
        <f t="shared" si="130"/>
        <v>0</v>
      </c>
      <c r="H310" s="65">
        <f t="shared" si="130"/>
        <v>0</v>
      </c>
      <c r="I310" s="65">
        <f t="shared" si="130"/>
        <v>0</v>
      </c>
      <c r="J310" s="65">
        <f t="shared" si="130"/>
        <v>0</v>
      </c>
      <c r="K310" s="115"/>
      <c r="L310" s="7"/>
      <c r="N310" s="1"/>
    </row>
    <row r="311" spans="1:14" ht="15">
      <c r="A311" s="68"/>
      <c r="B311" s="64" t="s">
        <v>4</v>
      </c>
      <c r="C311" s="85">
        <f>SUM(D311:J311)</f>
        <v>112439.09999999999</v>
      </c>
      <c r="D311" s="65">
        <f>D314+D333</f>
        <v>11000.699999999999</v>
      </c>
      <c r="E311" s="65">
        <f aca="true" t="shared" si="131" ref="E311:J311">E314+E333</f>
        <v>23443.6</v>
      </c>
      <c r="F311" s="65">
        <f t="shared" si="131"/>
        <v>26048</v>
      </c>
      <c r="G311" s="65">
        <f t="shared" si="131"/>
        <v>12986.699999999999</v>
      </c>
      <c r="H311" s="65">
        <f t="shared" si="131"/>
        <v>12986.699999999999</v>
      </c>
      <c r="I311" s="65">
        <f t="shared" si="131"/>
        <v>12986.699999999999</v>
      </c>
      <c r="J311" s="65">
        <f t="shared" si="131"/>
        <v>12986.699999999999</v>
      </c>
      <c r="K311" s="116"/>
      <c r="L311" s="3"/>
      <c r="N311" s="1"/>
    </row>
    <row r="312" spans="1:12" ht="10.5" customHeight="1">
      <c r="A312" s="119" t="s">
        <v>10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1"/>
      <c r="L312" s="3"/>
    </row>
    <row r="313" spans="1:12" ht="40.5">
      <c r="A313" s="68"/>
      <c r="B313" s="67" t="s">
        <v>46</v>
      </c>
      <c r="C313" s="109">
        <f>SUM(D313:J313)</f>
        <v>6063</v>
      </c>
      <c r="D313" s="109">
        <f>SUM(D314)</f>
        <v>1301.9</v>
      </c>
      <c r="E313" s="109">
        <f aca="true" t="shared" si="132" ref="E313:J313">SUM(E314)</f>
        <v>1761.1</v>
      </c>
      <c r="F313" s="109">
        <f t="shared" si="132"/>
        <v>3000</v>
      </c>
      <c r="G313" s="109">
        <f t="shared" si="132"/>
        <v>0</v>
      </c>
      <c r="H313" s="109">
        <f t="shared" si="132"/>
        <v>0</v>
      </c>
      <c r="I313" s="109">
        <f t="shared" si="132"/>
        <v>0</v>
      </c>
      <c r="J313" s="109">
        <f t="shared" si="132"/>
        <v>0</v>
      </c>
      <c r="K313" s="114" t="s">
        <v>106</v>
      </c>
      <c r="L313" s="3"/>
    </row>
    <row r="314" spans="1:12" ht="15">
      <c r="A314" s="68"/>
      <c r="B314" s="64" t="s">
        <v>4</v>
      </c>
      <c r="C314" s="81">
        <f>SUM(D314:J314)</f>
        <v>6063</v>
      </c>
      <c r="D314" s="108">
        <f>SUM(D320)</f>
        <v>1301.9</v>
      </c>
      <c r="E314" s="108">
        <f aca="true" t="shared" si="133" ref="E314:J314">SUM(E320)</f>
        <v>1761.1</v>
      </c>
      <c r="F314" s="108">
        <f t="shared" si="133"/>
        <v>3000</v>
      </c>
      <c r="G314" s="108">
        <f t="shared" si="133"/>
        <v>0</v>
      </c>
      <c r="H314" s="108">
        <f t="shared" si="133"/>
        <v>0</v>
      </c>
      <c r="I314" s="108">
        <f t="shared" si="133"/>
        <v>0</v>
      </c>
      <c r="J314" s="108">
        <f t="shared" si="133"/>
        <v>0</v>
      </c>
      <c r="K314" s="116"/>
      <c r="L314" s="3"/>
    </row>
    <row r="315" spans="1:12" ht="12.75" customHeight="1">
      <c r="A315" s="125" t="s">
        <v>11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7"/>
      <c r="L315" s="3"/>
    </row>
    <row r="316" spans="1:12" ht="54">
      <c r="A316" s="16"/>
      <c r="B316" s="11" t="s">
        <v>38</v>
      </c>
      <c r="C316" s="23">
        <f>SUM(C317)</f>
        <v>0</v>
      </c>
      <c r="D316" s="23">
        <f aca="true" t="shared" si="134" ref="D316:J316">SUM(D317)</f>
        <v>0</v>
      </c>
      <c r="E316" s="23">
        <f t="shared" si="134"/>
        <v>0</v>
      </c>
      <c r="F316" s="23">
        <f t="shared" si="134"/>
        <v>0</v>
      </c>
      <c r="G316" s="23">
        <f t="shared" si="134"/>
        <v>0</v>
      </c>
      <c r="H316" s="23">
        <f t="shared" si="134"/>
        <v>0</v>
      </c>
      <c r="I316" s="23">
        <f t="shared" si="134"/>
        <v>0</v>
      </c>
      <c r="J316" s="23">
        <f t="shared" si="134"/>
        <v>0</v>
      </c>
      <c r="K316" s="110" t="s">
        <v>106</v>
      </c>
      <c r="L316" s="3"/>
    </row>
    <row r="317" spans="1:12" ht="15">
      <c r="A317" s="9"/>
      <c r="B317" s="17" t="s">
        <v>4</v>
      </c>
      <c r="C317" s="19">
        <f>SUM(D317:J317)</f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11"/>
      <c r="L317" s="3"/>
    </row>
    <row r="318" spans="1:11" ht="12.75" customHeight="1">
      <c r="A318" s="125" t="s">
        <v>12</v>
      </c>
      <c r="B318" s="126"/>
      <c r="C318" s="126"/>
      <c r="D318" s="126"/>
      <c r="E318" s="126"/>
      <c r="F318" s="126"/>
      <c r="G318" s="126"/>
      <c r="H318" s="126"/>
      <c r="I318" s="126"/>
      <c r="J318" s="126"/>
      <c r="K318" s="127"/>
    </row>
    <row r="319" spans="1:11" ht="15">
      <c r="A319" s="10"/>
      <c r="B319" s="11" t="s">
        <v>9</v>
      </c>
      <c r="C319" s="52">
        <f>SUM(D319:J319)</f>
        <v>6063</v>
      </c>
      <c r="D319" s="52">
        <f>SUM(D320)</f>
        <v>1301.9</v>
      </c>
      <c r="E319" s="52">
        <f aca="true" t="shared" si="135" ref="E319:J319">SUM(E320)</f>
        <v>1761.1</v>
      </c>
      <c r="F319" s="52">
        <f t="shared" si="135"/>
        <v>3000</v>
      </c>
      <c r="G319" s="52">
        <f t="shared" si="135"/>
        <v>0</v>
      </c>
      <c r="H319" s="52">
        <f t="shared" si="135"/>
        <v>0</v>
      </c>
      <c r="I319" s="52">
        <f t="shared" si="135"/>
        <v>0</v>
      </c>
      <c r="J319" s="52">
        <f t="shared" si="135"/>
        <v>0</v>
      </c>
      <c r="K319" s="117" t="s">
        <v>106</v>
      </c>
    </row>
    <row r="320" spans="1:11" ht="15">
      <c r="A320" s="9"/>
      <c r="B320" s="17" t="s">
        <v>4</v>
      </c>
      <c r="C320" s="24">
        <f>SUM(D320:J320)</f>
        <v>6063</v>
      </c>
      <c r="D320" s="107">
        <f>SUM(D326+D329)</f>
        <v>1301.9</v>
      </c>
      <c r="E320" s="107">
        <f aca="true" t="shared" si="136" ref="E320:J320">SUM(E326+E329)</f>
        <v>1761.1</v>
      </c>
      <c r="F320" s="107">
        <f t="shared" si="136"/>
        <v>3000</v>
      </c>
      <c r="G320" s="107">
        <f t="shared" si="136"/>
        <v>0</v>
      </c>
      <c r="H320" s="107">
        <f t="shared" si="136"/>
        <v>0</v>
      </c>
      <c r="I320" s="107">
        <f t="shared" si="136"/>
        <v>0</v>
      </c>
      <c r="J320" s="107">
        <f t="shared" si="136"/>
        <v>0</v>
      </c>
      <c r="K320" s="128"/>
    </row>
    <row r="321" spans="1:11" ht="15">
      <c r="A321" s="129" t="s">
        <v>102</v>
      </c>
      <c r="B321" s="130"/>
      <c r="C321" s="130"/>
      <c r="D321" s="130"/>
      <c r="E321" s="130"/>
      <c r="F321" s="130"/>
      <c r="G321" s="130"/>
      <c r="H321" s="130"/>
      <c r="I321" s="130"/>
      <c r="J321" s="130"/>
      <c r="K321" s="131"/>
    </row>
    <row r="322" spans="1:11" ht="15">
      <c r="A322" s="10"/>
      <c r="B322" s="11" t="s">
        <v>39</v>
      </c>
      <c r="C322" s="28">
        <f>SUM(C323:C323)</f>
        <v>6063</v>
      </c>
      <c r="D322" s="28">
        <f>SUM(D323:D323)</f>
        <v>1301.9</v>
      </c>
      <c r="E322" s="28">
        <f aca="true" t="shared" si="137" ref="E322:J322">SUM(E323)</f>
        <v>1761.1</v>
      </c>
      <c r="F322" s="28">
        <f t="shared" si="137"/>
        <v>3000</v>
      </c>
      <c r="G322" s="28">
        <f t="shared" si="137"/>
        <v>0</v>
      </c>
      <c r="H322" s="28">
        <f t="shared" si="137"/>
        <v>0</v>
      </c>
      <c r="I322" s="28">
        <f t="shared" si="137"/>
        <v>0</v>
      </c>
      <c r="J322" s="28">
        <f t="shared" si="137"/>
        <v>0</v>
      </c>
      <c r="K322" s="177" t="s">
        <v>115</v>
      </c>
    </row>
    <row r="323" spans="1:11" ht="15">
      <c r="A323" s="9"/>
      <c r="B323" s="12" t="s">
        <v>4</v>
      </c>
      <c r="C323" s="27">
        <f>SUM(D323:J323)</f>
        <v>6063</v>
      </c>
      <c r="D323" s="27">
        <f>SUM(D326+D329)</f>
        <v>1301.9</v>
      </c>
      <c r="E323" s="27">
        <f aca="true" t="shared" si="138" ref="E323:J323">SUM(E326+E329)</f>
        <v>1761.1</v>
      </c>
      <c r="F323" s="27">
        <f t="shared" si="138"/>
        <v>3000</v>
      </c>
      <c r="G323" s="27">
        <f t="shared" si="138"/>
        <v>0</v>
      </c>
      <c r="H323" s="27">
        <f t="shared" si="138"/>
        <v>0</v>
      </c>
      <c r="I323" s="27">
        <f t="shared" si="138"/>
        <v>0</v>
      </c>
      <c r="J323" s="27">
        <f t="shared" si="138"/>
        <v>0</v>
      </c>
      <c r="K323" s="177"/>
    </row>
    <row r="324" spans="1:11" ht="15">
      <c r="A324" s="165" t="s">
        <v>73</v>
      </c>
      <c r="B324" s="166"/>
      <c r="C324" s="166"/>
      <c r="D324" s="166"/>
      <c r="E324" s="166"/>
      <c r="F324" s="166"/>
      <c r="G324" s="166"/>
      <c r="H324" s="166"/>
      <c r="I324" s="166"/>
      <c r="J324" s="166"/>
      <c r="K324" s="167"/>
    </row>
    <row r="325" spans="1:11" ht="15">
      <c r="A325" s="4"/>
      <c r="B325" s="46" t="s">
        <v>53</v>
      </c>
      <c r="C325" s="47">
        <f>SUM(C326)</f>
        <v>3063</v>
      </c>
      <c r="D325" s="48">
        <f>SUM(D326)</f>
        <v>1301.9</v>
      </c>
      <c r="E325" s="48">
        <f aca="true" t="shared" si="139" ref="E325:J325">SUM(E326)</f>
        <v>1761.1</v>
      </c>
      <c r="F325" s="48">
        <f t="shared" si="139"/>
        <v>0</v>
      </c>
      <c r="G325" s="48">
        <f t="shared" si="139"/>
        <v>0</v>
      </c>
      <c r="H325" s="48">
        <f t="shared" si="139"/>
        <v>0</v>
      </c>
      <c r="I325" s="48">
        <f t="shared" si="139"/>
        <v>0</v>
      </c>
      <c r="J325" s="48">
        <f t="shared" si="139"/>
        <v>0</v>
      </c>
      <c r="K325" s="117">
        <v>79</v>
      </c>
    </row>
    <row r="326" spans="1:11" ht="15">
      <c r="A326" s="4"/>
      <c r="B326" s="12" t="s">
        <v>4</v>
      </c>
      <c r="C326" s="25">
        <f>SUM(D326:J326)</f>
        <v>3063</v>
      </c>
      <c r="D326" s="24">
        <v>1301.9</v>
      </c>
      <c r="E326" s="24">
        <v>1761.1</v>
      </c>
      <c r="F326" s="24">
        <v>0</v>
      </c>
      <c r="G326" s="24">
        <v>0</v>
      </c>
      <c r="H326" s="24">
        <f>SUM(G326)</f>
        <v>0</v>
      </c>
      <c r="I326" s="24">
        <f>SUM(H326)</f>
        <v>0</v>
      </c>
      <c r="J326" s="24">
        <f>SUM(I326)</f>
        <v>0</v>
      </c>
      <c r="K326" s="128"/>
    </row>
    <row r="327" spans="1:11" ht="15">
      <c r="A327" s="165" t="s">
        <v>103</v>
      </c>
      <c r="B327" s="166"/>
      <c r="C327" s="166"/>
      <c r="D327" s="166"/>
      <c r="E327" s="166"/>
      <c r="F327" s="166"/>
      <c r="G327" s="166"/>
      <c r="H327" s="166"/>
      <c r="I327" s="166"/>
      <c r="J327" s="166"/>
      <c r="K327" s="167"/>
    </row>
    <row r="328" spans="1:11" ht="15">
      <c r="A328" s="4"/>
      <c r="B328" s="46" t="s">
        <v>53</v>
      </c>
      <c r="C328" s="48">
        <f>SUM(D328:J328)</f>
        <v>3000</v>
      </c>
      <c r="D328" s="48">
        <f aca="true" t="shared" si="140" ref="D328:J328">SUM(D329)</f>
        <v>0</v>
      </c>
      <c r="E328" s="48">
        <f t="shared" si="140"/>
        <v>0</v>
      </c>
      <c r="F328" s="48">
        <f t="shared" si="140"/>
        <v>3000</v>
      </c>
      <c r="G328" s="48">
        <f t="shared" si="140"/>
        <v>0</v>
      </c>
      <c r="H328" s="48">
        <f t="shared" si="140"/>
        <v>0</v>
      </c>
      <c r="I328" s="48">
        <f t="shared" si="140"/>
        <v>0</v>
      </c>
      <c r="J328" s="48">
        <f t="shared" si="140"/>
        <v>0</v>
      </c>
      <c r="K328" s="117">
        <v>80</v>
      </c>
    </row>
    <row r="329" spans="1:11" ht="15">
      <c r="A329" s="4"/>
      <c r="B329" s="12" t="s">
        <v>4</v>
      </c>
      <c r="C329" s="24">
        <f>SUM(D329:J329)</f>
        <v>3000</v>
      </c>
      <c r="D329" s="24">
        <v>0</v>
      </c>
      <c r="E329" s="24">
        <v>0</v>
      </c>
      <c r="F329" s="24">
        <v>3000</v>
      </c>
      <c r="G329" s="24">
        <v>0</v>
      </c>
      <c r="H329" s="24">
        <v>0</v>
      </c>
      <c r="I329" s="24">
        <v>0</v>
      </c>
      <c r="J329" s="24">
        <v>0</v>
      </c>
      <c r="K329" s="128"/>
    </row>
    <row r="330" spans="1:11" ht="12.75" customHeight="1">
      <c r="A330" s="119" t="s">
        <v>22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1"/>
    </row>
    <row r="331" spans="1:13" ht="15">
      <c r="A331" s="78"/>
      <c r="B331" s="67" t="s">
        <v>9</v>
      </c>
      <c r="C331" s="79">
        <f>SUM(C332:C333)</f>
        <v>106397.09999999999</v>
      </c>
      <c r="D331" s="79">
        <f>SUM(D332:D333)</f>
        <v>9698.8</v>
      </c>
      <c r="E331" s="79">
        <f aca="true" t="shared" si="141" ref="E331:J331">SUM(E332:E333)</f>
        <v>21703.5</v>
      </c>
      <c r="F331" s="79">
        <f t="shared" si="141"/>
        <v>23048</v>
      </c>
      <c r="G331" s="79">
        <f t="shared" si="141"/>
        <v>12986.699999999999</v>
      </c>
      <c r="H331" s="79">
        <f t="shared" si="141"/>
        <v>12986.699999999999</v>
      </c>
      <c r="I331" s="79">
        <f t="shared" si="141"/>
        <v>12986.699999999999</v>
      </c>
      <c r="J331" s="79">
        <f t="shared" si="141"/>
        <v>12986.699999999999</v>
      </c>
      <c r="K331" s="163" t="s">
        <v>106</v>
      </c>
      <c r="M331" s="5"/>
    </row>
    <row r="332" spans="1:13" ht="15">
      <c r="A332" s="78"/>
      <c r="B332" s="83" t="s">
        <v>65</v>
      </c>
      <c r="C332" s="65">
        <f>SUM(D332:J332)</f>
        <v>21</v>
      </c>
      <c r="D332" s="65">
        <f>SUM(D345)</f>
        <v>0</v>
      </c>
      <c r="E332" s="65">
        <f aca="true" t="shared" si="142" ref="E332:J332">SUM(E345)</f>
        <v>21</v>
      </c>
      <c r="F332" s="65">
        <f t="shared" si="142"/>
        <v>0</v>
      </c>
      <c r="G332" s="65">
        <f t="shared" si="142"/>
        <v>0</v>
      </c>
      <c r="H332" s="65">
        <f t="shared" si="142"/>
        <v>0</v>
      </c>
      <c r="I332" s="65">
        <f t="shared" si="142"/>
        <v>0</v>
      </c>
      <c r="J332" s="65">
        <f t="shared" si="142"/>
        <v>0</v>
      </c>
      <c r="K332" s="178"/>
      <c r="M332" s="5"/>
    </row>
    <row r="333" spans="1:13" ht="15">
      <c r="A333" s="68"/>
      <c r="B333" s="82" t="s">
        <v>4</v>
      </c>
      <c r="C333" s="65">
        <f>SUM(D333:J333)</f>
        <v>106376.09999999999</v>
      </c>
      <c r="D333" s="65">
        <f>SUM(D336+D339)</f>
        <v>9698.8</v>
      </c>
      <c r="E333" s="65">
        <f aca="true" t="shared" si="143" ref="E333:J333">SUM(E336+E339)</f>
        <v>21682.5</v>
      </c>
      <c r="F333" s="65">
        <f t="shared" si="143"/>
        <v>23048</v>
      </c>
      <c r="G333" s="65">
        <f t="shared" si="143"/>
        <v>12986.699999999999</v>
      </c>
      <c r="H333" s="65">
        <f t="shared" si="143"/>
        <v>12986.699999999999</v>
      </c>
      <c r="I333" s="65">
        <f t="shared" si="143"/>
        <v>12986.699999999999</v>
      </c>
      <c r="J333" s="65">
        <f t="shared" si="143"/>
        <v>12986.699999999999</v>
      </c>
      <c r="K333" s="173"/>
      <c r="M333" s="5"/>
    </row>
    <row r="334" spans="1:11" ht="28.5" customHeight="1">
      <c r="A334" s="129" t="s">
        <v>101</v>
      </c>
      <c r="B334" s="130"/>
      <c r="C334" s="130"/>
      <c r="D334" s="130"/>
      <c r="E334" s="130"/>
      <c r="F334" s="130"/>
      <c r="G334" s="130"/>
      <c r="H334" s="130"/>
      <c r="I334" s="130"/>
      <c r="J334" s="130"/>
      <c r="K334" s="131"/>
    </row>
    <row r="335" spans="1:11" ht="15">
      <c r="A335" s="10"/>
      <c r="B335" s="30" t="s">
        <v>19</v>
      </c>
      <c r="C335" s="40">
        <f aca="true" t="shared" si="144" ref="C335:J335">SUM(C336:C336)</f>
        <v>101317.40000000001</v>
      </c>
      <c r="D335" s="28">
        <f t="shared" si="144"/>
        <v>9048.8</v>
      </c>
      <c r="E335" s="28">
        <f t="shared" si="144"/>
        <v>21000</v>
      </c>
      <c r="F335" s="28">
        <f t="shared" si="144"/>
        <v>22331.4</v>
      </c>
      <c r="G335" s="28">
        <f t="shared" si="144"/>
        <v>12234.3</v>
      </c>
      <c r="H335" s="28">
        <f t="shared" si="144"/>
        <v>12234.3</v>
      </c>
      <c r="I335" s="28">
        <f t="shared" si="144"/>
        <v>12234.3</v>
      </c>
      <c r="J335" s="28">
        <f t="shared" si="144"/>
        <v>12234.3</v>
      </c>
      <c r="K335" s="117" t="s">
        <v>114</v>
      </c>
    </row>
    <row r="336" spans="1:11" ht="15">
      <c r="A336" s="9"/>
      <c r="B336" s="31" t="s">
        <v>4</v>
      </c>
      <c r="C336" s="27">
        <f>SUM(D336:J336)</f>
        <v>101317.40000000001</v>
      </c>
      <c r="D336" s="27">
        <v>9048.8</v>
      </c>
      <c r="E336" s="27">
        <v>21000</v>
      </c>
      <c r="F336" s="27">
        <v>22331.4</v>
      </c>
      <c r="G336" s="27">
        <v>12234.3</v>
      </c>
      <c r="H336" s="27">
        <f>SUM(G336)</f>
        <v>12234.3</v>
      </c>
      <c r="I336" s="27">
        <f>SUM(H336)</f>
        <v>12234.3</v>
      </c>
      <c r="J336" s="27">
        <f>SUM(I336)</f>
        <v>12234.3</v>
      </c>
      <c r="K336" s="118"/>
    </row>
    <row r="337" spans="1:11" ht="14.25" customHeight="1">
      <c r="A337" s="129" t="s">
        <v>102</v>
      </c>
      <c r="B337" s="130"/>
      <c r="C337" s="130"/>
      <c r="D337" s="130"/>
      <c r="E337" s="130"/>
      <c r="F337" s="130"/>
      <c r="G337" s="130"/>
      <c r="H337" s="130"/>
      <c r="I337" s="130"/>
      <c r="J337" s="130"/>
      <c r="K337" s="131"/>
    </row>
    <row r="338" spans="1:11" ht="15">
      <c r="A338" s="10"/>
      <c r="B338" s="11" t="s">
        <v>39</v>
      </c>
      <c r="C338" s="28">
        <f>SUM(C339:C339)</f>
        <v>5058.7</v>
      </c>
      <c r="D338" s="28">
        <f>SUM(D339:D339)</f>
        <v>650</v>
      </c>
      <c r="E338" s="28">
        <f aca="true" t="shared" si="145" ref="E338:J338">SUM(E339)</f>
        <v>682.5</v>
      </c>
      <c r="F338" s="28">
        <f t="shared" si="145"/>
        <v>716.6</v>
      </c>
      <c r="G338" s="28">
        <f t="shared" si="145"/>
        <v>752.4</v>
      </c>
      <c r="H338" s="28">
        <f t="shared" si="145"/>
        <v>752.4</v>
      </c>
      <c r="I338" s="28">
        <f t="shared" si="145"/>
        <v>752.4</v>
      </c>
      <c r="J338" s="28">
        <f t="shared" si="145"/>
        <v>752.4</v>
      </c>
      <c r="K338" s="177" t="s">
        <v>115</v>
      </c>
    </row>
    <row r="339" spans="1:11" ht="15">
      <c r="A339" s="9"/>
      <c r="B339" s="12" t="s">
        <v>4</v>
      </c>
      <c r="C339" s="27">
        <f>SUM(D339:J339)</f>
        <v>5058.7</v>
      </c>
      <c r="D339" s="27">
        <f>SUM(D341)</f>
        <v>650</v>
      </c>
      <c r="E339" s="27">
        <f aca="true" t="shared" si="146" ref="E339:J339">SUM(E341)</f>
        <v>682.5</v>
      </c>
      <c r="F339" s="27">
        <f t="shared" si="146"/>
        <v>716.6</v>
      </c>
      <c r="G339" s="27">
        <f t="shared" si="146"/>
        <v>752.4</v>
      </c>
      <c r="H339" s="27">
        <f t="shared" si="146"/>
        <v>752.4</v>
      </c>
      <c r="I339" s="27">
        <f t="shared" si="146"/>
        <v>752.4</v>
      </c>
      <c r="J339" s="27">
        <f t="shared" si="146"/>
        <v>752.4</v>
      </c>
      <c r="K339" s="177"/>
    </row>
    <row r="340" spans="1:11" ht="12" customHeight="1">
      <c r="A340" s="165" t="s">
        <v>63</v>
      </c>
      <c r="B340" s="166"/>
      <c r="C340" s="166"/>
      <c r="D340" s="166"/>
      <c r="E340" s="166"/>
      <c r="F340" s="166"/>
      <c r="G340" s="166"/>
      <c r="H340" s="166"/>
      <c r="I340" s="166"/>
      <c r="J340" s="166"/>
      <c r="K340" s="167"/>
    </row>
    <row r="341" spans="1:11" ht="15">
      <c r="A341" s="4"/>
      <c r="B341" s="46" t="s">
        <v>53</v>
      </c>
      <c r="C341" s="47">
        <f>SUM(C342)</f>
        <v>5058.7</v>
      </c>
      <c r="D341" s="48">
        <f>SUM(D342)</f>
        <v>650</v>
      </c>
      <c r="E341" s="48">
        <f aca="true" t="shared" si="147" ref="E341:J341">SUM(E342)</f>
        <v>682.5</v>
      </c>
      <c r="F341" s="48">
        <f t="shared" si="147"/>
        <v>716.6</v>
      </c>
      <c r="G341" s="48">
        <f t="shared" si="147"/>
        <v>752.4</v>
      </c>
      <c r="H341" s="48">
        <f t="shared" si="147"/>
        <v>752.4</v>
      </c>
      <c r="I341" s="48">
        <f t="shared" si="147"/>
        <v>752.4</v>
      </c>
      <c r="J341" s="48">
        <f t="shared" si="147"/>
        <v>752.4</v>
      </c>
      <c r="K341" s="117">
        <v>77</v>
      </c>
    </row>
    <row r="342" spans="1:11" ht="15">
      <c r="A342" s="4"/>
      <c r="B342" s="12" t="s">
        <v>4</v>
      </c>
      <c r="C342" s="25">
        <f>SUM(D342:J342)</f>
        <v>5058.7</v>
      </c>
      <c r="D342" s="24">
        <v>650</v>
      </c>
      <c r="E342" s="24">
        <v>682.5</v>
      </c>
      <c r="F342" s="24">
        <v>716.6</v>
      </c>
      <c r="G342" s="24">
        <v>752.4</v>
      </c>
      <c r="H342" s="24">
        <f>SUM(G342)</f>
        <v>752.4</v>
      </c>
      <c r="I342" s="24">
        <f>SUM(H342)</f>
        <v>752.4</v>
      </c>
      <c r="J342" s="24">
        <f>SUM(I342)</f>
        <v>752.4</v>
      </c>
      <c r="K342" s="128"/>
    </row>
    <row r="343" spans="1:11" ht="28.5" customHeight="1">
      <c r="A343" s="129" t="s">
        <v>104</v>
      </c>
      <c r="B343" s="156"/>
      <c r="C343" s="156"/>
      <c r="D343" s="156"/>
      <c r="E343" s="156"/>
      <c r="F343" s="156"/>
      <c r="G343" s="156"/>
      <c r="H343" s="156"/>
      <c r="I343" s="156"/>
      <c r="J343" s="156"/>
      <c r="K343" s="157"/>
    </row>
    <row r="344" spans="1:11" ht="15">
      <c r="A344" s="61"/>
      <c r="B344" s="30" t="s">
        <v>39</v>
      </c>
      <c r="C344" s="27">
        <f aca="true" t="shared" si="148" ref="C344:J344">SUM(C345)</f>
        <v>21</v>
      </c>
      <c r="D344" s="27">
        <f t="shared" si="148"/>
        <v>0</v>
      </c>
      <c r="E344" s="27">
        <f t="shared" si="148"/>
        <v>21</v>
      </c>
      <c r="F344" s="27">
        <f t="shared" si="148"/>
        <v>0</v>
      </c>
      <c r="G344" s="27">
        <f t="shared" si="148"/>
        <v>0</v>
      </c>
      <c r="H344" s="27">
        <f t="shared" si="148"/>
        <v>0</v>
      </c>
      <c r="I344" s="27">
        <f t="shared" si="148"/>
        <v>0</v>
      </c>
      <c r="J344" s="27">
        <f t="shared" si="148"/>
        <v>0</v>
      </c>
      <c r="K344" s="177">
        <v>81</v>
      </c>
    </row>
    <row r="345" spans="1:11" ht="15">
      <c r="A345" s="60"/>
      <c r="B345" s="31" t="s">
        <v>65</v>
      </c>
      <c r="C345" s="27">
        <f>SUM(D345:J345)</f>
        <v>21</v>
      </c>
      <c r="D345" s="27">
        <v>0</v>
      </c>
      <c r="E345" s="27">
        <v>21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177"/>
    </row>
    <row r="346" ht="12.75" customHeight="1"/>
    <row r="355" ht="12.75" customHeight="1"/>
    <row r="361" ht="14.25" customHeight="1"/>
  </sheetData>
  <mergeCells count="217">
    <mergeCell ref="K344:K345"/>
    <mergeCell ref="A305:K305"/>
    <mergeCell ref="K328:K329"/>
    <mergeCell ref="K338:K339"/>
    <mergeCell ref="K331:K333"/>
    <mergeCell ref="K309:K311"/>
    <mergeCell ref="K313:K314"/>
    <mergeCell ref="A312:K312"/>
    <mergeCell ref="A343:K343"/>
    <mergeCell ref="K341:K342"/>
    <mergeCell ref="K335:K336"/>
    <mergeCell ref="A334:K334"/>
    <mergeCell ref="A330:K330"/>
    <mergeCell ref="K189:K190"/>
    <mergeCell ref="A308:K308"/>
    <mergeCell ref="A340:K340"/>
    <mergeCell ref="K325:K326"/>
    <mergeCell ref="A337:K337"/>
    <mergeCell ref="A315:K315"/>
    <mergeCell ref="A321:K321"/>
    <mergeCell ref="K306:K307"/>
    <mergeCell ref="A318:K318"/>
    <mergeCell ref="A302:K302"/>
    <mergeCell ref="K303:K304"/>
    <mergeCell ref="A324:K324"/>
    <mergeCell ref="A327:K327"/>
    <mergeCell ref="K322:K323"/>
    <mergeCell ref="K316:K317"/>
    <mergeCell ref="K319:K320"/>
    <mergeCell ref="K300:K301"/>
    <mergeCell ref="A299:K299"/>
    <mergeCell ref="A263:K263"/>
    <mergeCell ref="A269:K269"/>
    <mergeCell ref="A290:K290"/>
    <mergeCell ref="K294:K295"/>
    <mergeCell ref="A272:K272"/>
    <mergeCell ref="K279:K280"/>
    <mergeCell ref="A281:K281"/>
    <mergeCell ref="K297:K298"/>
    <mergeCell ref="K288:K289"/>
    <mergeCell ref="K285:K286"/>
    <mergeCell ref="A293:K293"/>
    <mergeCell ref="A254:K254"/>
    <mergeCell ref="K246:K247"/>
    <mergeCell ref="K258:K259"/>
    <mergeCell ref="A257:K257"/>
    <mergeCell ref="A296:K296"/>
    <mergeCell ref="K291:K292"/>
    <mergeCell ref="K273:K274"/>
    <mergeCell ref="A275:K275"/>
    <mergeCell ref="A278:K278"/>
    <mergeCell ref="K276:K277"/>
    <mergeCell ref="A284:K284"/>
    <mergeCell ref="A287:K287"/>
    <mergeCell ref="K282:K283"/>
    <mergeCell ref="A206:K206"/>
    <mergeCell ref="A212:K212"/>
    <mergeCell ref="K264:K265"/>
    <mergeCell ref="K270:K271"/>
    <mergeCell ref="A266:K266"/>
    <mergeCell ref="K267:K268"/>
    <mergeCell ref="K237:K238"/>
    <mergeCell ref="A236:K236"/>
    <mergeCell ref="A248:K248"/>
    <mergeCell ref="A239:K239"/>
    <mergeCell ref="K234:K235"/>
    <mergeCell ref="A227:K227"/>
    <mergeCell ref="A221:K221"/>
    <mergeCell ref="A215:K215"/>
    <mergeCell ref="A233:K233"/>
    <mergeCell ref="K228:K229"/>
    <mergeCell ref="K231:K232"/>
    <mergeCell ref="A224:K224"/>
    <mergeCell ref="A245:K245"/>
    <mergeCell ref="K240:K241"/>
    <mergeCell ref="K213:K214"/>
    <mergeCell ref="K219:K220"/>
    <mergeCell ref="A260:K260"/>
    <mergeCell ref="K261:K262"/>
    <mergeCell ref="K255:K256"/>
    <mergeCell ref="K252:K253"/>
    <mergeCell ref="K249:K250"/>
    <mergeCell ref="A251:K251"/>
    <mergeCell ref="A191:K191"/>
    <mergeCell ref="K204:K205"/>
    <mergeCell ref="K195:K196"/>
    <mergeCell ref="K198:K199"/>
    <mergeCell ref="K243:K244"/>
    <mergeCell ref="A242:K242"/>
    <mergeCell ref="K216:K217"/>
    <mergeCell ref="K222:K223"/>
    <mergeCell ref="K207:K208"/>
    <mergeCell ref="A200:K200"/>
    <mergeCell ref="A230:K230"/>
    <mergeCell ref="K201:K202"/>
    <mergeCell ref="A203:K203"/>
    <mergeCell ref="K113:K115"/>
    <mergeCell ref="A218:K218"/>
    <mergeCell ref="K225:K226"/>
    <mergeCell ref="A209:K209"/>
    <mergeCell ref="K210:K211"/>
    <mergeCell ref="A197:K197"/>
    <mergeCell ref="A194:K194"/>
    <mergeCell ref="A132:K132"/>
    <mergeCell ref="A125:K125"/>
    <mergeCell ref="A116:K116"/>
    <mergeCell ref="K117:K119"/>
    <mergeCell ref="A112:K112"/>
    <mergeCell ref="A120:K120"/>
    <mergeCell ref="K121:K123"/>
    <mergeCell ref="A185:K185"/>
    <mergeCell ref="K186:K187"/>
    <mergeCell ref="K192:K193"/>
    <mergeCell ref="A172:K172"/>
    <mergeCell ref="K183:K184"/>
    <mergeCell ref="K178:K181"/>
    <mergeCell ref="K173:K176"/>
    <mergeCell ref="A177:K177"/>
    <mergeCell ref="A182:K182"/>
    <mergeCell ref="A188:K188"/>
    <mergeCell ref="A169:K169"/>
    <mergeCell ref="A55:K55"/>
    <mergeCell ref="K56:K57"/>
    <mergeCell ref="K65:K66"/>
    <mergeCell ref="K71:K72"/>
    <mergeCell ref="A85:K85"/>
    <mergeCell ref="K86:K87"/>
    <mergeCell ref="A76:K76"/>
    <mergeCell ref="A64:K64"/>
    <mergeCell ref="K80:K81"/>
    <mergeCell ref="K35:K37"/>
    <mergeCell ref="K46:K48"/>
    <mergeCell ref="B8:B9"/>
    <mergeCell ref="K43:K44"/>
    <mergeCell ref="A42:K42"/>
    <mergeCell ref="F23:F24"/>
    <mergeCell ref="A23:A24"/>
    <mergeCell ref="C23:C24"/>
    <mergeCell ref="K18:K21"/>
    <mergeCell ref="A31:K31"/>
    <mergeCell ref="K32:K33"/>
    <mergeCell ref="A34:K34"/>
    <mergeCell ref="K23:K26"/>
    <mergeCell ref="K28:K30"/>
    <mergeCell ref="A27:K27"/>
    <mergeCell ref="D23:D24"/>
    <mergeCell ref="A6:K6"/>
    <mergeCell ref="A5:K5"/>
    <mergeCell ref="C8:J8"/>
    <mergeCell ref="A8:A9"/>
    <mergeCell ref="K10:K13"/>
    <mergeCell ref="E23:E24"/>
    <mergeCell ref="I23:I24"/>
    <mergeCell ref="J23:J24"/>
    <mergeCell ref="K14:K17"/>
    <mergeCell ref="A38:K38"/>
    <mergeCell ref="A22:K22"/>
    <mergeCell ref="G23:G24"/>
    <mergeCell ref="K39:K41"/>
    <mergeCell ref="H23:H24"/>
    <mergeCell ref="I1:K1"/>
    <mergeCell ref="K8:K9"/>
    <mergeCell ref="A3:K3"/>
    <mergeCell ref="A4:K4"/>
    <mergeCell ref="A2:K2"/>
    <mergeCell ref="A45:K45"/>
    <mergeCell ref="K94:K97"/>
    <mergeCell ref="A156:K156"/>
    <mergeCell ref="K77:K78"/>
    <mergeCell ref="K59:K60"/>
    <mergeCell ref="A79:K79"/>
    <mergeCell ref="A67:K67"/>
    <mergeCell ref="A61:K61"/>
    <mergeCell ref="A52:K52"/>
    <mergeCell ref="K108:K111"/>
    <mergeCell ref="K50:K51"/>
    <mergeCell ref="A49:K49"/>
    <mergeCell ref="K53:K54"/>
    <mergeCell ref="K62:K63"/>
    <mergeCell ref="A58:K58"/>
    <mergeCell ref="K68:K69"/>
    <mergeCell ref="K160:K163"/>
    <mergeCell ref="A153:K153"/>
    <mergeCell ref="A141:K141"/>
    <mergeCell ref="K133:K134"/>
    <mergeCell ref="A70:K70"/>
    <mergeCell ref="A73:K73"/>
    <mergeCell ref="K74:K75"/>
    <mergeCell ref="A88:K88"/>
    <mergeCell ref="A82:K82"/>
    <mergeCell ref="K83:K84"/>
    <mergeCell ref="A98:K98"/>
    <mergeCell ref="A93:K93"/>
    <mergeCell ref="K103:K106"/>
    <mergeCell ref="K89:K92"/>
    <mergeCell ref="A102:K102"/>
    <mergeCell ref="K99:K101"/>
    <mergeCell ref="A107:K107"/>
    <mergeCell ref="A138:K138"/>
    <mergeCell ref="K151:K152"/>
    <mergeCell ref="A129:K129"/>
    <mergeCell ref="K130:K131"/>
    <mergeCell ref="K136:K137"/>
    <mergeCell ref="A135:K135"/>
    <mergeCell ref="A150:K150"/>
    <mergeCell ref="A147:K147"/>
    <mergeCell ref="K126:K128"/>
    <mergeCell ref="K170:K171"/>
    <mergeCell ref="K139:K140"/>
    <mergeCell ref="K145:K146"/>
    <mergeCell ref="K165:K168"/>
    <mergeCell ref="K154:K155"/>
    <mergeCell ref="A164:K164"/>
    <mergeCell ref="A159:K159"/>
    <mergeCell ref="A144:K144"/>
    <mergeCell ref="K142:K143"/>
    <mergeCell ref="K148:K149"/>
  </mergeCells>
  <printOptions/>
  <pageMargins left="0.3937007874015748" right="0.3937007874015748" top="0.3937007874015748" bottom="0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2015-03-23T07:32:49Z</cp:lastPrinted>
  <dcterms:created xsi:type="dcterms:W3CDTF">2013-09-11T09:57:45Z</dcterms:created>
  <dcterms:modified xsi:type="dcterms:W3CDTF">2015-03-24T02:01:37Z</dcterms:modified>
  <cp:category/>
  <cp:version/>
  <cp:contentType/>
  <cp:contentStatus/>
</cp:coreProperties>
</file>