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45621"/>
</workbook>
</file>

<file path=xl/calcChain.xml><?xml version="1.0" encoding="utf-8"?>
<calcChain xmlns="http://schemas.openxmlformats.org/spreadsheetml/2006/main">
  <c r="G435" i="1" l="1"/>
  <c r="G428" i="1" s="1"/>
  <c r="G458" i="1"/>
  <c r="G411" i="1"/>
  <c r="G459" i="1"/>
  <c r="G434" i="1"/>
  <c r="G457" i="1"/>
  <c r="E34" i="1"/>
  <c r="E161" i="1"/>
  <c r="E131" i="1"/>
  <c r="E219" i="1"/>
  <c r="E376" i="1"/>
  <c r="E373" i="1" s="1"/>
  <c r="E60" i="1"/>
  <c r="E75" i="1"/>
  <c r="E49" i="1" s="1"/>
  <c r="E30" i="1" s="1"/>
  <c r="E173" i="1"/>
  <c r="E208" i="1"/>
  <c r="E237" i="1"/>
  <c r="E259" i="1"/>
  <c r="E306" i="1"/>
  <c r="E321" i="1"/>
  <c r="E294" i="1"/>
  <c r="E293" i="1" s="1"/>
  <c r="E342" i="1"/>
  <c r="E363" i="1"/>
  <c r="E389" i="1"/>
  <c r="E23" i="1"/>
  <c r="E24" i="1"/>
  <c r="E14" i="1"/>
  <c r="E162" i="1"/>
  <c r="E132" i="1"/>
  <c r="E128" i="1"/>
  <c r="E220" i="1"/>
  <c r="E42" i="1"/>
  <c r="E35" i="1" s="1"/>
  <c r="E31" i="1" s="1"/>
  <c r="E28" i="1" s="1"/>
  <c r="E182" i="1"/>
  <c r="E174" i="1" s="1"/>
  <c r="E26" i="1" s="1"/>
  <c r="E16" i="1" s="1"/>
  <c r="E388" i="1"/>
  <c r="E76" i="1"/>
  <c r="E50" i="1"/>
  <c r="E260" i="1"/>
  <c r="E434" i="1"/>
  <c r="E427" i="1"/>
  <c r="E25" i="1"/>
  <c r="E221" i="1"/>
  <c r="E20" i="1"/>
  <c r="G60" i="1"/>
  <c r="G75" i="1"/>
  <c r="G49" i="1"/>
  <c r="G237" i="1"/>
  <c r="G259" i="1"/>
  <c r="G456" i="1"/>
  <c r="G432" i="1"/>
  <c r="G306" i="1"/>
  <c r="G321" i="1"/>
  <c r="G294" i="1"/>
  <c r="G282" i="1" s="1"/>
  <c r="G281" i="1" s="1"/>
  <c r="G190" i="1"/>
  <c r="G173" i="1" s="1"/>
  <c r="G208" i="1"/>
  <c r="G342" i="1"/>
  <c r="G363" i="1"/>
  <c r="G389" i="1"/>
  <c r="G409" i="1"/>
  <c r="G41" i="1"/>
  <c r="G34" i="1" s="1"/>
  <c r="G161" i="1"/>
  <c r="G127" i="1" s="1"/>
  <c r="G123" i="1" s="1"/>
  <c r="G135" i="1"/>
  <c r="G131" i="1" s="1"/>
  <c r="G219" i="1"/>
  <c r="G376" i="1"/>
  <c r="G373" i="1" s="1"/>
  <c r="G433" i="1"/>
  <c r="G426" i="1" s="1"/>
  <c r="G183" i="1"/>
  <c r="G182" i="1" s="1"/>
  <c r="G174" i="1" s="1"/>
  <c r="G388" i="1"/>
  <c r="G50" i="1"/>
  <c r="G260" i="1"/>
  <c r="G162" i="1"/>
  <c r="G128" i="1" s="1"/>
  <c r="G132" i="1"/>
  <c r="G220" i="1"/>
  <c r="G221" i="1"/>
  <c r="G20" i="1" s="1"/>
  <c r="D34" i="1"/>
  <c r="D161" i="1"/>
  <c r="D127" i="1" s="1"/>
  <c r="D131" i="1"/>
  <c r="D219" i="1"/>
  <c r="D376" i="1"/>
  <c r="D373" i="1" s="1"/>
  <c r="D60" i="1"/>
  <c r="D49" i="1" s="1"/>
  <c r="D75" i="1"/>
  <c r="D173" i="1"/>
  <c r="D208" i="1"/>
  <c r="D237" i="1"/>
  <c r="D259" i="1"/>
  <c r="D306" i="1"/>
  <c r="D321" i="1"/>
  <c r="D294" i="1"/>
  <c r="D282" i="1" s="1"/>
  <c r="D281" i="1" s="1"/>
  <c r="D342" i="1"/>
  <c r="D363" i="1"/>
  <c r="D389" i="1"/>
  <c r="D23" i="1"/>
  <c r="D24" i="1"/>
  <c r="D14" i="1"/>
  <c r="D162" i="1"/>
  <c r="D132" i="1"/>
  <c r="D128" i="1"/>
  <c r="D220" i="1"/>
  <c r="D42" i="1"/>
  <c r="D35" i="1" s="1"/>
  <c r="D33" i="1" s="1"/>
  <c r="C33" i="1" s="1"/>
  <c r="D174" i="1"/>
  <c r="D388" i="1"/>
  <c r="D76" i="1"/>
  <c r="D50" i="1"/>
  <c r="D260" i="1"/>
  <c r="D247" i="1" s="1"/>
  <c r="D434" i="1"/>
  <c r="D427" i="1" s="1"/>
  <c r="D221" i="1"/>
  <c r="D20" i="1" s="1"/>
  <c r="D16" i="1" s="1"/>
  <c r="F34" i="1"/>
  <c r="F161" i="1"/>
  <c r="F135" i="1"/>
  <c r="F131" i="1"/>
  <c r="F127" i="1"/>
  <c r="F219" i="1"/>
  <c r="F376" i="1"/>
  <c r="F373" i="1"/>
  <c r="F18" i="1"/>
  <c r="F60" i="1"/>
  <c r="F75" i="1"/>
  <c r="F49" i="1"/>
  <c r="F173" i="1"/>
  <c r="F208" i="1"/>
  <c r="F237" i="1"/>
  <c r="F259" i="1"/>
  <c r="F306" i="1"/>
  <c r="F294" i="1" s="1"/>
  <c r="F321" i="1"/>
  <c r="F363" i="1"/>
  <c r="F389" i="1"/>
  <c r="F387" i="1" s="1"/>
  <c r="F24" i="1"/>
  <c r="F14" i="1"/>
  <c r="F162" i="1"/>
  <c r="F132" i="1"/>
  <c r="F128" i="1"/>
  <c r="F220" i="1"/>
  <c r="F182" i="1"/>
  <c r="F174" i="1"/>
  <c r="F388" i="1"/>
  <c r="F50" i="1"/>
  <c r="F260" i="1"/>
  <c r="F434" i="1"/>
  <c r="F221" i="1"/>
  <c r="F20" i="1" s="1"/>
  <c r="H34" i="1"/>
  <c r="H161" i="1"/>
  <c r="H147" i="1"/>
  <c r="H150" i="1"/>
  <c r="H131" i="1"/>
  <c r="H219" i="1"/>
  <c r="H376" i="1"/>
  <c r="H373" i="1" s="1"/>
  <c r="H385" i="1"/>
  <c r="H60" i="1"/>
  <c r="H75" i="1"/>
  <c r="H190" i="1"/>
  <c r="H173" i="1"/>
  <c r="H208" i="1"/>
  <c r="H237" i="1"/>
  <c r="H259" i="1"/>
  <c r="H306" i="1"/>
  <c r="H294" i="1" s="1"/>
  <c r="H321" i="1"/>
  <c r="H345" i="1"/>
  <c r="H348" i="1"/>
  <c r="H342" i="1"/>
  <c r="H363" i="1"/>
  <c r="H389" i="1"/>
  <c r="H24" i="1"/>
  <c r="H14" i="1" s="1"/>
  <c r="H170" i="1"/>
  <c r="H136" i="1"/>
  <c r="H151" i="1"/>
  <c r="H132" i="1" s="1"/>
  <c r="H158" i="1"/>
  <c r="I158" i="1" s="1"/>
  <c r="H220" i="1"/>
  <c r="H183" i="1"/>
  <c r="H182" i="1" s="1"/>
  <c r="H174" i="1" s="1"/>
  <c r="H25" i="1" s="1"/>
  <c r="H187" i="1"/>
  <c r="H178" i="1"/>
  <c r="I178" i="1" s="1"/>
  <c r="H388" i="1"/>
  <c r="H50" i="1"/>
  <c r="H260" i="1"/>
  <c r="H247" i="1" s="1"/>
  <c r="H434" i="1"/>
  <c r="H427" i="1" s="1"/>
  <c r="H221" i="1"/>
  <c r="H20" i="1" s="1"/>
  <c r="I34" i="1"/>
  <c r="I169" i="1"/>
  <c r="I135" i="1"/>
  <c r="I147" i="1"/>
  <c r="I131" i="1" s="1"/>
  <c r="I150" i="1"/>
  <c r="I154" i="1"/>
  <c r="I219" i="1"/>
  <c r="C219" i="1" s="1"/>
  <c r="I379" i="1"/>
  <c r="I382" i="1"/>
  <c r="I376" i="1"/>
  <c r="I385" i="1"/>
  <c r="I384" i="1" s="1"/>
  <c r="I60" i="1"/>
  <c r="I72" i="1"/>
  <c r="J72" i="1" s="1"/>
  <c r="I95" i="1"/>
  <c r="I110" i="1"/>
  <c r="I98" i="1"/>
  <c r="I107" i="1"/>
  <c r="I85" i="1"/>
  <c r="I113" i="1"/>
  <c r="I53" i="1"/>
  <c r="J53" i="1" s="1"/>
  <c r="J52" i="1" s="1"/>
  <c r="I119" i="1"/>
  <c r="I181" i="1"/>
  <c r="I186" i="1"/>
  <c r="I190" i="1"/>
  <c r="I193" i="1"/>
  <c r="I211" i="1"/>
  <c r="I208" i="1" s="1"/>
  <c r="I237" i="1"/>
  <c r="I267" i="1"/>
  <c r="I259" i="1" s="1"/>
  <c r="I270" i="1"/>
  <c r="I273" i="1"/>
  <c r="I276" i="1"/>
  <c r="I279" i="1"/>
  <c r="I263" i="1"/>
  <c r="I309" i="1"/>
  <c r="I312" i="1"/>
  <c r="I306" i="1" s="1"/>
  <c r="I315" i="1"/>
  <c r="J315" i="1" s="1"/>
  <c r="I318" i="1"/>
  <c r="I324" i="1"/>
  <c r="I327" i="1"/>
  <c r="I345" i="1"/>
  <c r="I342" i="1" s="1"/>
  <c r="I348" i="1"/>
  <c r="I366" i="1"/>
  <c r="I363" i="1"/>
  <c r="I395" i="1"/>
  <c r="I24" i="1"/>
  <c r="I14" i="1" s="1"/>
  <c r="I136" i="1"/>
  <c r="I151" i="1"/>
  <c r="I132" i="1"/>
  <c r="I220" i="1"/>
  <c r="I183" i="1"/>
  <c r="I187" i="1"/>
  <c r="I388" i="1"/>
  <c r="I50" i="1"/>
  <c r="I260" i="1"/>
  <c r="I434" i="1"/>
  <c r="I221" i="1"/>
  <c r="I20" i="1" s="1"/>
  <c r="J34" i="1"/>
  <c r="J219" i="1"/>
  <c r="J379" i="1"/>
  <c r="J382" i="1"/>
  <c r="J60" i="1"/>
  <c r="J95" i="1"/>
  <c r="J110" i="1"/>
  <c r="J98" i="1"/>
  <c r="J85" i="1"/>
  <c r="J113" i="1"/>
  <c r="J119" i="1"/>
  <c r="J190" i="1"/>
  <c r="J193" i="1"/>
  <c r="J173" i="1"/>
  <c r="J211" i="1"/>
  <c r="J208" i="1" s="1"/>
  <c r="J237" i="1"/>
  <c r="J267" i="1"/>
  <c r="J270" i="1"/>
  <c r="J273" i="1"/>
  <c r="J276" i="1"/>
  <c r="J279" i="1"/>
  <c r="J263" i="1"/>
  <c r="J309" i="1"/>
  <c r="J312" i="1"/>
  <c r="J318" i="1"/>
  <c r="J324" i="1"/>
  <c r="J345" i="1"/>
  <c r="J348" i="1"/>
  <c r="J366" i="1"/>
  <c r="J363" i="1"/>
  <c r="J392" i="1"/>
  <c r="J24" i="1"/>
  <c r="J14" i="1" s="1"/>
  <c r="J136" i="1"/>
  <c r="J151" i="1"/>
  <c r="J132" i="1" s="1"/>
  <c r="J130" i="1" s="1"/>
  <c r="J158" i="1"/>
  <c r="C158" i="1" s="1"/>
  <c r="J220" i="1"/>
  <c r="J187" i="1"/>
  <c r="J178" i="1"/>
  <c r="J388" i="1"/>
  <c r="J50" i="1"/>
  <c r="J260" i="1"/>
  <c r="J434" i="1"/>
  <c r="J427" i="1" s="1"/>
  <c r="J221" i="1"/>
  <c r="J20" i="1" s="1"/>
  <c r="G437" i="1"/>
  <c r="G443" i="1"/>
  <c r="G449" i="1"/>
  <c r="G448" i="1"/>
  <c r="D246" i="1"/>
  <c r="E246" i="1"/>
  <c r="E245" i="1" s="1"/>
  <c r="E247" i="1"/>
  <c r="F246" i="1"/>
  <c r="F247" i="1"/>
  <c r="F245" i="1"/>
  <c r="G246" i="1"/>
  <c r="G247" i="1"/>
  <c r="G245" i="1"/>
  <c r="H246" i="1"/>
  <c r="H245" i="1" s="1"/>
  <c r="I247" i="1"/>
  <c r="D258" i="1"/>
  <c r="E258" i="1"/>
  <c r="F258" i="1"/>
  <c r="G258" i="1"/>
  <c r="H258" i="1"/>
  <c r="D262" i="1"/>
  <c r="E262" i="1"/>
  <c r="F262" i="1"/>
  <c r="G262" i="1"/>
  <c r="H262" i="1"/>
  <c r="J262" i="1"/>
  <c r="C264" i="1"/>
  <c r="H166" i="1"/>
  <c r="C165" i="1"/>
  <c r="G164" i="1"/>
  <c r="F164" i="1"/>
  <c r="E164" i="1"/>
  <c r="D164" i="1"/>
  <c r="E124" i="1"/>
  <c r="G410" i="1"/>
  <c r="I116" i="1"/>
  <c r="J116" i="1" s="1"/>
  <c r="I115" i="1"/>
  <c r="H115" i="1"/>
  <c r="G115" i="1"/>
  <c r="F115" i="1"/>
  <c r="E115" i="1"/>
  <c r="D115" i="1"/>
  <c r="G266" i="1"/>
  <c r="H459" i="1"/>
  <c r="J459" i="1"/>
  <c r="I459" i="1"/>
  <c r="F459" i="1"/>
  <c r="E459" i="1"/>
  <c r="D459" i="1"/>
  <c r="C459" i="1" s="1"/>
  <c r="D431" i="1"/>
  <c r="E431" i="1"/>
  <c r="F431" i="1"/>
  <c r="H431" i="1"/>
  <c r="I431" i="1"/>
  <c r="J431" i="1"/>
  <c r="D436" i="1"/>
  <c r="E436" i="1"/>
  <c r="F436" i="1"/>
  <c r="H436" i="1"/>
  <c r="I436" i="1"/>
  <c r="J436" i="1"/>
  <c r="D442" i="1"/>
  <c r="E442" i="1"/>
  <c r="F442" i="1"/>
  <c r="H442" i="1"/>
  <c r="I442" i="1"/>
  <c r="J442" i="1"/>
  <c r="G442" i="1"/>
  <c r="E448" i="1"/>
  <c r="F448" i="1"/>
  <c r="H448" i="1"/>
  <c r="I448" i="1"/>
  <c r="J448" i="1"/>
  <c r="D242" i="1"/>
  <c r="D409" i="1"/>
  <c r="D420" i="1"/>
  <c r="D410" i="1" s="1"/>
  <c r="D405" i="1" s="1"/>
  <c r="E409" i="1"/>
  <c r="E424" i="1"/>
  <c r="E402" i="1" s="1"/>
  <c r="F409" i="1"/>
  <c r="I409" i="1"/>
  <c r="J409" i="1"/>
  <c r="J424" i="1"/>
  <c r="J402" i="1"/>
  <c r="C462" i="1"/>
  <c r="C461" i="1"/>
  <c r="C460" i="1"/>
  <c r="G455" i="1"/>
  <c r="C440" i="1"/>
  <c r="C452" i="1"/>
  <c r="C449" i="1"/>
  <c r="C443" i="1"/>
  <c r="C446" i="1"/>
  <c r="C447" i="1"/>
  <c r="G30" i="1"/>
  <c r="G28" i="1" s="1"/>
  <c r="G42" i="1"/>
  <c r="C456" i="1"/>
  <c r="J455" i="1"/>
  <c r="I455" i="1"/>
  <c r="H455" i="1"/>
  <c r="F455" i="1"/>
  <c r="E455" i="1"/>
  <c r="D455" i="1"/>
  <c r="C455" i="1" s="1"/>
  <c r="J419" i="1"/>
  <c r="E419" i="1"/>
  <c r="J408" i="1"/>
  <c r="I408" i="1"/>
  <c r="G35" i="1"/>
  <c r="E370" i="1"/>
  <c r="H375" i="1"/>
  <c r="H351" i="1"/>
  <c r="J135" i="1"/>
  <c r="J134" i="1" s="1"/>
  <c r="J118" i="1"/>
  <c r="I214" i="1"/>
  <c r="H42" i="1"/>
  <c r="H35" i="1" s="1"/>
  <c r="H31" i="1"/>
  <c r="F42" i="1"/>
  <c r="F35" i="1"/>
  <c r="F31" i="1" s="1"/>
  <c r="G31" i="1"/>
  <c r="I42" i="1"/>
  <c r="I35" i="1"/>
  <c r="I31" i="1" s="1"/>
  <c r="J42" i="1"/>
  <c r="F33" i="1"/>
  <c r="H33" i="1"/>
  <c r="I33" i="1"/>
  <c r="J33" i="1"/>
  <c r="C34" i="1"/>
  <c r="D41" i="1"/>
  <c r="E41" i="1"/>
  <c r="E40" i="1"/>
  <c r="F41" i="1"/>
  <c r="F40" i="1" s="1"/>
  <c r="G40" i="1"/>
  <c r="H41" i="1"/>
  <c r="I41" i="1"/>
  <c r="I40" i="1" s="1"/>
  <c r="D44" i="1"/>
  <c r="C44" i="1" s="1"/>
  <c r="E44" i="1"/>
  <c r="F44" i="1"/>
  <c r="G44" i="1"/>
  <c r="H44" i="1"/>
  <c r="I44" i="1"/>
  <c r="J44" i="1"/>
  <c r="C45" i="1"/>
  <c r="C46" i="1"/>
  <c r="G48" i="1"/>
  <c r="D52" i="1"/>
  <c r="E52" i="1"/>
  <c r="F52" i="1"/>
  <c r="G52" i="1"/>
  <c r="H52" i="1"/>
  <c r="I52" i="1"/>
  <c r="C54" i="1"/>
  <c r="D56" i="1"/>
  <c r="E56" i="1"/>
  <c r="F56" i="1"/>
  <c r="G56" i="1"/>
  <c r="H57" i="1"/>
  <c r="H56" i="1" s="1"/>
  <c r="D59" i="1"/>
  <c r="C59" i="1" s="1"/>
  <c r="E59" i="1"/>
  <c r="F59" i="1"/>
  <c r="G59" i="1"/>
  <c r="H59" i="1"/>
  <c r="I59" i="1"/>
  <c r="D62" i="1"/>
  <c r="E62" i="1"/>
  <c r="F62" i="1"/>
  <c r="C62" i="1" s="1"/>
  <c r="G62" i="1"/>
  <c r="H62" i="1"/>
  <c r="I62" i="1"/>
  <c r="J62" i="1"/>
  <c r="C63" i="1"/>
  <c r="D65" i="1"/>
  <c r="E65" i="1"/>
  <c r="F65" i="1"/>
  <c r="C65" i="1" s="1"/>
  <c r="G65" i="1"/>
  <c r="H65" i="1"/>
  <c r="I65" i="1"/>
  <c r="J65" i="1"/>
  <c r="C66" i="1"/>
  <c r="D68" i="1"/>
  <c r="E68" i="1"/>
  <c r="F68" i="1"/>
  <c r="G68" i="1"/>
  <c r="H68" i="1"/>
  <c r="I68" i="1"/>
  <c r="J68" i="1"/>
  <c r="C69" i="1"/>
  <c r="D71" i="1"/>
  <c r="E71" i="1"/>
  <c r="F71" i="1"/>
  <c r="G71" i="1"/>
  <c r="H71" i="1"/>
  <c r="I71" i="1"/>
  <c r="J71" i="1"/>
  <c r="C72" i="1"/>
  <c r="D74" i="1"/>
  <c r="E74" i="1"/>
  <c r="F76" i="1"/>
  <c r="G76" i="1"/>
  <c r="H76" i="1"/>
  <c r="I76" i="1"/>
  <c r="J76" i="1"/>
  <c r="C79" i="1"/>
  <c r="C78" i="1" s="1"/>
  <c r="D78" i="1"/>
  <c r="E78" i="1"/>
  <c r="F78" i="1"/>
  <c r="G78" i="1"/>
  <c r="H78" i="1"/>
  <c r="I78" i="1"/>
  <c r="J78" i="1"/>
  <c r="C82" i="1"/>
  <c r="C81" i="1" s="1"/>
  <c r="D81" i="1"/>
  <c r="E81" i="1"/>
  <c r="F81" i="1"/>
  <c r="G81" i="1"/>
  <c r="H81" i="1"/>
  <c r="I81" i="1"/>
  <c r="J81" i="1"/>
  <c r="D84" i="1"/>
  <c r="E84" i="1"/>
  <c r="F84" i="1"/>
  <c r="G84" i="1"/>
  <c r="H84" i="1"/>
  <c r="I84" i="1"/>
  <c r="J84" i="1"/>
  <c r="C85" i="1"/>
  <c r="C86" i="1"/>
  <c r="C89" i="1"/>
  <c r="C88" i="1"/>
  <c r="D88" i="1"/>
  <c r="E88" i="1"/>
  <c r="F88" i="1"/>
  <c r="G88" i="1"/>
  <c r="H88" i="1"/>
  <c r="I88" i="1"/>
  <c r="J88" i="1"/>
  <c r="C92" i="1"/>
  <c r="C91" i="1" s="1"/>
  <c r="D91" i="1"/>
  <c r="E91" i="1"/>
  <c r="F91" i="1"/>
  <c r="G91" i="1"/>
  <c r="H91" i="1"/>
  <c r="I91" i="1"/>
  <c r="J91" i="1"/>
  <c r="C95" i="1"/>
  <c r="C94" i="1" s="1"/>
  <c r="D94" i="1"/>
  <c r="E94" i="1"/>
  <c r="F94" i="1"/>
  <c r="G94" i="1"/>
  <c r="H94" i="1"/>
  <c r="I94" i="1"/>
  <c r="J94" i="1"/>
  <c r="D97" i="1"/>
  <c r="E97" i="1"/>
  <c r="F97" i="1"/>
  <c r="G97" i="1"/>
  <c r="H97" i="1"/>
  <c r="I97" i="1"/>
  <c r="C101" i="1"/>
  <c r="C100" i="1" s="1"/>
  <c r="D100" i="1"/>
  <c r="E100" i="1"/>
  <c r="F100" i="1"/>
  <c r="G100" i="1"/>
  <c r="H100" i="1"/>
  <c r="I100" i="1"/>
  <c r="J100" i="1"/>
  <c r="C104" i="1"/>
  <c r="C103" i="1" s="1"/>
  <c r="D103" i="1"/>
  <c r="E103" i="1"/>
  <c r="F103" i="1"/>
  <c r="G103" i="1"/>
  <c r="H103" i="1"/>
  <c r="I103" i="1"/>
  <c r="J103" i="1"/>
  <c r="D106" i="1"/>
  <c r="E106" i="1"/>
  <c r="F106" i="1"/>
  <c r="G106" i="1"/>
  <c r="H106" i="1"/>
  <c r="I106" i="1"/>
  <c r="D109" i="1"/>
  <c r="E109" i="1"/>
  <c r="F109" i="1"/>
  <c r="G109" i="1"/>
  <c r="H109" i="1"/>
  <c r="I109" i="1"/>
  <c r="C113" i="1"/>
  <c r="C112" i="1" s="1"/>
  <c r="D112" i="1"/>
  <c r="E112" i="1"/>
  <c r="F112" i="1"/>
  <c r="G112" i="1"/>
  <c r="H112" i="1"/>
  <c r="I112" i="1"/>
  <c r="J112" i="1"/>
  <c r="D118" i="1"/>
  <c r="E118" i="1"/>
  <c r="F118" i="1"/>
  <c r="G118" i="1"/>
  <c r="H118" i="1"/>
  <c r="I118" i="1"/>
  <c r="C118" i="1"/>
  <c r="C120" i="1"/>
  <c r="F126" i="1"/>
  <c r="D130" i="1"/>
  <c r="E130" i="1"/>
  <c r="G130" i="1"/>
  <c r="I130" i="1"/>
  <c r="C132" i="1"/>
  <c r="C136" i="1"/>
  <c r="D134" i="1"/>
  <c r="E134" i="1"/>
  <c r="G134" i="1"/>
  <c r="H134" i="1"/>
  <c r="I134" i="1"/>
  <c r="I139" i="1"/>
  <c r="D138" i="1"/>
  <c r="E138" i="1"/>
  <c r="F138" i="1"/>
  <c r="G138" i="1"/>
  <c r="H138" i="1"/>
  <c r="C140" i="1"/>
  <c r="I143" i="1"/>
  <c r="D142" i="1"/>
  <c r="E142" i="1"/>
  <c r="F142" i="1"/>
  <c r="G142" i="1"/>
  <c r="H142" i="1"/>
  <c r="C144" i="1"/>
  <c r="D146" i="1"/>
  <c r="E146" i="1"/>
  <c r="F146" i="1"/>
  <c r="G146" i="1"/>
  <c r="H146" i="1"/>
  <c r="I146" i="1"/>
  <c r="J147" i="1"/>
  <c r="J150" i="1"/>
  <c r="C151" i="1"/>
  <c r="D149" i="1"/>
  <c r="E149" i="1"/>
  <c r="F149" i="1"/>
  <c r="G149" i="1"/>
  <c r="H149" i="1"/>
  <c r="D153" i="1"/>
  <c r="E153" i="1"/>
  <c r="F153" i="1"/>
  <c r="G153" i="1"/>
  <c r="H153" i="1"/>
  <c r="I153" i="1"/>
  <c r="J154" i="1"/>
  <c r="J153" i="1" s="1"/>
  <c r="C154" i="1"/>
  <c r="J157" i="1"/>
  <c r="C157" i="1" s="1"/>
  <c r="C156" i="1" s="1"/>
  <c r="D156" i="1"/>
  <c r="E156" i="1"/>
  <c r="F156" i="1"/>
  <c r="G156" i="1"/>
  <c r="H156" i="1"/>
  <c r="I156" i="1"/>
  <c r="D160" i="1"/>
  <c r="F160" i="1"/>
  <c r="G160" i="1"/>
  <c r="C177" i="1"/>
  <c r="C176" i="1" s="1"/>
  <c r="D176" i="1"/>
  <c r="E176" i="1"/>
  <c r="F176" i="1"/>
  <c r="G176" i="1"/>
  <c r="D168" i="1"/>
  <c r="E168" i="1"/>
  <c r="F168" i="1"/>
  <c r="G168" i="1"/>
  <c r="H168" i="1"/>
  <c r="D172" i="1"/>
  <c r="D180" i="1"/>
  <c r="E180" i="1"/>
  <c r="F180" i="1"/>
  <c r="G180" i="1"/>
  <c r="C181" i="1"/>
  <c r="C187" i="1"/>
  <c r="D185" i="1"/>
  <c r="E185" i="1"/>
  <c r="F185" i="1"/>
  <c r="G185" i="1"/>
  <c r="H185" i="1"/>
  <c r="J185" i="1"/>
  <c r="D189" i="1"/>
  <c r="E189" i="1"/>
  <c r="F189" i="1"/>
  <c r="G189" i="1"/>
  <c r="H189" i="1"/>
  <c r="I189" i="1"/>
  <c r="J189" i="1"/>
  <c r="C190" i="1"/>
  <c r="D192" i="1"/>
  <c r="E192" i="1"/>
  <c r="C192" i="1" s="1"/>
  <c r="F192" i="1"/>
  <c r="G192" i="1"/>
  <c r="H192" i="1"/>
  <c r="J192" i="1"/>
  <c r="C193" i="1"/>
  <c r="D196" i="1"/>
  <c r="D195" i="1" s="1"/>
  <c r="E196" i="1"/>
  <c r="E195" i="1"/>
  <c r="F196" i="1"/>
  <c r="G196" i="1"/>
  <c r="G195" i="1" s="1"/>
  <c r="H196" i="1"/>
  <c r="H195" i="1" s="1"/>
  <c r="I196" i="1"/>
  <c r="I195" i="1" s="1"/>
  <c r="F195" i="1"/>
  <c r="C201" i="1"/>
  <c r="D201" i="1"/>
  <c r="E201" i="1"/>
  <c r="F201" i="1"/>
  <c r="G201" i="1"/>
  <c r="H201" i="1"/>
  <c r="I201" i="1"/>
  <c r="J201" i="1"/>
  <c r="C204" i="1"/>
  <c r="D207" i="1"/>
  <c r="E207" i="1"/>
  <c r="F207" i="1"/>
  <c r="G207" i="1"/>
  <c r="H207" i="1"/>
  <c r="I207" i="1"/>
  <c r="D210" i="1"/>
  <c r="E210" i="1"/>
  <c r="F210" i="1"/>
  <c r="G210" i="1"/>
  <c r="C210" i="1" s="1"/>
  <c r="H210" i="1"/>
  <c r="I210" i="1"/>
  <c r="F214" i="1"/>
  <c r="F213" i="1" s="1"/>
  <c r="F215" i="1"/>
  <c r="F216" i="1"/>
  <c r="G214" i="1"/>
  <c r="G213" i="1" s="1"/>
  <c r="H214" i="1"/>
  <c r="H215" i="1"/>
  <c r="H216" i="1"/>
  <c r="H213" i="1"/>
  <c r="J214" i="1"/>
  <c r="D215" i="1"/>
  <c r="G215" i="1"/>
  <c r="J215" i="1"/>
  <c r="D216" i="1"/>
  <c r="E216" i="1"/>
  <c r="G216" i="1"/>
  <c r="I216" i="1"/>
  <c r="J216" i="1"/>
  <c r="C221" i="1"/>
  <c r="D218" i="1"/>
  <c r="F218" i="1"/>
  <c r="G218" i="1"/>
  <c r="H218" i="1"/>
  <c r="J218" i="1"/>
  <c r="C223" i="1"/>
  <c r="D223" i="1"/>
  <c r="E223" i="1"/>
  <c r="F223" i="1"/>
  <c r="G223" i="1"/>
  <c r="H223" i="1"/>
  <c r="I223" i="1"/>
  <c r="J223" i="1"/>
  <c r="D227" i="1"/>
  <c r="D228" i="1"/>
  <c r="D229" i="1"/>
  <c r="E227" i="1"/>
  <c r="E228" i="1"/>
  <c r="E229" i="1"/>
  <c r="E226" i="1" s="1"/>
  <c r="F227" i="1"/>
  <c r="F228" i="1"/>
  <c r="F229" i="1"/>
  <c r="F226" i="1" s="1"/>
  <c r="G227" i="1"/>
  <c r="G228" i="1"/>
  <c r="G229" i="1"/>
  <c r="G226" i="1" s="1"/>
  <c r="H227" i="1"/>
  <c r="H228" i="1"/>
  <c r="H229" i="1"/>
  <c r="H226" i="1" s="1"/>
  <c r="I227" i="1"/>
  <c r="I228" i="1"/>
  <c r="I229" i="1"/>
  <c r="I226" i="1"/>
  <c r="J227" i="1"/>
  <c r="J228" i="1"/>
  <c r="J229" i="1"/>
  <c r="J226" i="1"/>
  <c r="C227" i="1"/>
  <c r="D231" i="1"/>
  <c r="E231" i="1"/>
  <c r="F231" i="1"/>
  <c r="G231" i="1"/>
  <c r="H231" i="1"/>
  <c r="I231" i="1"/>
  <c r="J231" i="1"/>
  <c r="C232" i="1"/>
  <c r="C233" i="1"/>
  <c r="C234" i="1"/>
  <c r="F236" i="1"/>
  <c r="G236" i="1"/>
  <c r="H236" i="1"/>
  <c r="J236" i="1"/>
  <c r="C240" i="1"/>
  <c r="C237" i="1" s="1"/>
  <c r="C243" i="1"/>
  <c r="D239" i="1"/>
  <c r="E239" i="1"/>
  <c r="F239" i="1"/>
  <c r="G239" i="1"/>
  <c r="H239" i="1"/>
  <c r="I239" i="1"/>
  <c r="J239" i="1"/>
  <c r="E242" i="1"/>
  <c r="F242" i="1"/>
  <c r="G242" i="1"/>
  <c r="H242" i="1"/>
  <c r="I242" i="1"/>
  <c r="J242" i="1"/>
  <c r="C249" i="1"/>
  <c r="D249" i="1"/>
  <c r="E249" i="1"/>
  <c r="F249" i="1"/>
  <c r="G249" i="1"/>
  <c r="H249" i="1"/>
  <c r="I249" i="1"/>
  <c r="J249" i="1"/>
  <c r="C253" i="1"/>
  <c r="D252" i="1"/>
  <c r="E252" i="1"/>
  <c r="F252" i="1"/>
  <c r="G252" i="1"/>
  <c r="H252" i="1"/>
  <c r="I252" i="1"/>
  <c r="J252" i="1"/>
  <c r="C256" i="1"/>
  <c r="D266" i="1"/>
  <c r="E266" i="1"/>
  <c r="F266" i="1"/>
  <c r="H266" i="1"/>
  <c r="D269" i="1"/>
  <c r="C269" i="1" s="1"/>
  <c r="E269" i="1"/>
  <c r="F269" i="1"/>
  <c r="G269" i="1"/>
  <c r="H269" i="1"/>
  <c r="I269" i="1"/>
  <c r="D272" i="1"/>
  <c r="E272" i="1"/>
  <c r="F272" i="1"/>
  <c r="G272" i="1"/>
  <c r="H272" i="1"/>
  <c r="C276" i="1"/>
  <c r="C275" i="1" s="1"/>
  <c r="D275" i="1"/>
  <c r="E275" i="1"/>
  <c r="F275" i="1"/>
  <c r="G275" i="1"/>
  <c r="H275" i="1"/>
  <c r="I275" i="1"/>
  <c r="J275" i="1"/>
  <c r="D278" i="1"/>
  <c r="E278" i="1"/>
  <c r="F278" i="1"/>
  <c r="G278" i="1"/>
  <c r="H278" i="1"/>
  <c r="E282" i="1"/>
  <c r="E281" i="1" s="1"/>
  <c r="F282" i="1"/>
  <c r="F281" i="1" s="1"/>
  <c r="H282" i="1"/>
  <c r="H281" i="1" s="1"/>
  <c r="C287" i="1"/>
  <c r="D287" i="1"/>
  <c r="E287" i="1"/>
  <c r="F287" i="1"/>
  <c r="G287" i="1"/>
  <c r="H287" i="1"/>
  <c r="I287" i="1"/>
  <c r="J287" i="1"/>
  <c r="D293" i="1"/>
  <c r="F293" i="1"/>
  <c r="G293" i="1"/>
  <c r="H293" i="1"/>
  <c r="D296" i="1"/>
  <c r="E296" i="1"/>
  <c r="F296" i="1"/>
  <c r="G296" i="1"/>
  <c r="H296" i="1"/>
  <c r="I296" i="1"/>
  <c r="J296" i="1"/>
  <c r="C297" i="1"/>
  <c r="D299" i="1"/>
  <c r="E299" i="1"/>
  <c r="F299" i="1"/>
  <c r="C299" i="1" s="1"/>
  <c r="G299" i="1"/>
  <c r="H299" i="1"/>
  <c r="I299" i="1"/>
  <c r="J299" i="1"/>
  <c r="C300" i="1"/>
  <c r="D302" i="1"/>
  <c r="E302" i="1"/>
  <c r="C302" i="1" s="1"/>
  <c r="F302" i="1"/>
  <c r="G302" i="1"/>
  <c r="H302" i="1"/>
  <c r="I302" i="1"/>
  <c r="J302" i="1"/>
  <c r="C303" i="1"/>
  <c r="D305" i="1"/>
  <c r="E305" i="1"/>
  <c r="F305" i="1"/>
  <c r="G305" i="1"/>
  <c r="H305" i="1"/>
  <c r="C309" i="1"/>
  <c r="C308" i="1" s="1"/>
  <c r="D308" i="1"/>
  <c r="E308" i="1"/>
  <c r="F308" i="1"/>
  <c r="G308" i="1"/>
  <c r="H308" i="1"/>
  <c r="I308" i="1"/>
  <c r="J308" i="1"/>
  <c r="D311" i="1"/>
  <c r="E311" i="1"/>
  <c r="F311" i="1"/>
  <c r="G311" i="1"/>
  <c r="H311" i="1"/>
  <c r="I311" i="1"/>
  <c r="D314" i="1"/>
  <c r="E314" i="1"/>
  <c r="F314" i="1"/>
  <c r="G314" i="1"/>
  <c r="H314" i="1"/>
  <c r="I314" i="1"/>
  <c r="D317" i="1"/>
  <c r="E317" i="1"/>
  <c r="F317" i="1"/>
  <c r="G317" i="1"/>
  <c r="H317" i="1"/>
  <c r="I317" i="1"/>
  <c r="D320" i="1"/>
  <c r="F320" i="1"/>
  <c r="G320" i="1"/>
  <c r="H320" i="1"/>
  <c r="D323" i="1"/>
  <c r="E323" i="1"/>
  <c r="F323" i="1"/>
  <c r="G323" i="1"/>
  <c r="H323" i="1"/>
  <c r="I323" i="1"/>
  <c r="D326" i="1"/>
  <c r="E326" i="1"/>
  <c r="F326" i="1"/>
  <c r="G326" i="1"/>
  <c r="H326" i="1"/>
  <c r="I326" i="1"/>
  <c r="D341" i="1"/>
  <c r="D329" i="1" s="1"/>
  <c r="E341" i="1"/>
  <c r="E329" i="1" s="1"/>
  <c r="F341" i="1"/>
  <c r="F329" i="1"/>
  <c r="G341" i="1"/>
  <c r="G329" i="1" s="1"/>
  <c r="H341" i="1"/>
  <c r="H329" i="1" s="1"/>
  <c r="D330" i="1"/>
  <c r="E330" i="1"/>
  <c r="F330" i="1"/>
  <c r="G330" i="1"/>
  <c r="C336" i="1"/>
  <c r="C335" i="1" s="1"/>
  <c r="D335" i="1"/>
  <c r="E335" i="1"/>
  <c r="F335" i="1"/>
  <c r="G335" i="1"/>
  <c r="H335" i="1"/>
  <c r="I335" i="1"/>
  <c r="J335" i="1"/>
  <c r="C345" i="1"/>
  <c r="C344" i="1"/>
  <c r="D344" i="1"/>
  <c r="E344" i="1"/>
  <c r="F344" i="1"/>
  <c r="G344" i="1"/>
  <c r="H344" i="1"/>
  <c r="I344" i="1"/>
  <c r="J344" i="1"/>
  <c r="D347" i="1"/>
  <c r="E347" i="1"/>
  <c r="F347" i="1"/>
  <c r="G347" i="1"/>
  <c r="H347" i="1"/>
  <c r="D362" i="1"/>
  <c r="D350" i="1" s="1"/>
  <c r="E362" i="1"/>
  <c r="E350" i="1"/>
  <c r="F362" i="1"/>
  <c r="F350" i="1" s="1"/>
  <c r="G362" i="1"/>
  <c r="G350" i="1"/>
  <c r="H362" i="1"/>
  <c r="H350" i="1" s="1"/>
  <c r="D351" i="1"/>
  <c r="E351" i="1"/>
  <c r="G351" i="1"/>
  <c r="C357" i="1"/>
  <c r="C356" i="1" s="1"/>
  <c r="D356" i="1"/>
  <c r="E356" i="1"/>
  <c r="F356" i="1"/>
  <c r="G356" i="1"/>
  <c r="H356" i="1"/>
  <c r="I356" i="1"/>
  <c r="J356" i="1"/>
  <c r="D365" i="1"/>
  <c r="E365" i="1"/>
  <c r="F365" i="1"/>
  <c r="G365" i="1"/>
  <c r="H365" i="1"/>
  <c r="I365" i="1"/>
  <c r="D369" i="1"/>
  <c r="D368" i="1" s="1"/>
  <c r="F369" i="1"/>
  <c r="G369" i="1"/>
  <c r="H369" i="1"/>
  <c r="H368" i="1" s="1"/>
  <c r="I369" i="1"/>
  <c r="J369" i="1"/>
  <c r="D370" i="1"/>
  <c r="F370" i="1"/>
  <c r="F368" i="1" s="1"/>
  <c r="G370" i="1"/>
  <c r="G368" i="1" s="1"/>
  <c r="H370" i="1"/>
  <c r="D372" i="1"/>
  <c r="F372" i="1"/>
  <c r="G372" i="1"/>
  <c r="H372" i="1"/>
  <c r="D375" i="1"/>
  <c r="E375" i="1"/>
  <c r="F375" i="1"/>
  <c r="G375" i="1"/>
  <c r="I375" i="1"/>
  <c r="C379" i="1"/>
  <c r="C378" i="1" s="1"/>
  <c r="D378" i="1"/>
  <c r="E378" i="1"/>
  <c r="F378" i="1"/>
  <c r="G378" i="1"/>
  <c r="H378" i="1"/>
  <c r="I378" i="1"/>
  <c r="J378" i="1"/>
  <c r="D381" i="1"/>
  <c r="C381" i="1" s="1"/>
  <c r="E381" i="1"/>
  <c r="F381" i="1"/>
  <c r="G381" i="1"/>
  <c r="H381" i="1"/>
  <c r="I381" i="1"/>
  <c r="D384" i="1"/>
  <c r="E384" i="1"/>
  <c r="F384" i="1"/>
  <c r="G384" i="1"/>
  <c r="H384" i="1"/>
  <c r="D387" i="1"/>
  <c r="G387" i="1"/>
  <c r="H387" i="1"/>
  <c r="D391" i="1"/>
  <c r="E391" i="1"/>
  <c r="F391" i="1"/>
  <c r="G391" i="1"/>
  <c r="H391" i="1"/>
  <c r="I391" i="1"/>
  <c r="D394" i="1"/>
  <c r="E394" i="1"/>
  <c r="F394" i="1"/>
  <c r="G394" i="1"/>
  <c r="H394" i="1"/>
  <c r="I394" i="1"/>
  <c r="C398" i="1"/>
  <c r="C397" i="1" s="1"/>
  <c r="D397" i="1"/>
  <c r="E397" i="1"/>
  <c r="F397" i="1"/>
  <c r="G397" i="1"/>
  <c r="H397" i="1"/>
  <c r="I397" i="1"/>
  <c r="J397" i="1"/>
  <c r="N48" i="1"/>
  <c r="C252" i="1"/>
  <c r="D255" i="1"/>
  <c r="C228" i="1"/>
  <c r="C153" i="1"/>
  <c r="J143" i="1"/>
  <c r="J142" i="1"/>
  <c r="I142" i="1"/>
  <c r="C76" i="1"/>
  <c r="D40" i="1"/>
  <c r="J35" i="1"/>
  <c r="J31" i="1" s="1"/>
  <c r="J40" i="1"/>
  <c r="E369" i="1"/>
  <c r="E368" i="1"/>
  <c r="E387" i="1"/>
  <c r="E33" i="1"/>
  <c r="G33" i="1"/>
  <c r="E215" i="1"/>
  <c r="C220" i="1"/>
  <c r="E218" i="1"/>
  <c r="C392" i="1"/>
  <c r="C391" i="1"/>
  <c r="J391" i="1"/>
  <c r="J381" i="1"/>
  <c r="C382" i="1"/>
  <c r="C242" i="1"/>
  <c r="C216" i="1"/>
  <c r="J213" i="1"/>
  <c r="J146" i="1"/>
  <c r="C146" i="1"/>
  <c r="C147" i="1"/>
  <c r="C143" i="1"/>
  <c r="C142" i="1" s="1"/>
  <c r="J139" i="1"/>
  <c r="C139" i="1" s="1"/>
  <c r="C138" i="1" s="1"/>
  <c r="I138" i="1"/>
  <c r="C135" i="1"/>
  <c r="C134" i="1" s="1"/>
  <c r="C84" i="1"/>
  <c r="C42" i="1"/>
  <c r="I215" i="1"/>
  <c r="I213" i="1"/>
  <c r="I218" i="1"/>
  <c r="H176" i="1"/>
  <c r="G172" i="1"/>
  <c r="C388" i="1"/>
  <c r="J269" i="1"/>
  <c r="C270" i="1"/>
  <c r="C324" i="1"/>
  <c r="C323" i="1" s="1"/>
  <c r="J323" i="1"/>
  <c r="J210" i="1"/>
  <c r="C211" i="1"/>
  <c r="C98" i="1"/>
  <c r="C97" i="1"/>
  <c r="J97" i="1"/>
  <c r="J59" i="1"/>
  <c r="C60" i="1"/>
  <c r="I347" i="1"/>
  <c r="I278" i="1"/>
  <c r="I272" i="1"/>
  <c r="I266" i="1"/>
  <c r="J317" i="1"/>
  <c r="F30" i="1"/>
  <c r="F28" i="1"/>
  <c r="F408" i="1"/>
  <c r="D408" i="1"/>
  <c r="D448" i="1"/>
  <c r="C448" i="1"/>
  <c r="C453" i="1"/>
  <c r="C442" i="1"/>
  <c r="I424" i="1"/>
  <c r="I419" i="1"/>
  <c r="I430" i="1"/>
  <c r="I421" i="1"/>
  <c r="I411" i="1" s="1"/>
  <c r="I428" i="1"/>
  <c r="I26" i="1" s="1"/>
  <c r="F424" i="1"/>
  <c r="F419" i="1"/>
  <c r="F430" i="1"/>
  <c r="F421" i="1"/>
  <c r="F411" i="1"/>
  <c r="F428" i="1"/>
  <c r="C434" i="1"/>
  <c r="D424" i="1"/>
  <c r="D419" i="1"/>
  <c r="D430" i="1"/>
  <c r="D421" i="1"/>
  <c r="D428" i="1"/>
  <c r="C116" i="1"/>
  <c r="C115" i="1"/>
  <c r="J115" i="1"/>
  <c r="E372" i="1"/>
  <c r="F351" i="1"/>
  <c r="H330" i="1"/>
  <c r="E320" i="1"/>
  <c r="I236" i="1"/>
  <c r="I192" i="1"/>
  <c r="C186" i="1"/>
  <c r="C185" i="1" s="1"/>
  <c r="E172" i="1"/>
  <c r="I149" i="1"/>
  <c r="F134" i="1"/>
  <c r="C131" i="1"/>
  <c r="F130" i="1"/>
  <c r="C119" i="1"/>
  <c r="G74" i="1"/>
  <c r="F74" i="1"/>
  <c r="C53" i="1"/>
  <c r="F48" i="1"/>
  <c r="D30" i="1"/>
  <c r="C441" i="1"/>
  <c r="C458" i="1"/>
  <c r="J420" i="1"/>
  <c r="J410" i="1"/>
  <c r="J405" i="1" s="1"/>
  <c r="J400" i="1" s="1"/>
  <c r="H420" i="1"/>
  <c r="H410" i="1" s="1"/>
  <c r="H405" i="1" s="1"/>
  <c r="E420" i="1"/>
  <c r="E421" i="1"/>
  <c r="E411" i="1" s="1"/>
  <c r="E428" i="1"/>
  <c r="E423" i="1" s="1"/>
  <c r="E430" i="1"/>
  <c r="J421" i="1"/>
  <c r="J411" i="1" s="1"/>
  <c r="J430" i="1"/>
  <c r="J428" i="1"/>
  <c r="J26" i="1" s="1"/>
  <c r="J16" i="1" s="1"/>
  <c r="C435" i="1"/>
  <c r="J311" i="1"/>
  <c r="C312" i="1"/>
  <c r="C311" i="1" s="1"/>
  <c r="G418" i="1"/>
  <c r="J418" i="1"/>
  <c r="J365" i="1"/>
  <c r="J266" i="1"/>
  <c r="C273" i="1"/>
  <c r="J272" i="1"/>
  <c r="C272" i="1"/>
  <c r="C279" i="1"/>
  <c r="C278" i="1" s="1"/>
  <c r="J278" i="1"/>
  <c r="C348" i="1"/>
  <c r="C347" i="1"/>
  <c r="J347" i="1"/>
  <c r="H428" i="1"/>
  <c r="H26" i="1" s="1"/>
  <c r="H430" i="1"/>
  <c r="H421" i="1"/>
  <c r="H411" i="1"/>
  <c r="E410" i="1"/>
  <c r="E408" i="1" s="1"/>
  <c r="E418" i="1"/>
  <c r="C110" i="1"/>
  <c r="C109" i="1"/>
  <c r="J109" i="1"/>
  <c r="D411" i="1"/>
  <c r="C411" i="1" s="1"/>
  <c r="C421" i="1"/>
  <c r="D418" i="1"/>
  <c r="D423" i="1"/>
  <c r="D402" i="1"/>
  <c r="D400" i="1" s="1"/>
  <c r="F402" i="1"/>
  <c r="I402" i="1"/>
  <c r="I305" i="1"/>
  <c r="C318" i="1"/>
  <c r="C317" i="1" s="1"/>
  <c r="C366" i="1"/>
  <c r="C365" i="1" s="1"/>
  <c r="I362" i="1"/>
  <c r="I350" i="1" s="1"/>
  <c r="I351" i="1"/>
  <c r="C267" i="1"/>
  <c r="C266" i="1"/>
  <c r="I330" i="1"/>
  <c r="I341" i="1"/>
  <c r="I329" i="1" s="1"/>
  <c r="J196" i="1"/>
  <c r="J195" i="1" s="1"/>
  <c r="J207" i="1"/>
  <c r="C208" i="1"/>
  <c r="C207" i="1" s="1"/>
  <c r="I176" i="1"/>
  <c r="H180" i="1"/>
  <c r="C363" i="1"/>
  <c r="C215" i="1"/>
  <c r="E405" i="1"/>
  <c r="J351" i="1"/>
  <c r="J362" i="1"/>
  <c r="J350" i="1"/>
  <c r="C362" i="1"/>
  <c r="C350" i="1" s="1"/>
  <c r="C351" i="1"/>
  <c r="H172" i="1"/>
  <c r="J176" i="1"/>
  <c r="C178" i="1"/>
  <c r="C196" i="1"/>
  <c r="C195" i="1" s="1"/>
  <c r="E400" i="1"/>
  <c r="I16" i="1" l="1"/>
  <c r="D226" i="1"/>
  <c r="C226" i="1" s="1"/>
  <c r="C229" i="1"/>
  <c r="F427" i="1"/>
  <c r="F420" i="1"/>
  <c r="F23" i="1"/>
  <c r="G24" i="1"/>
  <c r="G404" i="1"/>
  <c r="C50" i="1"/>
  <c r="E48" i="1"/>
  <c r="J138" i="1"/>
  <c r="D28" i="1"/>
  <c r="C369" i="1"/>
  <c r="C239" i="1"/>
  <c r="C71" i="1"/>
  <c r="C68" i="1"/>
  <c r="C52" i="1"/>
  <c r="C315" i="1"/>
  <c r="C314" i="1" s="1"/>
  <c r="J314" i="1"/>
  <c r="H74" i="1"/>
  <c r="F25" i="1"/>
  <c r="F26" i="1"/>
  <c r="F172" i="1"/>
  <c r="G122" i="1"/>
  <c r="C428" i="1"/>
  <c r="G126" i="1"/>
  <c r="C296" i="1"/>
  <c r="C231" i="1"/>
  <c r="J149" i="1"/>
  <c r="C150" i="1"/>
  <c r="C149" i="1" s="1"/>
  <c r="H40" i="1"/>
  <c r="C40" i="1" s="1"/>
  <c r="C41" i="1"/>
  <c r="J327" i="1"/>
  <c r="J326" i="1" s="1"/>
  <c r="C326" i="1" s="1"/>
  <c r="I173" i="1"/>
  <c r="I185" i="1"/>
  <c r="C218" i="1"/>
  <c r="D214" i="1"/>
  <c r="D236" i="1"/>
  <c r="C236" i="1" s="1"/>
  <c r="D48" i="1"/>
  <c r="D22" i="1"/>
  <c r="D123" i="1"/>
  <c r="D126" i="1"/>
  <c r="J423" i="1"/>
  <c r="C20" i="1"/>
  <c r="C189" i="1"/>
  <c r="H409" i="1"/>
  <c r="H424" i="1"/>
  <c r="H423" i="1" s="1"/>
  <c r="H419" i="1"/>
  <c r="J247" i="1"/>
  <c r="C260" i="1"/>
  <c r="I182" i="1"/>
  <c r="J183" i="1"/>
  <c r="D31" i="1"/>
  <c r="C31" i="1" s="1"/>
  <c r="C35" i="1"/>
  <c r="E214" i="1"/>
  <c r="E213" i="1" s="1"/>
  <c r="E22" i="1"/>
  <c r="E21" i="1" s="1"/>
  <c r="E236" i="1"/>
  <c r="E127" i="1"/>
  <c r="E160" i="1"/>
  <c r="H16" i="1"/>
  <c r="J156" i="1"/>
  <c r="I57" i="1"/>
  <c r="J389" i="1"/>
  <c r="J387" i="1" s="1"/>
  <c r="J342" i="1"/>
  <c r="J259" i="1"/>
  <c r="J376" i="1"/>
  <c r="I321" i="1"/>
  <c r="I294" i="1" s="1"/>
  <c r="I373" i="1"/>
  <c r="I161" i="1"/>
  <c r="J169" i="1"/>
  <c r="H162" i="1"/>
  <c r="I170" i="1"/>
  <c r="H49" i="1"/>
  <c r="H127" i="1"/>
  <c r="H130" i="1"/>
  <c r="C130" i="1" s="1"/>
  <c r="H30" i="1"/>
  <c r="H28" i="1" s="1"/>
  <c r="D19" i="1"/>
  <c r="D18" i="1"/>
  <c r="G18" i="1"/>
  <c r="E19" i="1"/>
  <c r="E15" i="1" s="1"/>
  <c r="E18" i="1"/>
  <c r="G406" i="1"/>
  <c r="C406" i="1" s="1"/>
  <c r="I166" i="1"/>
  <c r="H164" i="1"/>
  <c r="J306" i="1"/>
  <c r="I427" i="1"/>
  <c r="I423" i="1" s="1"/>
  <c r="I420" i="1"/>
  <c r="C263" i="1"/>
  <c r="C262" i="1" s="1"/>
  <c r="I262" i="1"/>
  <c r="J107" i="1"/>
  <c r="J75" i="1" s="1"/>
  <c r="I75" i="1"/>
  <c r="G124" i="1"/>
  <c r="G19" i="1"/>
  <c r="G25" i="1"/>
  <c r="C409" i="1"/>
  <c r="G408" i="1"/>
  <c r="G427" i="1"/>
  <c r="G405" i="1" s="1"/>
  <c r="C457" i="1"/>
  <c r="D245" i="1"/>
  <c r="G436" i="1"/>
  <c r="C436" i="1" s="1"/>
  <c r="C437" i="1"/>
  <c r="J321" i="1"/>
  <c r="J320" i="1" s="1"/>
  <c r="I389" i="1"/>
  <c r="I387" i="1" s="1"/>
  <c r="J395" i="1"/>
  <c r="I258" i="1"/>
  <c r="I246" i="1"/>
  <c r="I245" i="1" s="1"/>
  <c r="C259" i="1"/>
  <c r="I49" i="1"/>
  <c r="F19" i="1"/>
  <c r="F124" i="1"/>
  <c r="F22" i="1"/>
  <c r="F123" i="1"/>
  <c r="C247" i="1"/>
  <c r="D124" i="1"/>
  <c r="D25" i="1"/>
  <c r="G425" i="1"/>
  <c r="G431" i="1"/>
  <c r="G26" i="1"/>
  <c r="J385" i="1"/>
  <c r="J49" i="1" l="1"/>
  <c r="J74" i="1"/>
  <c r="I282" i="1"/>
  <c r="I293" i="1"/>
  <c r="D13" i="1"/>
  <c r="D17" i="1"/>
  <c r="H128" i="1"/>
  <c r="H160" i="1"/>
  <c r="G16" i="1"/>
  <c r="F122" i="1"/>
  <c r="D15" i="1"/>
  <c r="J161" i="1"/>
  <c r="C169" i="1"/>
  <c r="J168" i="1"/>
  <c r="J373" i="1"/>
  <c r="C376" i="1"/>
  <c r="C375" i="1" s="1"/>
  <c r="J375" i="1"/>
  <c r="H408" i="1"/>
  <c r="C408" i="1" s="1"/>
  <c r="H402" i="1"/>
  <c r="H400" i="1" s="1"/>
  <c r="D122" i="1"/>
  <c r="C214" i="1"/>
  <c r="C213" i="1" s="1"/>
  <c r="D213" i="1"/>
  <c r="F13" i="1"/>
  <c r="F12" i="1" s="1"/>
  <c r="I23" i="1"/>
  <c r="I22" i="1"/>
  <c r="I48" i="1"/>
  <c r="I30" i="1"/>
  <c r="I28" i="1" s="1"/>
  <c r="J394" i="1"/>
  <c r="C395" i="1"/>
  <c r="C394" i="1" s="1"/>
  <c r="G15" i="1"/>
  <c r="I74" i="1"/>
  <c r="C74" i="1" s="1"/>
  <c r="C75" i="1"/>
  <c r="I410" i="1"/>
  <c r="I405" i="1" s="1"/>
  <c r="I400" i="1" s="1"/>
  <c r="I418" i="1"/>
  <c r="H22" i="1"/>
  <c r="H21" i="1" s="1"/>
  <c r="H23" i="1"/>
  <c r="H48" i="1"/>
  <c r="C49" i="1"/>
  <c r="I127" i="1"/>
  <c r="C161" i="1"/>
  <c r="J57" i="1"/>
  <c r="J56" i="1" s="1"/>
  <c r="I56" i="1"/>
  <c r="C56" i="1" s="1"/>
  <c r="C389" i="1"/>
  <c r="C387" i="1" s="1"/>
  <c r="D21" i="1"/>
  <c r="F16" i="1"/>
  <c r="C16" i="1" s="1"/>
  <c r="C26" i="1"/>
  <c r="F423" i="1"/>
  <c r="C427" i="1"/>
  <c r="G430" i="1"/>
  <c r="C430" i="1" s="1"/>
  <c r="C431" i="1"/>
  <c r="I320" i="1"/>
  <c r="C321" i="1"/>
  <c r="C320" i="1" s="1"/>
  <c r="G403" i="1"/>
  <c r="G402" i="1" s="1"/>
  <c r="G424" i="1"/>
  <c r="F15" i="1"/>
  <c r="F17" i="1"/>
  <c r="E13" i="1"/>
  <c r="E12" i="1" s="1"/>
  <c r="E11" i="1" s="1"/>
  <c r="E17" i="1"/>
  <c r="H123" i="1"/>
  <c r="H126" i="1"/>
  <c r="E123" i="1"/>
  <c r="E122" i="1" s="1"/>
  <c r="E126" i="1"/>
  <c r="C173" i="1"/>
  <c r="F410" i="1"/>
  <c r="C420" i="1"/>
  <c r="G23" i="1"/>
  <c r="G22" i="1" s="1"/>
  <c r="G21" i="1" s="1"/>
  <c r="F21" i="1"/>
  <c r="C258" i="1"/>
  <c r="C107" i="1"/>
  <c r="C106" i="1" s="1"/>
  <c r="J106" i="1"/>
  <c r="J166" i="1"/>
  <c r="I164" i="1"/>
  <c r="G17" i="1"/>
  <c r="H18" i="1"/>
  <c r="J170" i="1"/>
  <c r="J162" i="1" s="1"/>
  <c r="J128" i="1" s="1"/>
  <c r="I162" i="1"/>
  <c r="I128" i="1" s="1"/>
  <c r="I168" i="1"/>
  <c r="C373" i="1"/>
  <c r="I370" i="1"/>
  <c r="I372" i="1"/>
  <c r="J246" i="1"/>
  <c r="J245" i="1" s="1"/>
  <c r="J258" i="1"/>
  <c r="C57" i="1"/>
  <c r="J182" i="1"/>
  <c r="C183" i="1"/>
  <c r="H418" i="1"/>
  <c r="C419" i="1"/>
  <c r="C327" i="1"/>
  <c r="G14" i="1"/>
  <c r="C14" i="1" s="1"/>
  <c r="C24" i="1"/>
  <c r="J384" i="1"/>
  <c r="C384" i="1" s="1"/>
  <c r="C385" i="1"/>
  <c r="C246" i="1"/>
  <c r="C245" i="1" s="1"/>
  <c r="J294" i="1"/>
  <c r="C294" i="1" s="1"/>
  <c r="C293" i="1" s="1"/>
  <c r="C306" i="1"/>
  <c r="C305" i="1" s="1"/>
  <c r="J305" i="1"/>
  <c r="J330" i="1"/>
  <c r="J341" i="1"/>
  <c r="J329" i="1" s="1"/>
  <c r="C342" i="1"/>
  <c r="I174" i="1"/>
  <c r="I180" i="1"/>
  <c r="F418" i="1"/>
  <c r="C418" i="1" s="1"/>
  <c r="J174" i="1" l="1"/>
  <c r="J180" i="1"/>
  <c r="C180" i="1" s="1"/>
  <c r="I19" i="1"/>
  <c r="I124" i="1"/>
  <c r="C162" i="1"/>
  <c r="C160" i="1" s="1"/>
  <c r="I281" i="1"/>
  <c r="I25" i="1"/>
  <c r="C174" i="1"/>
  <c r="I368" i="1"/>
  <c r="I172" i="1"/>
  <c r="F11" i="1"/>
  <c r="D12" i="1"/>
  <c r="C330" i="1"/>
  <c r="C341" i="1"/>
  <c r="C329" i="1" s="1"/>
  <c r="C170" i="1"/>
  <c r="C168" i="1" s="1"/>
  <c r="J127" i="1"/>
  <c r="J160" i="1"/>
  <c r="H124" i="1"/>
  <c r="H19" i="1"/>
  <c r="C128" i="1"/>
  <c r="C424" i="1"/>
  <c r="G423" i="1"/>
  <c r="J124" i="1"/>
  <c r="J19" i="1"/>
  <c r="G13" i="1"/>
  <c r="G12" i="1" s="1"/>
  <c r="G400" i="1"/>
  <c r="C402" i="1"/>
  <c r="I123" i="1"/>
  <c r="I122" i="1" s="1"/>
  <c r="I126" i="1"/>
  <c r="I18" i="1"/>
  <c r="C182" i="1"/>
  <c r="J293" i="1"/>
  <c r="J282" i="1"/>
  <c r="J281" i="1" s="1"/>
  <c r="H13" i="1"/>
  <c r="H12" i="1" s="1"/>
  <c r="J164" i="1"/>
  <c r="C166" i="1"/>
  <c r="C164" i="1" s="1"/>
  <c r="F405" i="1"/>
  <c r="C410" i="1"/>
  <c r="C423" i="1"/>
  <c r="C22" i="1"/>
  <c r="I160" i="1"/>
  <c r="J370" i="1"/>
  <c r="J368" i="1" s="1"/>
  <c r="J372" i="1"/>
  <c r="C372" i="1" s="1"/>
  <c r="J23" i="1"/>
  <c r="C23" i="1" s="1"/>
  <c r="J22" i="1"/>
  <c r="J30" i="1"/>
  <c r="J28" i="1" s="1"/>
  <c r="J48" i="1"/>
  <c r="C48" i="1" s="1"/>
  <c r="F400" i="1" l="1"/>
  <c r="C400" i="1" s="1"/>
  <c r="C405" i="1"/>
  <c r="J15" i="1"/>
  <c r="H15" i="1"/>
  <c r="C15" i="1" s="1"/>
  <c r="C19" i="1"/>
  <c r="C30" i="1"/>
  <c r="C28" i="1" s="1"/>
  <c r="C123" i="1"/>
  <c r="C124" i="1"/>
  <c r="D11" i="1"/>
  <c r="I21" i="1"/>
  <c r="C21" i="1" s="1"/>
  <c r="J25" i="1"/>
  <c r="J21" i="1" s="1"/>
  <c r="J172" i="1"/>
  <c r="C172" i="1" s="1"/>
  <c r="H122" i="1"/>
  <c r="C122" i="1" s="1"/>
  <c r="I13" i="1"/>
  <c r="I12" i="1" s="1"/>
  <c r="I17" i="1"/>
  <c r="C370" i="1"/>
  <c r="C368" i="1" s="1"/>
  <c r="C282" i="1"/>
  <c r="C281" i="1" s="1"/>
  <c r="H17" i="1"/>
  <c r="G11" i="1"/>
  <c r="N16" i="1"/>
  <c r="J18" i="1"/>
  <c r="J123" i="1"/>
  <c r="J122" i="1" s="1"/>
  <c r="J126" i="1"/>
  <c r="C127" i="1"/>
  <c r="C126" i="1" s="1"/>
  <c r="I15" i="1"/>
  <c r="H11" i="1" l="1"/>
  <c r="J17" i="1"/>
  <c r="J13" i="1"/>
  <c r="C18" i="1"/>
  <c r="C17" i="1" s="1"/>
  <c r="I11" i="1"/>
  <c r="C25" i="1"/>
  <c r="J12" i="1" l="1"/>
  <c r="C13" i="1"/>
  <c r="J11" i="1" l="1"/>
  <c r="C11" i="1" s="1"/>
  <c r="C12" i="1"/>
</calcChain>
</file>

<file path=xl/sharedStrings.xml><?xml version="1.0" encoding="utf-8"?>
<sst xmlns="http://schemas.openxmlformats.org/spreadsheetml/2006/main" count="1028" uniqueCount="611">
  <si>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</si>
  <si>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</si>
  <si>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</si>
  <si>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</si>
  <si>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</si>
  <si>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</si>
  <si>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</si>
  <si>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</si>
  <si>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</si>
  <si>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</si>
  <si>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</si>
  <si>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</si>
  <si>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</si>
  <si>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</si>
  <si>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</si>
  <si>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</si>
  <si>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</si>
  <si>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</si>
  <si>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</si>
  <si>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</si>
  <si>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</si>
  <si>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</si>
  <si>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</si>
  <si>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</si>
  <si>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</si>
  <si>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</si>
  <si>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</si>
  <si>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</si>
  <si>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</si>
  <si>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</si>
  <si>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</si>
  <si>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</si>
  <si>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</si>
  <si>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</si>
  <si>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</si>
  <si>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</si>
  <si>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</si>
  <si>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</si>
  <si>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</si>
  <si>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</si>
  <si>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</si>
  <si>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</si>
  <si>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</si>
  <si>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</si>
  <si>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</si>
  <si>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</si>
  <si>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</si>
  <si>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</si>
  <si>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</si>
  <si>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</si>
  <si>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</si>
  <si>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</si>
  <si>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</si>
  <si>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</si>
  <si>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</si>
  <si>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</si>
  <si>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</si>
  <si>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</si>
  <si>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</si>
  <si>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</si>
  <si>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</si>
  <si>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</si>
  <si>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</si>
  <si>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</si>
  <si>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</si>
  <si>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</si>
  <si>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</si>
  <si>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</si>
  <si>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</si>
  <si>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</si>
  <si>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</si>
  <si>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</si>
  <si>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</si>
  <si>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</si>
  <si>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</si>
  <si>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</si>
  <si>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</si>
  <si>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</si>
  <si>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</si>
  <si>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</si>
  <si>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</si>
  <si>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</si>
  <si>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</si>
  <si>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</si>
  <si>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</si>
  <si>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</si>
  <si>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</si>
  <si>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</si>
  <si>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</si>
  <si>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</si>
  <si>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</si>
  <si>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</si>
  <si>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</si>
  <si>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</si>
  <si>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</si>
  <si>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</si>
  <si>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</si>
  <si>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</si>
  <si>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</si>
  <si>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</si>
  <si>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</si>
  <si>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</si>
  <si>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</si>
  <si>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</si>
  <si>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</si>
  <si>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</si>
  <si>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</si>
  <si>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</si>
  <si>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</si>
  <si>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</si>
  <si>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</si>
  <si>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</si>
  <si>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</si>
  <si>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</si>
  <si>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</si>
  <si>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</si>
  <si>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</si>
  <si>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</si>
  <si>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</si>
  <si>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</si>
  <si>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</si>
  <si>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</si>
  <si>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</si>
  <si>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</si>
  <si>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</si>
  <si>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</si>
  <si>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</si>
  <si>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</si>
  <si>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</si>
  <si>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</si>
  <si>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</si>
  <si>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</si>
  <si>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</si>
  <si>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</si>
  <si>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</si>
  <si>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</si>
  <si>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</si>
  <si>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</si>
  <si>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</si>
  <si>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</si>
  <si>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</si>
  <si>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</si>
  <si>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</si>
  <si>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</si>
  <si>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</si>
  <si>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</si>
  <si>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</si>
  <si>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</si>
  <si>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</si>
  <si>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</si>
  <si>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</si>
  <si>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</si>
  <si>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</si>
  <si>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</si>
  <si>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</si>
  <si>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</si>
  <si>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</si>
  <si>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</si>
  <si>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</si>
  <si>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</si>
  <si>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</si>
  <si>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</si>
  <si>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</si>
  <si>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</si>
  <si>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</si>
  <si>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</si>
  <si>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</si>
  <si>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</si>
  <si>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</si>
  <si>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</si>
  <si>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</si>
  <si>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</si>
  <si>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</si>
  <si>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</si>
  <si>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</si>
  <si>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</si>
  <si>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</si>
  <si>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</si>
  <si>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</si>
  <si>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</si>
  <si>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</si>
  <si>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</si>
  <si>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</si>
  <si>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</si>
  <si>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</si>
  <si>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</si>
  <si>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</si>
  <si>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</si>
  <si>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</si>
  <si>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</si>
  <si>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</si>
  <si>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</si>
  <si>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</si>
  <si>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</si>
  <si>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</si>
  <si>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</si>
  <si>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</si>
  <si>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22.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</si>
  <si>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</si>
  <si>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</si>
  <si>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</si>
  <si>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</si>
  <si>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</si>
  <si>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</si>
  <si>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</si>
  <si>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</si>
  <si>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25.</t>
  </si>
  <si>
    <t>25.1.</t>
  </si>
  <si>
    <t>25.2.</t>
  </si>
  <si>
    <t>25.3.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</si>
  <si>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</si>
  <si>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</si>
  <si>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</si>
  <si>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</si>
  <si>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</si>
  <si>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</si>
  <si>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</si>
  <si>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</si>
  <si>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</si>
  <si>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</si>
  <si>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</si>
  <si>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</si>
  <si>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</si>
  <si>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</si>
  <si>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</si>
  <si>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</si>
  <si>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</t>
  </si>
  <si>
    <t>32.</t>
  </si>
  <si>
    <t>35.</t>
  </si>
  <si>
    <t>31.1.</t>
  </si>
  <si>
    <t>31.2.</t>
  </si>
  <si>
    <t>32.1.</t>
  </si>
  <si>
    <t>32.2.</t>
  </si>
  <si>
    <t>35.1.</t>
  </si>
  <si>
    <t>36.</t>
  </si>
  <si>
    <t>36.1.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</si>
  <si>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</si>
  <si>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</si>
  <si>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</si>
  <si>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</si>
  <si>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</si>
  <si>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</si>
  <si>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</si>
  <si>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</si>
  <si>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</si>
  <si>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</si>
  <si>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</si>
  <si>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</si>
  <si>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</si>
  <si>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</si>
  <si>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</si>
  <si>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</si>
  <si>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</si>
  <si>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</si>
  <si>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43.</t>
  </si>
  <si>
    <t>43.1.</t>
  </si>
  <si>
    <t>43.2.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</si>
  <si>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</si>
  <si>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</si>
  <si>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</si>
  <si>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</si>
  <si>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</si>
  <si>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</si>
  <si>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</si>
  <si>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</si>
  <si>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</si>
  <si>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</si>
  <si>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</si>
  <si>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</si>
  <si>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</si>
  <si>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</si>
  <si>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</si>
  <si>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</si>
  <si>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</si>
  <si>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</si>
  <si>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</si>
  <si>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</si>
  <si>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</si>
  <si>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</si>
  <si>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</si>
  <si>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</si>
  <si>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</si>
  <si>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</si>
  <si>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</si>
  <si>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</si>
  <si>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</si>
  <si>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</si>
  <si>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</si>
  <si>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</si>
  <si>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</si>
  <si>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</si>
  <si>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</si>
  <si>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</si>
  <si>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</si>
  <si>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</si>
  <si>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</si>
  <si>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</si>
  <si>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</si>
  <si>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</si>
  <si>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</si>
  <si>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</si>
  <si>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</si>
  <si>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</si>
  <si>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</si>
  <si>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</si>
  <si>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</si>
  <si>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</si>
  <si>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</si>
  <si>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</si>
  <si>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</si>
  <si>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</si>
  <si>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</si>
  <si>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</si>
  <si>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</si>
  <si>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</si>
  <si>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</si>
  <si>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</si>
  <si>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</si>
  <si>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</si>
  <si>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</si>
  <si>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</si>
  <si>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</si>
  <si>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</si>
  <si>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</si>
  <si>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67.</t>
  </si>
  <si>
    <t>67.1.</t>
  </si>
  <si>
    <t>67.2.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</si>
  <si>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</si>
  <si>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</si>
  <si>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</si>
  <si>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</si>
  <si>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</si>
  <si>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</si>
  <si>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</si>
  <si>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</si>
  <si>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</si>
  <si>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</si>
  <si>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</si>
  <si>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</si>
  <si>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</si>
  <si>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</si>
  <si>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</si>
  <si>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</si>
  <si>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</si>
  <si>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</si>
  <si>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</si>
  <si>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</si>
  <si>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36.2.</t>
  </si>
  <si>
    <t>41.3.</t>
  </si>
  <si>
    <t>41.4.</t>
  </si>
  <si>
    <t>44.3.</t>
  </si>
  <si>
    <t>44.4.</t>
  </si>
  <si>
    <t>57.1.</t>
  </si>
  <si>
    <t>68.3</t>
  </si>
  <si>
    <t>68.4</t>
  </si>
  <si>
    <t>68.5</t>
  </si>
  <si>
    <t>68.6</t>
  </si>
  <si>
    <t>68.7</t>
  </si>
  <si>
    <t>68.8</t>
  </si>
  <si>
    <t>71.1</t>
  </si>
  <si>
    <t>71.2</t>
  </si>
  <si>
    <t>72.1</t>
  </si>
  <si>
    <t>72.2</t>
  </si>
  <si>
    <t>73.1</t>
  </si>
  <si>
    <t>73.2</t>
  </si>
  <si>
    <t>74.1</t>
  </si>
  <si>
    <t>74.2</t>
  </si>
  <si>
    <t>75.1</t>
  </si>
  <si>
    <t>75.2</t>
  </si>
  <si>
    <t>78.1</t>
  </si>
  <si>
    <t>78.2</t>
  </si>
  <si>
    <t>79.1</t>
  </si>
  <si>
    <t>79.2</t>
  </si>
  <si>
    <t>80.1</t>
  </si>
  <si>
    <t>80.2</t>
  </si>
  <si>
    <t>81.1</t>
  </si>
  <si>
    <t>81.2</t>
  </si>
  <si>
    <t>82.1</t>
  </si>
  <si>
    <t>82.2</t>
  </si>
  <si>
    <t>83.1</t>
  </si>
  <si>
    <t>83.2</t>
  </si>
  <si>
    <t>84.1</t>
  </si>
  <si>
    <t>84.2</t>
  </si>
  <si>
    <t>85.1</t>
  </si>
  <si>
    <t>85.2</t>
  </si>
  <si>
    <t>86.1</t>
  </si>
  <si>
    <t>86.2</t>
  </si>
  <si>
    <t>87.1</t>
  </si>
  <si>
    <t>87.2</t>
  </si>
  <si>
    <t>88.1</t>
  </si>
  <si>
    <t>88.2</t>
  </si>
  <si>
    <t>89.1</t>
  </si>
  <si>
    <t>89.2</t>
  </si>
  <si>
    <t>90.1</t>
  </si>
  <si>
    <t>90.2</t>
  </si>
  <si>
    <t>91.1</t>
  </si>
  <si>
    <t>91.2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</si>
  <si>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</si>
  <si>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</si>
  <si>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>12.3.</t>
  </si>
  <si>
    <t>12.4.</t>
  </si>
  <si>
    <t>12.5.</t>
  </si>
  <si>
    <t>12.6.</t>
  </si>
  <si>
    <t>12.7.</t>
  </si>
  <si>
    <t>12.8.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</si>
  <si>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</si>
  <si>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</si>
  <si>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</si>
  <si>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</si>
  <si>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</si>
  <si>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</si>
  <si>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</si>
  <si>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</si>
  <si>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</si>
  <si>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</si>
  <si>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</si>
  <si>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</si>
  <si>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</si>
  <si>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</si>
  <si>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</si>
  <si>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</si>
  <si>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</si>
  <si>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</si>
  <si>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</si>
  <si>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</si>
  <si>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</si>
  <si>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</si>
  <si>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</si>
  <si>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</si>
  <si>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</si>
  <si>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</si>
  <si>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</si>
  <si>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</si>
  <si>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</si>
  <si>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</si>
  <si>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</si>
  <si>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</si>
  <si>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</si>
  <si>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</si>
  <si>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</si>
  <si>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</si>
  <si>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</si>
  <si>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</si>
  <si>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</si>
  <si>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</si>
  <si>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</si>
  <si>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</si>
  <si>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</si>
  <si>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</si>
  <si>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</si>
  <si>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</si>
  <si>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22.3.</t>
  </si>
  <si>
    <t>24.3.</t>
  </si>
  <si>
    <t>29.4.</t>
  </si>
  <si>
    <t>35.2</t>
  </si>
  <si>
    <t>42.3.</t>
  </si>
  <si>
    <t>42.4.</t>
  </si>
  <si>
    <t>45.3.</t>
  </si>
  <si>
    <t>45.4.</t>
  </si>
  <si>
    <t>53.2.</t>
  </si>
  <si>
    <t>68.</t>
  </si>
  <si>
    <t>68.1.</t>
  </si>
  <si>
    <t>68.2.</t>
  </si>
  <si>
    <t>68.9</t>
  </si>
  <si>
    <t>68.10</t>
  </si>
  <si>
    <t>68.11</t>
  </si>
  <si>
    <t>68.12</t>
  </si>
  <si>
    <t>68.13</t>
  </si>
  <si>
    <t>68.14</t>
  </si>
  <si>
    <t>69.1</t>
  </si>
  <si>
    <t>69.2</t>
  </si>
  <si>
    <t>69.3</t>
  </si>
  <si>
    <t>69.4</t>
  </si>
  <si>
    <t>69.5</t>
  </si>
  <si>
    <t>69.6</t>
  </si>
  <si>
    <t>69.7</t>
  </si>
  <si>
    <t>69.8</t>
  </si>
  <si>
    <t>70.1.</t>
  </si>
  <si>
    <t>70.2.</t>
  </si>
  <si>
    <t>76.1</t>
  </si>
  <si>
    <t>76.2</t>
  </si>
  <si>
    <t>77.1.</t>
  </si>
  <si>
    <t>83.3</t>
  </si>
  <si>
    <t>89.3</t>
  </si>
  <si>
    <t>90.</t>
  </si>
  <si>
    <t>92.</t>
  </si>
  <si>
    <t>92.1</t>
  </si>
  <si>
    <t>92.2</t>
  </si>
  <si>
    <t>93.</t>
  </si>
  <si>
    <t>93.1</t>
  </si>
  <si>
    <t>93.2</t>
  </si>
  <si>
    <t>93.3</t>
  </si>
  <si>
    <t>93.4</t>
  </si>
  <si>
    <t>94.</t>
  </si>
  <si>
    <t>94.1</t>
  </si>
  <si>
    <t>94.2</t>
  </si>
  <si>
    <t>94.3</t>
  </si>
  <si>
    <t>95.</t>
  </si>
  <si>
    <t>95.1</t>
  </si>
  <si>
    <t>95.2</t>
  </si>
  <si>
    <t>95.3</t>
  </si>
  <si>
    <t>96.</t>
  </si>
  <si>
    <t>96.1</t>
  </si>
  <si>
    <t>96.2</t>
  </si>
  <si>
    <t>96.3</t>
  </si>
  <si>
    <t>97.</t>
  </si>
  <si>
    <t>97.1</t>
  </si>
  <si>
    <t>97.2</t>
  </si>
  <si>
    <t>97.3</t>
  </si>
  <si>
    <t>98.</t>
  </si>
  <si>
    <t>98.1</t>
  </si>
  <si>
    <t>98.2</t>
  </si>
  <si>
    <t>98.3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</si>
  <si>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</si>
  <si>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>97.4</t>
  </si>
  <si>
    <t>93.5</t>
  </si>
  <si>
    <t>94.4</t>
  </si>
  <si>
    <t>95.4</t>
  </si>
  <si>
    <t>96.4</t>
  </si>
  <si>
    <t>98.4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</si>
  <si>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</si>
  <si>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</si>
  <si>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</si>
  <si>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>99.</t>
  </si>
  <si>
    <t>99.1</t>
  </si>
  <si>
    <t>99.2</t>
  </si>
  <si>
    <t>99.3</t>
  </si>
  <si>
    <t>100.</t>
  </si>
  <si>
    <t>100.1</t>
  </si>
  <si>
    <t>100.2</t>
  </si>
  <si>
    <t>100.3</t>
  </si>
  <si>
    <t>101.</t>
  </si>
  <si>
    <t>101.1</t>
  </si>
  <si>
    <t>101.2</t>
  </si>
  <si>
    <t>101.3</t>
  </si>
  <si>
    <t>102.</t>
  </si>
  <si>
    <t>102.1</t>
  </si>
  <si>
    <t>102.2</t>
  </si>
  <si>
    <t>102.3</t>
  </si>
  <si>
    <t>102.4</t>
  </si>
  <si>
    <t xml:space="preserve"> - Аллея по ул. Молодежная</t>
  </si>
  <si>
    <t>103.</t>
  </si>
  <si>
    <t>103.1</t>
  </si>
  <si>
    <t>103.2</t>
  </si>
  <si>
    <t>103.3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</si>
  <si>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</si>
  <si>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</si>
  <si>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</si>
  <si>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15.41.</t>
  </si>
  <si>
    <t>15.42.</t>
  </si>
  <si>
    <t>15.43.</t>
  </si>
  <si>
    <t>стр.8.                        с 2017 года стр. 9</t>
  </si>
  <si>
    <t>стр.5.1.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</si>
  <si>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</si>
  <si>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</si>
  <si>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</si>
  <si>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</si>
  <si>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</si>
  <si>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</si>
  <si>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</si>
  <si>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</si>
  <si>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</si>
  <si>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</si>
  <si>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</si>
  <si>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</si>
  <si>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</si>
  <si>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</si>
  <si>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</si>
  <si>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</si>
  <si>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</si>
  <si>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стр.35,36</t>
  </si>
  <si>
    <t>стр.40</t>
  </si>
  <si>
    <t>стр.44,46</t>
  </si>
  <si>
    <t>стр.47</t>
  </si>
  <si>
    <t>стр.54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</si>
  <si>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</si>
  <si>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</si>
  <si>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</si>
  <si>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</si>
  <si>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</si>
  <si>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</si>
  <si>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</si>
  <si>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</si>
  <si>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</si>
  <si>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</si>
  <si>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</si>
  <si>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</si>
  <si>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</si>
  <si>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</si>
  <si>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</si>
  <si>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</si>
  <si>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</si>
  <si>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</si>
  <si>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</si>
  <si>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>стр.80,82.                 с 2014 по 2015 годы стр.81</t>
  </si>
  <si>
    <t>26.</t>
  </si>
  <si>
    <t>26.1.</t>
  </si>
  <si>
    <t>26.2.</t>
  </si>
  <si>
    <t>26.3.</t>
  </si>
  <si>
    <t>28.4.</t>
  </si>
  <si>
    <t>28.5.</t>
  </si>
  <si>
    <t>28.6.</t>
  </si>
  <si>
    <t>28.7.</t>
  </si>
  <si>
    <t xml:space="preserve"> - Обустройство источника нецентрализованного водоснабжения в п. Сосьва</t>
  </si>
  <si>
    <t>54.3.</t>
  </si>
  <si>
    <t>53.3.</t>
  </si>
  <si>
    <t>49.3.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</si>
  <si>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</si>
  <si>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</si>
  <si>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</si>
  <si>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К  постановлению Администрации  Североуральского городского округа                             от 19 .12.2017 г. № 1377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</si>
</sst>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0.000000"/>
    <numFmt numFmtId="171" formatCode="#,##0.00000_ ;\-#,##0.000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5" fontId="0" fillId="0" borderId="0" xfId="0" applyNumberFormat="1" applyBorder="1"/>
    <xf numFmtId="0" fontId="0" fillId="3" borderId="0" xfId="0" applyFill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7" fontId="0" fillId="0" borderId="0" xfId="0" applyNumberFormat="1"/>
    <xf numFmtId="166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168" fontId="1" fillId="3" borderId="5" xfId="0" applyNumberFormat="1" applyFont="1" applyFill="1" applyBorder="1" applyAlignment="1">
      <alignment horizontal="right" vertical="center" wrapText="1"/>
    </xf>
    <xf numFmtId="168" fontId="1" fillId="0" borderId="5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horizontal="right" vertical="center" wrapText="1"/>
    </xf>
    <xf numFmtId="169" fontId="1" fillId="0" borderId="6" xfId="0" applyNumberFormat="1" applyFont="1" applyFill="1" applyBorder="1" applyAlignment="1">
      <alignment horizontal="right" vertical="center" wrapText="1"/>
    </xf>
    <xf numFmtId="168" fontId="1" fillId="0" borderId="7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9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9" fontId="1" fillId="0" borderId="9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vertical="center" wrapText="1"/>
    </xf>
    <xf numFmtId="171" fontId="1" fillId="3" borderId="1" xfId="0" applyNumberFormat="1" applyFont="1" applyFill="1" applyBorder="1" applyAlignment="1">
      <alignment horizontal="right" vertical="center" wrapText="1"/>
    </xf>
    <xf numFmtId="171" fontId="1" fillId="3" borderId="5" xfId="1" applyNumberFormat="1" applyFont="1" applyFill="1" applyBorder="1" applyAlignment="1">
      <alignment horizontal="right" vertical="center" wrapText="1"/>
    </xf>
    <xf numFmtId="171" fontId="1" fillId="3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6" xfId="1" applyNumberFormat="1" applyFont="1" applyFill="1" applyBorder="1" applyAlignment="1">
      <alignment horizontal="right" vertical="center" wrapText="1"/>
    </xf>
    <xf numFmtId="171" fontId="1" fillId="0" borderId="1" xfId="1" applyNumberFormat="1" applyFont="1" applyFill="1" applyBorder="1" applyAlignment="1">
      <alignment horizontal="right" vertical="center" wrapText="1"/>
    </xf>
    <xf numFmtId="169" fontId="1" fillId="0" borderId="1" xfId="1" applyNumberFormat="1" applyFont="1" applyFill="1" applyBorder="1" applyAlignment="1">
      <alignment horizontal="right" vertical="center" wrapText="1"/>
    </xf>
    <xf numFmtId="169" fontId="1" fillId="0" borderId="6" xfId="1" applyNumberFormat="1" applyFont="1" applyFill="1" applyBorder="1" applyAlignment="1">
      <alignment horizontal="right" vertical="center" wrapText="1"/>
    </xf>
    <xf numFmtId="169" fontId="1" fillId="3" borderId="1" xfId="0" applyNumberFormat="1" applyFont="1" applyFill="1" applyBorder="1" applyAlignment="1">
      <alignment horizontal="right" vertical="center" wrapText="1"/>
    </xf>
    <xf numFmtId="169" fontId="1" fillId="3" borderId="8" xfId="0" applyNumberFormat="1" applyFont="1" applyFill="1" applyBorder="1" applyAlignment="1">
      <alignment horizontal="right" vertical="center" wrapText="1"/>
    </xf>
    <xf numFmtId="169" fontId="1" fillId="0" borderId="8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vertical="center" wrapText="1"/>
    </xf>
    <xf numFmtId="169" fontId="1" fillId="0" borderId="8" xfId="0" applyNumberFormat="1" applyFont="1" applyFill="1" applyBorder="1" applyAlignment="1">
      <alignment horizontal="right"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170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168" fontId="1" fillId="3" borderId="6" xfId="0" applyNumberFormat="1" applyFont="1" applyFill="1" applyBorder="1" applyAlignment="1">
      <alignment horizontal="righ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3" borderId="11" xfId="0" applyNumberFormat="1" applyFont="1" applyFill="1" applyBorder="1" applyAlignment="1">
      <alignment horizontal="center" vertical="center" wrapText="1"/>
    </xf>
    <xf numFmtId="167" fontId="1" fillId="3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62"/>
  <sheetViews>
    <sheetView tabSelected="1" view="pageLayout" topLeftCell="A428" zoomScaleNormal="120" zoomScaleSheetLayoutView="30" workbookViewId="0">
      <selection activeCell="H1" sqref="A1:L462"/>
    </sheetView>
  </sheetViews>
  <sheetFormatPr defaultRowHeight="15" x14ac:dyDescent="0.25"/>
  <cols>
    <col min="1" max="1" width="5.42578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3" width="11.5703125" bestFit="1" customWidth="1"/>
    <col min="14" max="14" width="13.28515625" customWidth="1"/>
    <col min="15" max="16" width="11.5703125" bestFit="1" customWidth="1"/>
  </cols>
  <sheetData>
    <row r="1" spans="1:16" ht="47.25" customHeight="1" x14ac:dyDescent="0.25">
      <c r="I1" s="86" t="s">
        <v>610</v>
      </c>
      <c r="J1" s="86"/>
      <c r="K1" s="86"/>
    </row>
    <row r="2" spans="1:16" ht="116.25" customHeight="1" x14ac:dyDescent="0.2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9"/>
      <c r="M2" s="9"/>
    </row>
    <row r="3" spans="1:16" ht="28.5" customHeight="1" x14ac:dyDescent="0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6" ht="15.75" x14ac:dyDescent="0.25">
      <c r="A4" s="80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6" ht="15.75" x14ac:dyDescent="0.25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6" ht="15.75" x14ac:dyDescent="0.25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6" ht="61.5" customHeight="1" x14ac:dyDescent="0.25">
      <c r="A8" s="79" t="s">
        <v>1</v>
      </c>
      <c r="B8" s="65" t="s">
        <v>16</v>
      </c>
      <c r="C8" s="70" t="s">
        <v>546</v>
      </c>
      <c r="D8" s="71"/>
      <c r="E8" s="71"/>
      <c r="F8" s="71"/>
      <c r="G8" s="71"/>
      <c r="H8" s="71"/>
      <c r="I8" s="71"/>
      <c r="J8" s="72"/>
      <c r="K8" s="65" t="s">
        <v>15</v>
      </c>
    </row>
    <row r="9" spans="1:16" ht="30" customHeight="1" x14ac:dyDescent="0.25">
      <c r="A9" s="65"/>
      <c r="B9" s="66"/>
      <c r="C9" s="34" t="s">
        <v>2</v>
      </c>
      <c r="D9" s="37" t="s">
        <v>97</v>
      </c>
      <c r="E9" s="34" t="s">
        <v>98</v>
      </c>
      <c r="F9" s="34" t="s">
        <v>99</v>
      </c>
      <c r="G9" s="34" t="s">
        <v>100</v>
      </c>
      <c r="H9" s="34" t="s">
        <v>101</v>
      </c>
      <c r="I9" s="34" t="s">
        <v>102</v>
      </c>
      <c r="J9" s="34" t="s">
        <v>103</v>
      </c>
      <c r="K9" s="66"/>
      <c r="L9" s="1"/>
      <c r="M9" s="1"/>
      <c r="N9" s="13"/>
      <c r="P9" s="1"/>
    </row>
    <row r="10" spans="1:16" ht="12" customHeight="1" x14ac:dyDescent="0.25">
      <c r="A10" s="18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"/>
      <c r="M10" s="1"/>
      <c r="N10" s="13"/>
      <c r="P10" s="1"/>
    </row>
    <row r="11" spans="1:16" ht="28.5" customHeight="1" x14ac:dyDescent="0.25">
      <c r="A11" s="36" t="s">
        <v>120</v>
      </c>
      <c r="B11" s="14" t="s">
        <v>3</v>
      </c>
      <c r="C11" s="21">
        <f t="shared" ref="C11:C16" si="0">SUM(D11:J11)</f>
        <v>1181500.90374</v>
      </c>
      <c r="D11" s="21">
        <f t="shared" ref="D11:J11" si="1">SUM(D12+D15+D16)</f>
        <v>283826.90000000002</v>
      </c>
      <c r="E11" s="21">
        <f t="shared" si="1"/>
        <v>348239.16000000003</v>
      </c>
      <c r="F11" s="21">
        <f t="shared" si="1"/>
        <v>216622.58757999999</v>
      </c>
      <c r="G11" s="21">
        <f t="shared" si="1"/>
        <v>122867.75615999999</v>
      </c>
      <c r="H11" s="21">
        <f t="shared" si="1"/>
        <v>81381</v>
      </c>
      <c r="I11" s="21">
        <f t="shared" si="1"/>
        <v>64762.400000000009</v>
      </c>
      <c r="J11" s="21">
        <f t="shared" si="1"/>
        <v>63801.100000000006</v>
      </c>
      <c r="K11" s="73" t="s">
        <v>61</v>
      </c>
      <c r="L11" s="1"/>
      <c r="M11" s="1"/>
      <c r="N11" s="1"/>
      <c r="O11" s="1"/>
      <c r="P11" s="1"/>
    </row>
    <row r="12" spans="1:16" x14ac:dyDescent="0.25">
      <c r="A12" s="36" t="s">
        <v>121</v>
      </c>
      <c r="B12" s="32" t="s">
        <v>608</v>
      </c>
      <c r="C12" s="21">
        <f t="shared" si="0"/>
        <v>640824.9951099999</v>
      </c>
      <c r="D12" s="21">
        <f t="shared" ref="D12:J12" si="2">SUM(D13:D14)</f>
        <v>92792.8</v>
      </c>
      <c r="E12" s="21">
        <f t="shared" si="2"/>
        <v>126635.26</v>
      </c>
      <c r="F12" s="21">
        <f t="shared" si="2"/>
        <v>117147.57338999999</v>
      </c>
      <c r="G12" s="21">
        <f t="shared" si="2"/>
        <v>96239.061719999998</v>
      </c>
      <c r="H12" s="21">
        <f t="shared" si="2"/>
        <v>80408.100000000006</v>
      </c>
      <c r="I12" s="21">
        <f t="shared" si="2"/>
        <v>63801.100000000006</v>
      </c>
      <c r="J12" s="21">
        <f t="shared" si="2"/>
        <v>63801.100000000006</v>
      </c>
      <c r="K12" s="74"/>
      <c r="L12" s="1"/>
      <c r="M12" s="1"/>
      <c r="N12" s="1"/>
      <c r="O12" s="1"/>
      <c r="P12" s="1"/>
    </row>
    <row r="13" spans="1:16" x14ac:dyDescent="0.25">
      <c r="A13" s="36"/>
      <c r="B13" s="32" t="s">
        <v>609</v>
      </c>
      <c r="C13" s="21">
        <f t="shared" si="0"/>
        <v>640629.72950999998</v>
      </c>
      <c r="D13" s="21">
        <f t="shared" ref="D13:J13" si="3">SUM(D18+D23)</f>
        <v>92792.8</v>
      </c>
      <c r="E13" s="21">
        <f t="shared" si="3"/>
        <v>126635.26</v>
      </c>
      <c r="F13" s="21">
        <f t="shared" si="3"/>
        <v>117147.57338999999</v>
      </c>
      <c r="G13" s="21">
        <f t="shared" si="3"/>
        <v>96043.796119999999</v>
      </c>
      <c r="H13" s="21">
        <f t="shared" si="3"/>
        <v>80408.100000000006</v>
      </c>
      <c r="I13" s="21">
        <f t="shared" si="3"/>
        <v>63801.100000000006</v>
      </c>
      <c r="J13" s="21">
        <f t="shared" si="3"/>
        <v>63801.100000000006</v>
      </c>
      <c r="K13" s="74"/>
      <c r="L13" s="1"/>
      <c r="M13" s="1"/>
      <c r="N13" s="1"/>
      <c r="O13" s="1"/>
      <c r="P13" s="1"/>
    </row>
    <row r="14" spans="1:16" ht="25.5" x14ac:dyDescent="0.25">
      <c r="A14" s="36"/>
      <c r="B14" s="32" t="s">
        <v>547</v>
      </c>
      <c r="C14" s="21">
        <f t="shared" si="0"/>
        <v>195.26560000000001</v>
      </c>
      <c r="D14" s="21">
        <f t="shared" ref="D14:J14" si="4">SUM(D24)</f>
        <v>0</v>
      </c>
      <c r="E14" s="21">
        <f t="shared" si="4"/>
        <v>0</v>
      </c>
      <c r="F14" s="21">
        <f t="shared" si="4"/>
        <v>0</v>
      </c>
      <c r="G14" s="21">
        <f t="shared" si="4"/>
        <v>195.26560000000001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74"/>
      <c r="L14" s="1"/>
      <c r="M14" s="1"/>
      <c r="N14" s="1"/>
      <c r="O14" s="1"/>
      <c r="P14" s="1"/>
    </row>
    <row r="15" spans="1:16" x14ac:dyDescent="0.25">
      <c r="A15" s="36" t="s">
        <v>122</v>
      </c>
      <c r="B15" s="14" t="s">
        <v>5</v>
      </c>
      <c r="C15" s="21">
        <f t="shared" si="0"/>
        <v>337587.74811000004</v>
      </c>
      <c r="D15" s="21">
        <f t="shared" ref="D15:J15" si="5">SUM(D19+D25)</f>
        <v>109216.09999999999</v>
      </c>
      <c r="E15" s="21">
        <f t="shared" si="5"/>
        <v>135104.30000000002</v>
      </c>
      <c r="F15" s="21">
        <f t="shared" si="5"/>
        <v>81477.35126000001</v>
      </c>
      <c r="G15" s="21">
        <f t="shared" si="5"/>
        <v>9855.7968500000006</v>
      </c>
      <c r="H15" s="21">
        <f t="shared" si="5"/>
        <v>972.9</v>
      </c>
      <c r="I15" s="21">
        <f t="shared" si="5"/>
        <v>961.3</v>
      </c>
      <c r="J15" s="21">
        <f t="shared" si="5"/>
        <v>0</v>
      </c>
      <c r="K15" s="74"/>
      <c r="L15" s="1"/>
      <c r="M15" s="1"/>
      <c r="N15" s="1"/>
      <c r="O15" s="1"/>
      <c r="P15" s="1"/>
    </row>
    <row r="16" spans="1:16" x14ac:dyDescent="0.25">
      <c r="A16" s="36" t="s">
        <v>123</v>
      </c>
      <c r="B16" s="14" t="s">
        <v>54</v>
      </c>
      <c r="C16" s="21">
        <f t="shared" si="0"/>
        <v>203088.16052</v>
      </c>
      <c r="D16" s="21">
        <f t="shared" ref="D16:J16" si="6">SUM(D26+D20)</f>
        <v>81818</v>
      </c>
      <c r="E16" s="21">
        <f t="shared" si="6"/>
        <v>86499.6</v>
      </c>
      <c r="F16" s="21">
        <f t="shared" si="6"/>
        <v>17997.662929999999</v>
      </c>
      <c r="G16" s="21">
        <f t="shared" si="6"/>
        <v>16772.89759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74"/>
      <c r="L16" s="1"/>
      <c r="M16" s="1"/>
      <c r="N16" s="33">
        <f>SUM(G12:G16)</f>
        <v>219106.81788000005</v>
      </c>
      <c r="O16" s="1"/>
      <c r="P16" s="1"/>
    </row>
    <row r="17" spans="1:15" ht="16.5" customHeight="1" x14ac:dyDescent="0.25">
      <c r="A17" s="36" t="s">
        <v>124</v>
      </c>
      <c r="B17" s="14" t="s">
        <v>6</v>
      </c>
      <c r="C17" s="21">
        <f>SUM(C18:C20)</f>
        <v>657522.94102000003</v>
      </c>
      <c r="D17" s="21">
        <f>SUM(D18:D20)</f>
        <v>232761.9</v>
      </c>
      <c r="E17" s="21">
        <f t="shared" ref="E17:J17" si="7">SUM(E18:E20)</f>
        <v>271669</v>
      </c>
      <c r="F17" s="21">
        <f t="shared" si="7"/>
        <v>133207.8847</v>
      </c>
      <c r="G17" s="21">
        <f t="shared" si="7"/>
        <v>16137.356319999999</v>
      </c>
      <c r="H17" s="21">
        <f t="shared" si="7"/>
        <v>3746.8</v>
      </c>
      <c r="I17" s="21">
        <f t="shared" si="7"/>
        <v>0</v>
      </c>
      <c r="J17" s="21">
        <f t="shared" si="7"/>
        <v>0</v>
      </c>
      <c r="K17" s="73" t="s">
        <v>61</v>
      </c>
    </row>
    <row r="18" spans="1:15" x14ac:dyDescent="0.25">
      <c r="A18" s="36" t="s">
        <v>125</v>
      </c>
      <c r="B18" s="14" t="s">
        <v>4</v>
      </c>
      <c r="C18" s="29">
        <f t="shared" ref="C18:C26" si="8">SUM(D18:J18)</f>
        <v>140918.55723999999</v>
      </c>
      <c r="D18" s="29">
        <f>D34+D127+D199+D219+D250+D285+D354+D373</f>
        <v>44727.8</v>
      </c>
      <c r="E18" s="29">
        <f>E34+E127+E199+E219+E250+E285+E354+E373</f>
        <v>50411.3</v>
      </c>
      <c r="F18" s="29">
        <f>F34+F127+F199+F219+F250+F285+F354+F373</f>
        <v>34707.970509999999</v>
      </c>
      <c r="G18" s="29">
        <f>G34+G127+G199+G219+G250+G285+G354+G373+G409</f>
        <v>7324.6867299999994</v>
      </c>
      <c r="H18" s="29">
        <f>H34+H127+H199+H219+H250+H285+H354+H373</f>
        <v>3746.8</v>
      </c>
      <c r="I18" s="29">
        <f>I34+I127+I199+I219+I250+I285+I354+I373</f>
        <v>0</v>
      </c>
      <c r="J18" s="29">
        <f>J34+J127+J199+J219+J250+J285+J354+J373</f>
        <v>0</v>
      </c>
      <c r="K18" s="74"/>
      <c r="L18" s="13"/>
    </row>
    <row r="19" spans="1:15" x14ac:dyDescent="0.25">
      <c r="A19" s="36" t="s">
        <v>126</v>
      </c>
      <c r="B19" s="14" t="s">
        <v>5</v>
      </c>
      <c r="C19" s="29">
        <f t="shared" si="8"/>
        <v>329148.11326000001</v>
      </c>
      <c r="D19" s="29">
        <f>D128+D220+D35</f>
        <v>106216.09999999999</v>
      </c>
      <c r="E19" s="29">
        <f>E128+E220+E35</f>
        <v>134758.1</v>
      </c>
      <c r="F19" s="29">
        <f>F128+F220</f>
        <v>80502.251260000005</v>
      </c>
      <c r="G19" s="29">
        <f>G128+G220</f>
        <v>7671.6620000000003</v>
      </c>
      <c r="H19" s="29">
        <f>H128+H220</f>
        <v>0</v>
      </c>
      <c r="I19" s="29">
        <f>I128+I220</f>
        <v>0</v>
      </c>
      <c r="J19" s="29">
        <f>J128+J220</f>
        <v>0</v>
      </c>
      <c r="K19" s="74"/>
    </row>
    <row r="20" spans="1:15" x14ac:dyDescent="0.25">
      <c r="A20" s="36" t="s">
        <v>127</v>
      </c>
      <c r="B20" s="14" t="s">
        <v>54</v>
      </c>
      <c r="C20" s="29">
        <f t="shared" si="8"/>
        <v>187456.27051999999</v>
      </c>
      <c r="D20" s="29">
        <f>D221</f>
        <v>81818</v>
      </c>
      <c r="E20" s="29">
        <f t="shared" ref="E20:J20" si="9">E221</f>
        <v>86499.6</v>
      </c>
      <c r="F20" s="29">
        <f t="shared" si="9"/>
        <v>17997.662929999999</v>
      </c>
      <c r="G20" s="29">
        <f t="shared" si="9"/>
        <v>1141.0075899999999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82"/>
      <c r="M20" s="13"/>
    </row>
    <row r="21" spans="1:15" x14ac:dyDescent="0.25">
      <c r="A21" s="31" t="s">
        <v>128</v>
      </c>
      <c r="B21" s="14" t="s">
        <v>7</v>
      </c>
      <c r="C21" s="21">
        <f t="shared" si="8"/>
        <v>730706.52559999994</v>
      </c>
      <c r="D21" s="21">
        <f>SUM(D22:D25)</f>
        <v>99130</v>
      </c>
      <c r="E21" s="21">
        <f>SUM(E22:E25)</f>
        <v>152794.12</v>
      </c>
      <c r="F21" s="21">
        <f>SUM(F22:F25)</f>
        <v>165854.30575999999</v>
      </c>
      <c r="G21" s="21">
        <f>SUM(G26+G25+G22)</f>
        <v>106730.39984</v>
      </c>
      <c r="H21" s="21">
        <f>SUM(H26+H25+H22)</f>
        <v>77634.2</v>
      </c>
      <c r="I21" s="21">
        <f>SUM(I26+I25+I22)</f>
        <v>64762.400000000001</v>
      </c>
      <c r="J21" s="21">
        <f>SUM(J26+J25+J22)</f>
        <v>63801.1</v>
      </c>
      <c r="K21" s="73" t="s">
        <v>61</v>
      </c>
      <c r="L21" s="13"/>
    </row>
    <row r="22" spans="1:15" x14ac:dyDescent="0.25">
      <c r="A22" s="31" t="s">
        <v>129</v>
      </c>
      <c r="B22" s="32" t="s">
        <v>608</v>
      </c>
      <c r="C22" s="21">
        <f>SUM(D22:J22)</f>
        <v>499906.43786999991</v>
      </c>
      <c r="D22" s="21">
        <f>D49+D173+D208+D237+D294+D363+D389+D259+D342</f>
        <v>48065</v>
      </c>
      <c r="E22" s="21">
        <f>E49+E173+E208+E237+E294+E363+E389+E259+E342</f>
        <v>76223.959999999992</v>
      </c>
      <c r="F22" s="21">
        <f>F49+F173+F208+F237+F294+F363+F389+F259+F342</f>
        <v>82439.602880000006</v>
      </c>
      <c r="G22" s="21">
        <f>SUM(G23:G24)</f>
        <v>88914.374989999997</v>
      </c>
      <c r="H22" s="21">
        <f>H49+H173+H208+H237+H294+H363+H389+H259+H342</f>
        <v>76661.3</v>
      </c>
      <c r="I22" s="21">
        <f>I49+I173+I208+I237+I294+I363+I389+I259+I342</f>
        <v>63801.1</v>
      </c>
      <c r="J22" s="21">
        <f>J49+J173+J208+J237+J294+J363+J389+J259+J342</f>
        <v>63801.1</v>
      </c>
      <c r="K22" s="74"/>
    </row>
    <row r="23" spans="1:15" x14ac:dyDescent="0.25">
      <c r="A23" s="31"/>
      <c r="B23" s="32" t="s">
        <v>609</v>
      </c>
      <c r="C23" s="21">
        <f t="shared" si="8"/>
        <v>499711.17226999998</v>
      </c>
      <c r="D23" s="21">
        <f t="shared" ref="D23:J23" si="10">SUM(D49+D173+D208+D237+D259+D294+D342+D363+D389+D425)</f>
        <v>48065</v>
      </c>
      <c r="E23" s="21">
        <f t="shared" si="10"/>
        <v>76223.959999999992</v>
      </c>
      <c r="F23" s="21">
        <f t="shared" si="10"/>
        <v>82439.602879999991</v>
      </c>
      <c r="G23" s="21">
        <f t="shared" si="10"/>
        <v>88719.109389999998</v>
      </c>
      <c r="H23" s="21">
        <f t="shared" si="10"/>
        <v>76661.3</v>
      </c>
      <c r="I23" s="21">
        <f t="shared" si="10"/>
        <v>63801.100000000006</v>
      </c>
      <c r="J23" s="21">
        <f t="shared" si="10"/>
        <v>63801.100000000006</v>
      </c>
      <c r="K23" s="74"/>
    </row>
    <row r="24" spans="1:15" ht="25.5" x14ac:dyDescent="0.25">
      <c r="A24" s="31"/>
      <c r="B24" s="32" t="s">
        <v>547</v>
      </c>
      <c r="C24" s="21">
        <f t="shared" si="8"/>
        <v>195.26560000000001</v>
      </c>
      <c r="D24" s="21">
        <f t="shared" ref="D24:J24" si="11">SUM(D426)</f>
        <v>0</v>
      </c>
      <c r="E24" s="21">
        <f t="shared" si="11"/>
        <v>0</v>
      </c>
      <c r="F24" s="21">
        <f t="shared" si="11"/>
        <v>0</v>
      </c>
      <c r="G24" s="21">
        <f t="shared" si="11"/>
        <v>195.26560000000001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74"/>
    </row>
    <row r="25" spans="1:15" x14ac:dyDescent="0.25">
      <c r="A25" s="31" t="s">
        <v>130</v>
      </c>
      <c r="B25" s="14" t="s">
        <v>5</v>
      </c>
      <c r="C25" s="21">
        <f>SUM(D25:J25)</f>
        <v>8439.6348499999986</v>
      </c>
      <c r="D25" s="21">
        <f t="shared" ref="D25:J25" si="12">SUM(D174+D388+D50+D260+D427)</f>
        <v>3000</v>
      </c>
      <c r="E25" s="21">
        <f t="shared" si="12"/>
        <v>346.2</v>
      </c>
      <c r="F25" s="21">
        <f t="shared" si="12"/>
        <v>975.1</v>
      </c>
      <c r="G25" s="21">
        <f>SUM(G174+G388+G50+G260+G427)</f>
        <v>2184.1348499999999</v>
      </c>
      <c r="H25" s="21">
        <f t="shared" si="12"/>
        <v>972.9</v>
      </c>
      <c r="I25" s="21">
        <f t="shared" si="12"/>
        <v>961.3</v>
      </c>
      <c r="J25" s="21">
        <f t="shared" si="12"/>
        <v>0</v>
      </c>
      <c r="K25" s="74"/>
    </row>
    <row r="26" spans="1:15" ht="12" customHeight="1" x14ac:dyDescent="0.25">
      <c r="A26" s="31" t="s">
        <v>131</v>
      </c>
      <c r="B26" s="14" t="s">
        <v>54</v>
      </c>
      <c r="C26" s="21">
        <f t="shared" si="8"/>
        <v>15631.89</v>
      </c>
      <c r="D26" s="29">
        <v>0</v>
      </c>
      <c r="E26" s="29">
        <f>E174</f>
        <v>0</v>
      </c>
      <c r="F26" s="29">
        <f>F174</f>
        <v>0</v>
      </c>
      <c r="G26" s="29">
        <f>SUM(G428)</f>
        <v>15631.89</v>
      </c>
      <c r="H26" s="29">
        <f>SUM(H428)</f>
        <v>0</v>
      </c>
      <c r="I26" s="29">
        <f>SUM(I428)</f>
        <v>0</v>
      </c>
      <c r="J26" s="29">
        <f>SUM(J428)</f>
        <v>0</v>
      </c>
      <c r="K26" s="74"/>
      <c r="O26" s="1"/>
    </row>
    <row r="27" spans="1:15" ht="15.75" customHeight="1" x14ac:dyDescent="0.25">
      <c r="A27" s="31" t="s">
        <v>132</v>
      </c>
      <c r="B27" s="83" t="s">
        <v>18</v>
      </c>
      <c r="C27" s="84"/>
      <c r="D27" s="84"/>
      <c r="E27" s="84"/>
      <c r="F27" s="84"/>
      <c r="G27" s="84"/>
      <c r="H27" s="84"/>
      <c r="I27" s="84"/>
      <c r="J27" s="84"/>
      <c r="K27" s="85"/>
    </row>
    <row r="28" spans="1:15" x14ac:dyDescent="0.25">
      <c r="A28" s="31" t="s">
        <v>133</v>
      </c>
      <c r="B28" s="14" t="s">
        <v>8</v>
      </c>
      <c r="C28" s="75">
        <f>SUM(C30+C31)</f>
        <v>189536.01868000001</v>
      </c>
      <c r="D28" s="75">
        <f t="shared" ref="D28:J28" si="13">SUM(D30:D31)</f>
        <v>25725.200000000004</v>
      </c>
      <c r="E28" s="75">
        <f t="shared" si="13"/>
        <v>29762.200000000004</v>
      </c>
      <c r="F28" s="75">
        <f t="shared" si="13"/>
        <v>47222.84145</v>
      </c>
      <c r="G28" s="75">
        <f t="shared" si="13"/>
        <v>35527.977230000004</v>
      </c>
      <c r="H28" s="75">
        <f t="shared" si="13"/>
        <v>21980</v>
      </c>
      <c r="I28" s="75">
        <f t="shared" si="13"/>
        <v>5241.3</v>
      </c>
      <c r="J28" s="75">
        <f t="shared" si="13"/>
        <v>24076.5</v>
      </c>
      <c r="K28" s="73" t="s">
        <v>61</v>
      </c>
    </row>
    <row r="29" spans="1:15" x14ac:dyDescent="0.25">
      <c r="A29" s="31"/>
      <c r="B29" s="14" t="s">
        <v>9</v>
      </c>
      <c r="C29" s="76"/>
      <c r="D29" s="76"/>
      <c r="E29" s="76"/>
      <c r="F29" s="76"/>
      <c r="G29" s="76"/>
      <c r="H29" s="76"/>
      <c r="I29" s="76"/>
      <c r="J29" s="76"/>
      <c r="K29" s="74"/>
      <c r="L29" s="4"/>
    </row>
    <row r="30" spans="1:15" x14ac:dyDescent="0.25">
      <c r="A30" s="31" t="s">
        <v>134</v>
      </c>
      <c r="B30" s="14" t="s">
        <v>4</v>
      </c>
      <c r="C30" s="21">
        <f>SUM(D30:J30)</f>
        <v>180830.61868000001</v>
      </c>
      <c r="D30" s="21">
        <f t="shared" ref="D30:J31" si="14">SUM(D34+D49)</f>
        <v>24510.500000000004</v>
      </c>
      <c r="E30" s="21">
        <f t="shared" si="14"/>
        <v>26102.300000000003</v>
      </c>
      <c r="F30" s="21">
        <f t="shared" si="14"/>
        <v>46247.741450000001</v>
      </c>
      <c r="G30" s="21">
        <f>SUM(G34+G49)</f>
        <v>34564.477230000004</v>
      </c>
      <c r="H30" s="21">
        <f t="shared" si="14"/>
        <v>21028.1</v>
      </c>
      <c r="I30" s="21">
        <f t="shared" si="14"/>
        <v>4301</v>
      </c>
      <c r="J30" s="21">
        <f t="shared" si="14"/>
        <v>24076.5</v>
      </c>
      <c r="K30" s="74"/>
      <c r="M30" s="1"/>
      <c r="N30" s="1"/>
    </row>
    <row r="31" spans="1:15" x14ac:dyDescent="0.25">
      <c r="A31" s="31" t="s">
        <v>135</v>
      </c>
      <c r="B31" s="14" t="s">
        <v>5</v>
      </c>
      <c r="C31" s="21">
        <f>SUM(D31:J31)</f>
        <v>8705.4</v>
      </c>
      <c r="D31" s="21">
        <f t="shared" si="14"/>
        <v>1214.7</v>
      </c>
      <c r="E31" s="21">
        <f t="shared" si="14"/>
        <v>3659.8999999999996</v>
      </c>
      <c r="F31" s="21">
        <f t="shared" si="14"/>
        <v>975.1</v>
      </c>
      <c r="G31" s="21">
        <f t="shared" si="14"/>
        <v>963.5</v>
      </c>
      <c r="H31" s="21">
        <f t="shared" si="14"/>
        <v>951.9</v>
      </c>
      <c r="I31" s="21">
        <f t="shared" si="14"/>
        <v>940.3</v>
      </c>
      <c r="J31" s="21">
        <f t="shared" si="14"/>
        <v>0</v>
      </c>
      <c r="K31" s="82"/>
      <c r="M31" s="1"/>
      <c r="N31" s="1"/>
    </row>
    <row r="32" spans="1:15" ht="15.75" customHeight="1" x14ac:dyDescent="0.25">
      <c r="A32" s="31" t="s">
        <v>136</v>
      </c>
      <c r="B32" s="38" t="s">
        <v>10</v>
      </c>
      <c r="C32" s="39"/>
      <c r="D32" s="39"/>
      <c r="E32" s="39"/>
      <c r="F32" s="39"/>
      <c r="G32" s="39"/>
      <c r="H32" s="39"/>
      <c r="I32" s="39"/>
      <c r="J32" s="39"/>
      <c r="K32" s="40"/>
    </row>
    <row r="33" spans="1:14" ht="38.25" x14ac:dyDescent="0.25">
      <c r="A33" s="31" t="s">
        <v>137</v>
      </c>
      <c r="B33" s="14" t="s">
        <v>23</v>
      </c>
      <c r="C33" s="21">
        <f>SUM(D33:J33)</f>
        <v>19351.899999999998</v>
      </c>
      <c r="D33" s="21">
        <f>SUM(D34+D35)</f>
        <v>3536.3999999999996</v>
      </c>
      <c r="E33" s="21">
        <f>SUM(E34+E35)</f>
        <v>3674.7</v>
      </c>
      <c r="F33" s="21">
        <f>SUM(F34)</f>
        <v>4819</v>
      </c>
      <c r="G33" s="21">
        <f>SUM(G34)</f>
        <v>3575</v>
      </c>
      <c r="H33" s="21">
        <f>SUM(H34)</f>
        <v>3746.8</v>
      </c>
      <c r="I33" s="21">
        <f>SUM(I34)</f>
        <v>0</v>
      </c>
      <c r="J33" s="21">
        <f>SUM(J34)</f>
        <v>0</v>
      </c>
      <c r="K33" s="73" t="s">
        <v>61</v>
      </c>
    </row>
    <row r="34" spans="1:14" x14ac:dyDescent="0.25">
      <c r="A34" s="31" t="s">
        <v>138</v>
      </c>
      <c r="B34" s="14" t="s">
        <v>4</v>
      </c>
      <c r="C34" s="21">
        <f>SUM(D34:J34)</f>
        <v>14823.5</v>
      </c>
      <c r="D34" s="21">
        <f>SUM(D45)</f>
        <v>2321.6999999999998</v>
      </c>
      <c r="E34" s="21">
        <f t="shared" ref="E34:J34" si="15">SUM(E45)</f>
        <v>361</v>
      </c>
      <c r="F34" s="21">
        <f>SUM(F45)</f>
        <v>4819</v>
      </c>
      <c r="G34" s="21">
        <f>SUM(G38+G41)</f>
        <v>3575</v>
      </c>
      <c r="H34" s="21">
        <f t="shared" si="15"/>
        <v>3746.8</v>
      </c>
      <c r="I34" s="21">
        <f t="shared" si="15"/>
        <v>0</v>
      </c>
      <c r="J34" s="21">
        <f t="shared" si="15"/>
        <v>0</v>
      </c>
      <c r="K34" s="74"/>
    </row>
    <row r="35" spans="1:14" x14ac:dyDescent="0.25">
      <c r="A35" s="31" t="s">
        <v>139</v>
      </c>
      <c r="B35" s="14" t="s">
        <v>5</v>
      </c>
      <c r="C35" s="21">
        <f>SUM(D35:J35)</f>
        <v>4528.3999999999996</v>
      </c>
      <c r="D35" s="21">
        <f>SUM(D42)</f>
        <v>1214.7</v>
      </c>
      <c r="E35" s="21">
        <f t="shared" ref="E35:J35" si="16">SUM(E42)</f>
        <v>3313.7</v>
      </c>
      <c r="F35" s="21">
        <f t="shared" si="16"/>
        <v>0</v>
      </c>
      <c r="G35" s="21">
        <f>SUM(G42)</f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82"/>
    </row>
    <row r="36" spans="1:14" ht="15" customHeight="1" x14ac:dyDescent="0.25">
      <c r="A36" s="31" t="s">
        <v>140</v>
      </c>
      <c r="B36" s="67" t="s">
        <v>11</v>
      </c>
      <c r="C36" s="68"/>
      <c r="D36" s="68"/>
      <c r="E36" s="68"/>
      <c r="F36" s="68"/>
      <c r="G36" s="68"/>
      <c r="H36" s="68"/>
      <c r="I36" s="68"/>
      <c r="J36" s="68"/>
      <c r="K36" s="69"/>
    </row>
    <row r="37" spans="1:14" ht="51" x14ac:dyDescent="0.25">
      <c r="A37" s="31" t="s">
        <v>141</v>
      </c>
      <c r="B37" s="32" t="s">
        <v>21</v>
      </c>
      <c r="C37" s="41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65" t="s">
        <v>61</v>
      </c>
    </row>
    <row r="38" spans="1:14" x14ac:dyDescent="0.25">
      <c r="A38" s="31" t="s">
        <v>142</v>
      </c>
      <c r="B38" s="8" t="s">
        <v>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66"/>
    </row>
    <row r="39" spans="1:14" ht="15" customHeight="1" x14ac:dyDescent="0.25">
      <c r="A39" s="31" t="s">
        <v>143</v>
      </c>
      <c r="B39" s="67" t="s">
        <v>12</v>
      </c>
      <c r="C39" s="68"/>
      <c r="D39" s="68"/>
      <c r="E39" s="68"/>
      <c r="F39" s="68"/>
      <c r="G39" s="68"/>
      <c r="H39" s="68"/>
      <c r="I39" s="68"/>
      <c r="J39" s="68"/>
      <c r="K39" s="69"/>
    </row>
    <row r="40" spans="1:14" ht="18.75" customHeight="1" x14ac:dyDescent="0.25">
      <c r="A40" s="31" t="s">
        <v>144</v>
      </c>
      <c r="B40" s="63" t="s">
        <v>2</v>
      </c>
      <c r="C40" s="42">
        <f>SUM(D40:J40)</f>
        <v>19351.899999999998</v>
      </c>
      <c r="D40" s="42">
        <f>SUM(D41:D42)</f>
        <v>3536.3999999999996</v>
      </c>
      <c r="E40" s="42">
        <f t="shared" ref="E40:J40" si="17">SUM(E41:E42)</f>
        <v>3674.7</v>
      </c>
      <c r="F40" s="42">
        <f t="shared" si="17"/>
        <v>4819</v>
      </c>
      <c r="G40" s="42">
        <f t="shared" si="17"/>
        <v>3575</v>
      </c>
      <c r="H40" s="42">
        <f t="shared" si="17"/>
        <v>3746.8</v>
      </c>
      <c r="I40" s="42">
        <f t="shared" si="17"/>
        <v>0</v>
      </c>
      <c r="J40" s="42">
        <f t="shared" si="17"/>
        <v>0</v>
      </c>
      <c r="K40" s="65" t="s">
        <v>61</v>
      </c>
    </row>
    <row r="41" spans="1:14" ht="11.25" customHeight="1" x14ac:dyDescent="0.25">
      <c r="A41" s="31" t="s">
        <v>145</v>
      </c>
      <c r="B41" s="8" t="s">
        <v>4</v>
      </c>
      <c r="C41" s="20">
        <f>SUM(D41:J41)</f>
        <v>14823.5</v>
      </c>
      <c r="D41" s="20">
        <f t="shared" ref="D41:I41" si="18">SUM(D45)</f>
        <v>2321.6999999999998</v>
      </c>
      <c r="E41" s="20">
        <f t="shared" si="18"/>
        <v>361</v>
      </c>
      <c r="F41" s="20">
        <f t="shared" si="18"/>
        <v>4819</v>
      </c>
      <c r="G41" s="20">
        <f t="shared" si="18"/>
        <v>3575</v>
      </c>
      <c r="H41" s="20">
        <f t="shared" si="18"/>
        <v>3746.8</v>
      </c>
      <c r="I41" s="20">
        <f t="shared" si="18"/>
        <v>0</v>
      </c>
      <c r="J41" s="20">
        <v>0</v>
      </c>
      <c r="K41" s="77"/>
    </row>
    <row r="42" spans="1:14" ht="11.25" customHeight="1" x14ac:dyDescent="0.25">
      <c r="A42" s="31" t="s">
        <v>146</v>
      </c>
      <c r="B42" s="14" t="s">
        <v>5</v>
      </c>
      <c r="C42" s="20">
        <f>SUM(D42:J42)</f>
        <v>4528.3999999999996</v>
      </c>
      <c r="D42" s="20">
        <f>SUM(D46)</f>
        <v>1214.7</v>
      </c>
      <c r="E42" s="20">
        <f t="shared" ref="E42:J42" si="19">SUM(E46)</f>
        <v>3313.7</v>
      </c>
      <c r="F42" s="20">
        <f t="shared" si="19"/>
        <v>0</v>
      </c>
      <c r="G42" s="20">
        <f>SUM(G46)</f>
        <v>0</v>
      </c>
      <c r="H42" s="20">
        <f t="shared" si="19"/>
        <v>0</v>
      </c>
      <c r="I42" s="20">
        <f t="shared" si="19"/>
        <v>0</v>
      </c>
      <c r="J42" s="20">
        <f t="shared" si="19"/>
        <v>0</v>
      </c>
      <c r="K42" s="66"/>
    </row>
    <row r="43" spans="1:14" ht="15" customHeight="1" x14ac:dyDescent="0.25">
      <c r="A43" s="31" t="s">
        <v>147</v>
      </c>
      <c r="B43" s="67" t="s">
        <v>24</v>
      </c>
      <c r="C43" s="68"/>
      <c r="D43" s="68"/>
      <c r="E43" s="68"/>
      <c r="F43" s="68"/>
      <c r="G43" s="68"/>
      <c r="H43" s="68"/>
      <c r="I43" s="68"/>
      <c r="J43" s="68"/>
      <c r="K43" s="69"/>
    </row>
    <row r="44" spans="1:14" ht="15" customHeight="1" x14ac:dyDescent="0.25">
      <c r="A44" s="31" t="s">
        <v>148</v>
      </c>
      <c r="B44" s="8" t="s">
        <v>17</v>
      </c>
      <c r="C44" s="20">
        <f>SUM(D44:J44)</f>
        <v>19351.899999999998</v>
      </c>
      <c r="D44" s="20">
        <f>D45+D46</f>
        <v>3536.3999999999996</v>
      </c>
      <c r="E44" s="20">
        <f>SUM(E45:E46)</f>
        <v>3674.7</v>
      </c>
      <c r="F44" s="20">
        <f>SUM(F45)</f>
        <v>4819</v>
      </c>
      <c r="G44" s="20">
        <f>SUM(G45)</f>
        <v>3575</v>
      </c>
      <c r="H44" s="20">
        <f>SUM(H45)</f>
        <v>3746.8</v>
      </c>
      <c r="I44" s="20">
        <f>SUM(I45)</f>
        <v>0</v>
      </c>
      <c r="J44" s="20">
        <f>SUM(J45)</f>
        <v>0</v>
      </c>
      <c r="K44" s="65" t="s">
        <v>564</v>
      </c>
    </row>
    <row r="45" spans="1:14" x14ac:dyDescent="0.25">
      <c r="A45" s="31" t="s">
        <v>149</v>
      </c>
      <c r="B45" s="32" t="s">
        <v>4</v>
      </c>
      <c r="C45" s="26">
        <f>SUM(D45:J45)</f>
        <v>14823.5</v>
      </c>
      <c r="D45" s="26">
        <v>2321.6999999999998</v>
      </c>
      <c r="E45" s="26">
        <v>361</v>
      </c>
      <c r="F45" s="26">
        <v>4819</v>
      </c>
      <c r="G45" s="26">
        <v>3575</v>
      </c>
      <c r="H45" s="26">
        <v>3746.8</v>
      </c>
      <c r="I45" s="26">
        <v>0</v>
      </c>
      <c r="J45" s="26">
        <v>0</v>
      </c>
      <c r="K45" s="77"/>
    </row>
    <row r="46" spans="1:14" x14ac:dyDescent="0.25">
      <c r="A46" s="31" t="s">
        <v>150</v>
      </c>
      <c r="B46" s="8" t="s">
        <v>5</v>
      </c>
      <c r="C46" s="20">
        <f>D46+E46+F46+G46+H46+I46+J46</f>
        <v>4528.3999999999996</v>
      </c>
      <c r="D46" s="20">
        <v>1214.7</v>
      </c>
      <c r="E46" s="20">
        <v>3313.7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66"/>
    </row>
    <row r="47" spans="1:14" ht="15" customHeight="1" x14ac:dyDescent="0.25">
      <c r="A47" s="31" t="s">
        <v>151</v>
      </c>
      <c r="B47" s="67" t="s">
        <v>13</v>
      </c>
      <c r="C47" s="68"/>
      <c r="D47" s="68"/>
      <c r="E47" s="68"/>
      <c r="F47" s="68"/>
      <c r="G47" s="68"/>
      <c r="H47" s="68"/>
      <c r="I47" s="68"/>
      <c r="J47" s="68"/>
      <c r="K47" s="69"/>
    </row>
    <row r="48" spans="1:14" ht="38.25" x14ac:dyDescent="0.25">
      <c r="A48" s="31" t="s">
        <v>152</v>
      </c>
      <c r="B48" s="14" t="s">
        <v>14</v>
      </c>
      <c r="C48" s="21">
        <f>SUM(D48:J48)</f>
        <v>170184.11867999999</v>
      </c>
      <c r="D48" s="21">
        <f t="shared" ref="D48:J48" si="20">SUM(D49:D50)</f>
        <v>22188.800000000003</v>
      </c>
      <c r="E48" s="21">
        <f t="shared" si="20"/>
        <v>26087.500000000004</v>
      </c>
      <c r="F48" s="21">
        <f t="shared" si="20"/>
        <v>42403.84145</v>
      </c>
      <c r="G48" s="21">
        <f t="shared" si="20"/>
        <v>31952.97723</v>
      </c>
      <c r="H48" s="21">
        <f t="shared" si="20"/>
        <v>18233.2</v>
      </c>
      <c r="I48" s="21">
        <f t="shared" si="20"/>
        <v>5241.3</v>
      </c>
      <c r="J48" s="21">
        <f t="shared" si="20"/>
        <v>24076.5</v>
      </c>
      <c r="K48" s="87" t="s">
        <v>61</v>
      </c>
      <c r="N48" s="13">
        <f>SUM(E45+E53)</f>
        <v>797</v>
      </c>
    </row>
    <row r="49" spans="1:14" x14ac:dyDescent="0.25">
      <c r="A49" s="31" t="s">
        <v>153</v>
      </c>
      <c r="B49" s="14" t="s">
        <v>4</v>
      </c>
      <c r="C49" s="21">
        <f>SUM(D49:J49)</f>
        <v>166007.11868000001</v>
      </c>
      <c r="D49" s="21">
        <f>SUM(D60+D69+D72+D75+D53+D119)</f>
        <v>22188.800000000003</v>
      </c>
      <c r="E49" s="21">
        <f t="shared" ref="E49:J49" si="21">SUM(E60+E69+E72+E75+E53+E119)</f>
        <v>25741.300000000003</v>
      </c>
      <c r="F49" s="21">
        <f>SUM(F60+F69+F72+F75+F53+F119)</f>
        <v>41428.741450000001</v>
      </c>
      <c r="G49" s="21">
        <f t="shared" si="21"/>
        <v>30989.47723</v>
      </c>
      <c r="H49" s="21">
        <f t="shared" si="21"/>
        <v>17281.3</v>
      </c>
      <c r="I49" s="21">
        <f t="shared" si="21"/>
        <v>4301</v>
      </c>
      <c r="J49" s="21">
        <f t="shared" si="21"/>
        <v>24076.5</v>
      </c>
      <c r="K49" s="88"/>
      <c r="M49" s="16"/>
      <c r="N49" s="16"/>
    </row>
    <row r="50" spans="1:14" x14ac:dyDescent="0.25">
      <c r="A50" s="31" t="s">
        <v>154</v>
      </c>
      <c r="B50" s="8" t="s">
        <v>5</v>
      </c>
      <c r="C50" s="21">
        <f>SUM(D50:J50)</f>
        <v>4177</v>
      </c>
      <c r="D50" s="21">
        <f>SUM(D76)</f>
        <v>0</v>
      </c>
      <c r="E50" s="21">
        <f>SUM(E76)</f>
        <v>346.2</v>
      </c>
      <c r="F50" s="21">
        <f>SUM(F120)</f>
        <v>975.1</v>
      </c>
      <c r="G50" s="21">
        <f>SUM(G120)</f>
        <v>963.5</v>
      </c>
      <c r="H50" s="21">
        <f>SUM(H120)</f>
        <v>951.9</v>
      </c>
      <c r="I50" s="21">
        <f>SUM(I120)</f>
        <v>940.3</v>
      </c>
      <c r="J50" s="21">
        <f>SUM(J120)</f>
        <v>0</v>
      </c>
      <c r="K50" s="89"/>
      <c r="M50" s="16"/>
      <c r="N50" s="16"/>
    </row>
    <row r="51" spans="1:14" ht="15" customHeight="1" x14ac:dyDescent="0.25">
      <c r="A51" s="31" t="s">
        <v>155</v>
      </c>
      <c r="B51" s="67" t="s">
        <v>24</v>
      </c>
      <c r="C51" s="68"/>
      <c r="D51" s="68"/>
      <c r="E51" s="68"/>
      <c r="F51" s="68"/>
      <c r="G51" s="68"/>
      <c r="H51" s="68"/>
      <c r="I51" s="68"/>
      <c r="J51" s="68"/>
      <c r="K51" s="69"/>
      <c r="M51" s="16"/>
      <c r="N51" s="16"/>
    </row>
    <row r="52" spans="1:14" x14ac:dyDescent="0.25">
      <c r="A52" s="31" t="s">
        <v>156</v>
      </c>
      <c r="B52" s="8" t="s">
        <v>17</v>
      </c>
      <c r="C52" s="20">
        <f>SUM(D52:J52)</f>
        <v>3927.9</v>
      </c>
      <c r="D52" s="20">
        <f>D53+D54</f>
        <v>310.89999999999998</v>
      </c>
      <c r="E52" s="20">
        <f t="shared" ref="E52:J52" si="22">SUM(E53)</f>
        <v>436</v>
      </c>
      <c r="F52" s="20">
        <f t="shared" si="22"/>
        <v>2681</v>
      </c>
      <c r="G52" s="20">
        <f t="shared" si="22"/>
        <v>500</v>
      </c>
      <c r="H52" s="20">
        <f t="shared" si="22"/>
        <v>0</v>
      </c>
      <c r="I52" s="20">
        <f t="shared" si="22"/>
        <v>0</v>
      </c>
      <c r="J52" s="20">
        <f t="shared" si="22"/>
        <v>0</v>
      </c>
      <c r="K52" s="65" t="s">
        <v>564</v>
      </c>
      <c r="M52" s="16"/>
      <c r="N52" s="16"/>
    </row>
    <row r="53" spans="1:14" x14ac:dyDescent="0.25">
      <c r="A53" s="31" t="s">
        <v>157</v>
      </c>
      <c r="B53" s="32" t="s">
        <v>4</v>
      </c>
      <c r="C53" s="26">
        <f>SUM(D53:J53)</f>
        <v>3927.9</v>
      </c>
      <c r="D53" s="26">
        <v>310.89999999999998</v>
      </c>
      <c r="E53" s="26">
        <v>436</v>
      </c>
      <c r="F53" s="26">
        <v>2681</v>
      </c>
      <c r="G53" s="26">
        <v>500</v>
      </c>
      <c r="H53" s="26">
        <v>0</v>
      </c>
      <c r="I53" s="26">
        <f>SUM(H53)</f>
        <v>0</v>
      </c>
      <c r="J53" s="26">
        <f>SUM(I53)</f>
        <v>0</v>
      </c>
      <c r="K53" s="77"/>
      <c r="M53" s="16"/>
      <c r="N53" s="16"/>
    </row>
    <row r="54" spans="1:14" x14ac:dyDescent="0.25">
      <c r="A54" s="31" t="s">
        <v>158</v>
      </c>
      <c r="B54" s="8" t="s">
        <v>5</v>
      </c>
      <c r="C54" s="20">
        <f>D54+E54+F54+G54+H54+I54+J54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66"/>
      <c r="M54" s="16"/>
      <c r="N54" s="16"/>
    </row>
    <row r="55" spans="1:14" ht="16.5" customHeight="1" x14ac:dyDescent="0.25">
      <c r="A55" s="31" t="s">
        <v>159</v>
      </c>
      <c r="B55" s="67" t="s">
        <v>104</v>
      </c>
      <c r="C55" s="68"/>
      <c r="D55" s="68"/>
      <c r="E55" s="68"/>
      <c r="F55" s="68"/>
      <c r="G55" s="68"/>
      <c r="H55" s="68"/>
      <c r="I55" s="68"/>
      <c r="J55" s="68"/>
      <c r="K55" s="69"/>
      <c r="M55" s="16"/>
      <c r="N55" s="16"/>
    </row>
    <row r="56" spans="1:14" x14ac:dyDescent="0.25">
      <c r="A56" s="31" t="s">
        <v>160</v>
      </c>
      <c r="B56" s="8" t="s">
        <v>17</v>
      </c>
      <c r="C56" s="20">
        <f>SUM(D56:J56)</f>
        <v>0</v>
      </c>
      <c r="D56" s="20">
        <f>D57+D58</f>
        <v>0</v>
      </c>
      <c r="E56" s="20">
        <f t="shared" ref="E56:J56" si="23">SUM(E57)</f>
        <v>0</v>
      </c>
      <c r="F56" s="20">
        <f t="shared" si="23"/>
        <v>0</v>
      </c>
      <c r="G56" s="20">
        <f t="shared" si="23"/>
        <v>0</v>
      </c>
      <c r="H56" s="20">
        <f t="shared" si="23"/>
        <v>0</v>
      </c>
      <c r="I56" s="20">
        <f t="shared" si="23"/>
        <v>0</v>
      </c>
      <c r="J56" s="20">
        <f t="shared" si="23"/>
        <v>0</v>
      </c>
      <c r="K56" s="65" t="s">
        <v>61</v>
      </c>
      <c r="M56" s="16"/>
      <c r="N56" s="16"/>
    </row>
    <row r="57" spans="1:14" x14ac:dyDescent="0.25">
      <c r="A57" s="31" t="s">
        <v>161</v>
      </c>
      <c r="B57" s="32" t="s">
        <v>4</v>
      </c>
      <c r="C57" s="26">
        <f>SUM(D57:J57)</f>
        <v>0</v>
      </c>
      <c r="D57" s="26">
        <v>0</v>
      </c>
      <c r="E57" s="26">
        <v>0</v>
      </c>
      <c r="F57" s="26">
        <v>0</v>
      </c>
      <c r="G57" s="26">
        <v>0</v>
      </c>
      <c r="H57" s="26">
        <f>SUM(G57)</f>
        <v>0</v>
      </c>
      <c r="I57" s="26">
        <f>SUM(H57)</f>
        <v>0</v>
      </c>
      <c r="J57" s="26">
        <f>SUM(I57)</f>
        <v>0</v>
      </c>
      <c r="K57" s="66"/>
      <c r="M57" s="16"/>
      <c r="N57" s="16"/>
    </row>
    <row r="58" spans="1:14" ht="15" customHeight="1" x14ac:dyDescent="0.25">
      <c r="A58" s="31" t="s">
        <v>162</v>
      </c>
      <c r="B58" s="67" t="s">
        <v>91</v>
      </c>
      <c r="C58" s="68"/>
      <c r="D58" s="68"/>
      <c r="E58" s="68"/>
      <c r="F58" s="68"/>
      <c r="G58" s="68"/>
      <c r="H58" s="68"/>
      <c r="I58" s="68"/>
      <c r="J58" s="68"/>
      <c r="K58" s="69"/>
      <c r="M58" s="2"/>
      <c r="N58" s="2"/>
    </row>
    <row r="59" spans="1:14" x14ac:dyDescent="0.25">
      <c r="A59" s="31" t="s">
        <v>163</v>
      </c>
      <c r="B59" s="8" t="s">
        <v>29</v>
      </c>
      <c r="C59" s="20">
        <f>SUM(D59:J59)</f>
        <v>78311.4908</v>
      </c>
      <c r="D59" s="20">
        <f t="shared" ref="D59:J59" si="24">SUM(D60)</f>
        <v>12001</v>
      </c>
      <c r="E59" s="20">
        <f t="shared" si="24"/>
        <v>12600</v>
      </c>
      <c r="F59" s="20">
        <f t="shared" si="24"/>
        <v>18150.6908</v>
      </c>
      <c r="G59" s="20">
        <f t="shared" si="24"/>
        <v>15955</v>
      </c>
      <c r="H59" s="20">
        <f t="shared" si="24"/>
        <v>6404.8</v>
      </c>
      <c r="I59" s="20">
        <f t="shared" si="24"/>
        <v>0</v>
      </c>
      <c r="J59" s="20">
        <f t="shared" si="24"/>
        <v>13200</v>
      </c>
      <c r="K59" s="65" t="s">
        <v>551</v>
      </c>
      <c r="M59" s="2"/>
      <c r="N59" s="2"/>
    </row>
    <row r="60" spans="1:14" x14ac:dyDescent="0.25">
      <c r="A60" s="31" t="s">
        <v>164</v>
      </c>
      <c r="B60" s="8" t="s">
        <v>4</v>
      </c>
      <c r="C60" s="20">
        <f>SUM(D60:J60)</f>
        <v>78311.4908</v>
      </c>
      <c r="D60" s="20">
        <f t="shared" ref="D60:J60" si="25">SUM(D63+D66)</f>
        <v>12001</v>
      </c>
      <c r="E60" s="20">
        <f t="shared" si="25"/>
        <v>12600</v>
      </c>
      <c r="F60" s="20">
        <f t="shared" si="25"/>
        <v>18150.6908</v>
      </c>
      <c r="G60" s="20">
        <f t="shared" si="25"/>
        <v>15955</v>
      </c>
      <c r="H60" s="20">
        <f t="shared" si="25"/>
        <v>6404.8</v>
      </c>
      <c r="I60" s="20">
        <f t="shared" si="25"/>
        <v>0</v>
      </c>
      <c r="J60" s="20">
        <f t="shared" si="25"/>
        <v>13200</v>
      </c>
      <c r="K60" s="66"/>
      <c r="M60" s="2"/>
      <c r="N60" s="2"/>
    </row>
    <row r="61" spans="1:14" ht="15" customHeight="1" x14ac:dyDescent="0.25">
      <c r="A61" s="31" t="s">
        <v>399</v>
      </c>
      <c r="B61" s="67" t="s">
        <v>117</v>
      </c>
      <c r="C61" s="68"/>
      <c r="D61" s="68"/>
      <c r="E61" s="68"/>
      <c r="F61" s="68"/>
      <c r="G61" s="68"/>
      <c r="H61" s="68"/>
      <c r="I61" s="68"/>
      <c r="J61" s="68"/>
      <c r="K61" s="69"/>
      <c r="M61" s="2"/>
      <c r="N61" s="2"/>
    </row>
    <row r="62" spans="1:14" x14ac:dyDescent="0.25">
      <c r="A62" s="31" t="s">
        <v>400</v>
      </c>
      <c r="B62" s="8" t="s">
        <v>41</v>
      </c>
      <c r="C62" s="20">
        <f>SUM(D62:J62)</f>
        <v>52807.888400000003</v>
      </c>
      <c r="D62" s="20">
        <f>SUM(D63)</f>
        <v>8644.1</v>
      </c>
      <c r="E62" s="20">
        <f t="shared" ref="E62:J62" si="26">SUM(E63)</f>
        <v>8800</v>
      </c>
      <c r="F62" s="20">
        <f t="shared" si="26"/>
        <v>10660.6908</v>
      </c>
      <c r="G62" s="20">
        <f t="shared" si="26"/>
        <v>13098.2976</v>
      </c>
      <c r="H62" s="20">
        <f t="shared" si="26"/>
        <v>2404.8000000000002</v>
      </c>
      <c r="I62" s="20">
        <f t="shared" si="26"/>
        <v>0</v>
      </c>
      <c r="J62" s="20">
        <f t="shared" si="26"/>
        <v>9200</v>
      </c>
      <c r="K62" s="65" t="s">
        <v>551</v>
      </c>
      <c r="M62" s="2"/>
      <c r="N62" s="2"/>
    </row>
    <row r="63" spans="1:14" x14ac:dyDescent="0.25">
      <c r="A63" s="31" t="s">
        <v>401</v>
      </c>
      <c r="B63" s="8" t="s">
        <v>4</v>
      </c>
      <c r="C63" s="20">
        <f>SUM(D63:J63)</f>
        <v>52807.888400000003</v>
      </c>
      <c r="D63" s="20">
        <v>8644.1</v>
      </c>
      <c r="E63" s="20">
        <v>8800</v>
      </c>
      <c r="F63" s="20">
        <v>10660.6908</v>
      </c>
      <c r="G63" s="20">
        <v>13098.2976</v>
      </c>
      <c r="H63" s="20">
        <v>2404.8000000000002</v>
      </c>
      <c r="I63" s="20">
        <v>0</v>
      </c>
      <c r="J63" s="20">
        <v>9200</v>
      </c>
      <c r="K63" s="66"/>
      <c r="M63" s="2"/>
      <c r="N63" s="2"/>
    </row>
    <row r="64" spans="1:14" ht="15" customHeight="1" x14ac:dyDescent="0.25">
      <c r="A64" s="31" t="s">
        <v>402</v>
      </c>
      <c r="B64" s="67" t="s">
        <v>118</v>
      </c>
      <c r="C64" s="68"/>
      <c r="D64" s="68"/>
      <c r="E64" s="68"/>
      <c r="F64" s="68"/>
      <c r="G64" s="68"/>
      <c r="H64" s="68"/>
      <c r="I64" s="68"/>
      <c r="J64" s="68"/>
      <c r="K64" s="69"/>
      <c r="M64" s="2"/>
      <c r="N64" s="2"/>
    </row>
    <row r="65" spans="1:14" x14ac:dyDescent="0.25">
      <c r="A65" s="31" t="s">
        <v>403</v>
      </c>
      <c r="B65" s="8" t="s">
        <v>41</v>
      </c>
      <c r="C65" s="20">
        <f>SUM(D65:J65)</f>
        <v>25503.6024</v>
      </c>
      <c r="D65" s="20">
        <f>SUM(D66)</f>
        <v>3356.9</v>
      </c>
      <c r="E65" s="20">
        <f t="shared" ref="E65:J65" si="27">SUM(E66)</f>
        <v>3800</v>
      </c>
      <c r="F65" s="20">
        <f t="shared" si="27"/>
        <v>7490</v>
      </c>
      <c r="G65" s="20">
        <f t="shared" si="27"/>
        <v>2856.7024000000001</v>
      </c>
      <c r="H65" s="20">
        <f t="shared" si="27"/>
        <v>4000</v>
      </c>
      <c r="I65" s="20">
        <f t="shared" si="27"/>
        <v>0</v>
      </c>
      <c r="J65" s="20">
        <f t="shared" si="27"/>
        <v>4000</v>
      </c>
      <c r="K65" s="65" t="s">
        <v>551</v>
      </c>
      <c r="M65" s="2"/>
      <c r="N65" s="2"/>
    </row>
    <row r="66" spans="1:14" x14ac:dyDescent="0.25">
      <c r="A66" s="31" t="s">
        <v>404</v>
      </c>
      <c r="B66" s="8" t="s">
        <v>4</v>
      </c>
      <c r="C66" s="20">
        <f>SUM(D66:J66)</f>
        <v>25503.6024</v>
      </c>
      <c r="D66" s="20">
        <v>3356.9</v>
      </c>
      <c r="E66" s="20">
        <v>3800</v>
      </c>
      <c r="F66" s="20">
        <v>7490</v>
      </c>
      <c r="G66" s="20">
        <v>2856.7024000000001</v>
      </c>
      <c r="H66" s="20">
        <v>4000</v>
      </c>
      <c r="I66" s="20">
        <v>0</v>
      </c>
      <c r="J66" s="20">
        <v>4000</v>
      </c>
      <c r="K66" s="66"/>
      <c r="M66" s="2"/>
      <c r="N66" s="2"/>
    </row>
    <row r="67" spans="1:14" ht="15" customHeight="1" x14ac:dyDescent="0.25">
      <c r="A67" s="31" t="s">
        <v>165</v>
      </c>
      <c r="B67" s="67" t="s">
        <v>92</v>
      </c>
      <c r="C67" s="68"/>
      <c r="D67" s="68"/>
      <c r="E67" s="68"/>
      <c r="F67" s="68"/>
      <c r="G67" s="68"/>
      <c r="H67" s="68"/>
      <c r="I67" s="68"/>
      <c r="J67" s="68"/>
      <c r="K67" s="69"/>
      <c r="M67" s="2"/>
      <c r="N67" s="2"/>
    </row>
    <row r="68" spans="1:14" x14ac:dyDescent="0.25">
      <c r="A68" s="31" t="s">
        <v>166</v>
      </c>
      <c r="B68" s="8" t="s">
        <v>17</v>
      </c>
      <c r="C68" s="20">
        <f>SUM(D68:J68)</f>
        <v>20360.29895</v>
      </c>
      <c r="D68" s="20">
        <f t="shared" ref="D68:J68" si="28">SUM(D69)</f>
        <v>2890.9</v>
      </c>
      <c r="E68" s="20">
        <f t="shared" si="28"/>
        <v>2148</v>
      </c>
      <c r="F68" s="20">
        <f t="shared" si="28"/>
        <v>3923.8438599999999</v>
      </c>
      <c r="G68" s="20">
        <f t="shared" si="28"/>
        <v>3352.35509</v>
      </c>
      <c r="H68" s="20">
        <f t="shared" si="28"/>
        <v>3302.5</v>
      </c>
      <c r="I68" s="20">
        <f t="shared" si="28"/>
        <v>1440.2</v>
      </c>
      <c r="J68" s="20">
        <f t="shared" si="28"/>
        <v>3302.5</v>
      </c>
      <c r="K68" s="65" t="s">
        <v>556</v>
      </c>
      <c r="M68" s="2"/>
      <c r="N68" s="2"/>
    </row>
    <row r="69" spans="1:14" x14ac:dyDescent="0.25">
      <c r="A69" s="31" t="s">
        <v>167</v>
      </c>
      <c r="B69" s="8" t="s">
        <v>4</v>
      </c>
      <c r="C69" s="20">
        <f>SUM(D69:J69)</f>
        <v>20360.29895</v>
      </c>
      <c r="D69" s="20">
        <v>2890.9</v>
      </c>
      <c r="E69" s="20">
        <v>2148</v>
      </c>
      <c r="F69" s="20">
        <v>3923.8438599999999</v>
      </c>
      <c r="G69" s="20">
        <v>3352.35509</v>
      </c>
      <c r="H69" s="20">
        <v>3302.5</v>
      </c>
      <c r="I69" s="20">
        <v>1440.2</v>
      </c>
      <c r="J69" s="20">
        <v>3302.5</v>
      </c>
      <c r="K69" s="66"/>
      <c r="M69" s="2"/>
      <c r="N69" s="2"/>
    </row>
    <row r="70" spans="1:14" ht="15" customHeight="1" x14ac:dyDescent="0.25">
      <c r="A70" s="31" t="s">
        <v>168</v>
      </c>
      <c r="B70" s="67" t="s">
        <v>93</v>
      </c>
      <c r="C70" s="68"/>
      <c r="D70" s="68"/>
      <c r="E70" s="68"/>
      <c r="F70" s="68"/>
      <c r="G70" s="68"/>
      <c r="H70" s="68"/>
      <c r="I70" s="68"/>
      <c r="J70" s="68"/>
      <c r="K70" s="69"/>
      <c r="M70" s="2"/>
      <c r="N70" s="2"/>
    </row>
    <row r="71" spans="1:14" x14ac:dyDescent="0.25">
      <c r="A71" s="31" t="s">
        <v>169</v>
      </c>
      <c r="B71" s="8" t="s">
        <v>17</v>
      </c>
      <c r="C71" s="20">
        <f>SUM(D71:J71)</f>
        <v>19733.498509999998</v>
      </c>
      <c r="D71" s="20">
        <f t="shared" ref="D71:J71" si="29">SUM(D72)</f>
        <v>2263.1</v>
      </c>
      <c r="E71" s="20">
        <f t="shared" si="29"/>
        <v>2306.9</v>
      </c>
      <c r="F71" s="20">
        <f t="shared" si="29"/>
        <v>3619.4421200000002</v>
      </c>
      <c r="G71" s="20">
        <f t="shared" si="29"/>
        <v>2961.6563900000001</v>
      </c>
      <c r="H71" s="20">
        <f t="shared" si="29"/>
        <v>2860.8</v>
      </c>
      <c r="I71" s="20">
        <f t="shared" si="29"/>
        <v>2860.8</v>
      </c>
      <c r="J71" s="20">
        <f t="shared" si="29"/>
        <v>2860.8</v>
      </c>
      <c r="K71" s="65" t="s">
        <v>563</v>
      </c>
      <c r="M71" s="2"/>
      <c r="N71" s="2"/>
    </row>
    <row r="72" spans="1:14" x14ac:dyDescent="0.25">
      <c r="A72" s="31" t="s">
        <v>170</v>
      </c>
      <c r="B72" s="8" t="s">
        <v>4</v>
      </c>
      <c r="C72" s="20">
        <f>SUM(D72:J72)</f>
        <v>19733.498509999998</v>
      </c>
      <c r="D72" s="20">
        <v>2263.1</v>
      </c>
      <c r="E72" s="20">
        <v>2306.9</v>
      </c>
      <c r="F72" s="20">
        <v>3619.4421200000002</v>
      </c>
      <c r="G72" s="20">
        <v>2961.6563900000001</v>
      </c>
      <c r="H72" s="20">
        <v>2860.8</v>
      </c>
      <c r="I72" s="20">
        <f>SUM(H72)</f>
        <v>2860.8</v>
      </c>
      <c r="J72" s="20">
        <f>SUM(I72)</f>
        <v>2860.8</v>
      </c>
      <c r="K72" s="66"/>
      <c r="M72" s="2"/>
      <c r="N72" s="2"/>
    </row>
    <row r="73" spans="1:14" ht="15" customHeight="1" x14ac:dyDescent="0.25">
      <c r="A73" s="31" t="s">
        <v>171</v>
      </c>
      <c r="B73" s="67" t="s">
        <v>94</v>
      </c>
      <c r="C73" s="68"/>
      <c r="D73" s="68"/>
      <c r="E73" s="68"/>
      <c r="F73" s="68"/>
      <c r="G73" s="68"/>
      <c r="H73" s="68"/>
      <c r="I73" s="68"/>
      <c r="J73" s="68"/>
      <c r="K73" s="69"/>
    </row>
    <row r="74" spans="1:14" x14ac:dyDescent="0.25">
      <c r="A74" s="31" t="s">
        <v>172</v>
      </c>
      <c r="B74" s="8" t="s">
        <v>29</v>
      </c>
      <c r="C74" s="20">
        <f>SUM(D74:J74)</f>
        <v>43017.280419999996</v>
      </c>
      <c r="D74" s="20">
        <f>SUM(D75:D76)</f>
        <v>4722.8999999999996</v>
      </c>
      <c r="E74" s="20">
        <f t="shared" ref="E74:J74" si="30">SUM(E75:E76)</f>
        <v>8596.6</v>
      </c>
      <c r="F74" s="20">
        <f t="shared" si="30"/>
        <v>12256.964669999999</v>
      </c>
      <c r="G74" s="20">
        <f t="shared" si="30"/>
        <v>8014.415750000001</v>
      </c>
      <c r="H74" s="20">
        <f t="shared" si="30"/>
        <v>4713.2000000000007</v>
      </c>
      <c r="I74" s="20">
        <f t="shared" si="30"/>
        <v>0</v>
      </c>
      <c r="J74" s="20">
        <f t="shared" si="30"/>
        <v>4713.2000000000007</v>
      </c>
      <c r="K74" s="65" t="s">
        <v>562</v>
      </c>
    </row>
    <row r="75" spans="1:14" ht="19.5" customHeight="1" x14ac:dyDescent="0.25">
      <c r="A75" s="31" t="s">
        <v>173</v>
      </c>
      <c r="B75" s="8" t="s">
        <v>4</v>
      </c>
      <c r="C75" s="20">
        <f>SUM(D75:J75)</f>
        <v>42671.080419999998</v>
      </c>
      <c r="D75" s="20">
        <f>SUM(D79+D82+D89+D92+D101+D95+D104+D110+D98+D107+D85)</f>
        <v>4722.8999999999996</v>
      </c>
      <c r="E75" s="20">
        <f t="shared" ref="E75:J75" si="31">SUM(E79+E82+E89+E92+E101+E95+E104+E110+E98+E107+E85+E113)</f>
        <v>8250.4</v>
      </c>
      <c r="F75" s="20">
        <f>SUM(F79+F82+F89+F92+F101+F95+F104+F110+F98+F107+F85+F113)</f>
        <v>12256.964669999999</v>
      </c>
      <c r="G75" s="20">
        <f>SUM(G79+G82+G89+G92+G101+G95+G104+G110+G98+G107+G85+G113+G116)</f>
        <v>8014.415750000001</v>
      </c>
      <c r="H75" s="20">
        <f>SUM(H79+H82+H89+H92+H101+H95+H104+H110+H98+H107+H85+H113+H116)</f>
        <v>4713.2000000000007</v>
      </c>
      <c r="I75" s="20">
        <f t="shared" si="31"/>
        <v>0</v>
      </c>
      <c r="J75" s="20">
        <f t="shared" si="31"/>
        <v>4713.2000000000007</v>
      </c>
      <c r="K75" s="77"/>
    </row>
    <row r="76" spans="1:14" ht="18.75" customHeight="1" x14ac:dyDescent="0.25">
      <c r="A76" s="31" t="s">
        <v>405</v>
      </c>
      <c r="B76" s="8" t="s">
        <v>5</v>
      </c>
      <c r="C76" s="20">
        <f>SUM(D76:J76)</f>
        <v>346.2</v>
      </c>
      <c r="D76" s="20">
        <f>SUM(D86)</f>
        <v>0</v>
      </c>
      <c r="E76" s="20">
        <f t="shared" ref="E76:J76" si="32">SUM(E86)</f>
        <v>346.2</v>
      </c>
      <c r="F76" s="20">
        <f t="shared" si="32"/>
        <v>0</v>
      </c>
      <c r="G76" s="20">
        <f t="shared" si="32"/>
        <v>0</v>
      </c>
      <c r="H76" s="20">
        <f t="shared" si="32"/>
        <v>0</v>
      </c>
      <c r="I76" s="20">
        <f t="shared" si="32"/>
        <v>0</v>
      </c>
      <c r="J76" s="20">
        <f t="shared" si="32"/>
        <v>0</v>
      </c>
      <c r="K76" s="19"/>
    </row>
    <row r="77" spans="1:14" ht="15" customHeight="1" x14ac:dyDescent="0.25">
      <c r="A77" s="31" t="s">
        <v>406</v>
      </c>
      <c r="B77" s="67" t="s">
        <v>46</v>
      </c>
      <c r="C77" s="68"/>
      <c r="D77" s="68"/>
      <c r="E77" s="68"/>
      <c r="F77" s="68"/>
      <c r="G77" s="68"/>
      <c r="H77" s="68"/>
      <c r="I77" s="68"/>
      <c r="J77" s="68"/>
      <c r="K77" s="69"/>
    </row>
    <row r="78" spans="1:14" x14ac:dyDescent="0.25">
      <c r="A78" s="31" t="s">
        <v>407</v>
      </c>
      <c r="B78" s="8" t="s">
        <v>41</v>
      </c>
      <c r="C78" s="20">
        <f t="shared" ref="C78:J78" si="33">SUM(C79)</f>
        <v>2506.8588799999998</v>
      </c>
      <c r="D78" s="20">
        <f t="shared" si="33"/>
        <v>369.2</v>
      </c>
      <c r="E78" s="20">
        <f t="shared" si="33"/>
        <v>404.9</v>
      </c>
      <c r="F78" s="20">
        <f t="shared" si="33"/>
        <v>384.30005999999997</v>
      </c>
      <c r="G78" s="20">
        <f t="shared" si="33"/>
        <v>466.45882</v>
      </c>
      <c r="H78" s="20">
        <f t="shared" si="33"/>
        <v>441</v>
      </c>
      <c r="I78" s="20">
        <f t="shared" si="33"/>
        <v>0</v>
      </c>
      <c r="J78" s="20">
        <f t="shared" si="33"/>
        <v>441</v>
      </c>
      <c r="K78" s="65" t="s">
        <v>561</v>
      </c>
    </row>
    <row r="79" spans="1:14" x14ac:dyDescent="0.25">
      <c r="A79" s="31" t="s">
        <v>408</v>
      </c>
      <c r="B79" s="8" t="s">
        <v>4</v>
      </c>
      <c r="C79" s="20">
        <f>SUM(D79:J79)</f>
        <v>2506.8588799999998</v>
      </c>
      <c r="D79" s="20">
        <v>369.2</v>
      </c>
      <c r="E79" s="20">
        <v>404.9</v>
      </c>
      <c r="F79" s="20">
        <v>384.30005999999997</v>
      </c>
      <c r="G79" s="20">
        <v>466.45882</v>
      </c>
      <c r="H79" s="20">
        <v>441</v>
      </c>
      <c r="I79" s="20">
        <v>0</v>
      </c>
      <c r="J79" s="20">
        <v>441</v>
      </c>
      <c r="K79" s="66"/>
    </row>
    <row r="80" spans="1:14" ht="15" customHeight="1" x14ac:dyDescent="0.25">
      <c r="A80" s="31" t="s">
        <v>409</v>
      </c>
      <c r="B80" s="67" t="s">
        <v>52</v>
      </c>
      <c r="C80" s="68"/>
      <c r="D80" s="68"/>
      <c r="E80" s="68"/>
      <c r="F80" s="68"/>
      <c r="G80" s="68"/>
      <c r="H80" s="68"/>
      <c r="I80" s="68"/>
      <c r="J80" s="68"/>
      <c r="K80" s="69"/>
    </row>
    <row r="81" spans="1:11" x14ac:dyDescent="0.25">
      <c r="A81" s="31" t="s">
        <v>410</v>
      </c>
      <c r="B81" s="8" t="s">
        <v>41</v>
      </c>
      <c r="C81" s="20">
        <f>SUM(C82)</f>
        <v>6647.899730000001</v>
      </c>
      <c r="D81" s="20">
        <f>SUM(D82)</f>
        <v>1098.7</v>
      </c>
      <c r="E81" s="20">
        <f t="shared" ref="E81:J81" si="34">SUM(E82)</f>
        <v>976.1</v>
      </c>
      <c r="F81" s="20">
        <f t="shared" si="34"/>
        <v>999.81380000000001</v>
      </c>
      <c r="G81" s="20">
        <f t="shared" si="34"/>
        <v>1147.6859300000001</v>
      </c>
      <c r="H81" s="20">
        <f t="shared" si="34"/>
        <v>1212.8</v>
      </c>
      <c r="I81" s="20">
        <f t="shared" si="34"/>
        <v>0</v>
      </c>
      <c r="J81" s="20">
        <f t="shared" si="34"/>
        <v>1212.8</v>
      </c>
      <c r="K81" s="65" t="s">
        <v>560</v>
      </c>
    </row>
    <row r="82" spans="1:11" x14ac:dyDescent="0.25">
      <c r="A82" s="31" t="s">
        <v>411</v>
      </c>
      <c r="B82" s="8" t="s">
        <v>4</v>
      </c>
      <c r="C82" s="20">
        <f>SUM(D82:J82)</f>
        <v>6647.899730000001</v>
      </c>
      <c r="D82" s="20">
        <v>1098.7</v>
      </c>
      <c r="E82" s="20">
        <v>976.1</v>
      </c>
      <c r="F82" s="20">
        <v>999.81380000000001</v>
      </c>
      <c r="G82" s="20">
        <v>1147.6859300000001</v>
      </c>
      <c r="H82" s="20">
        <v>1212.8</v>
      </c>
      <c r="I82" s="20">
        <v>0</v>
      </c>
      <c r="J82" s="20">
        <v>1212.8</v>
      </c>
      <c r="K82" s="66"/>
    </row>
    <row r="83" spans="1:11" ht="15" customHeight="1" x14ac:dyDescent="0.25">
      <c r="A83" s="31" t="s">
        <v>412</v>
      </c>
      <c r="B83" s="67" t="s">
        <v>113</v>
      </c>
      <c r="C83" s="68"/>
      <c r="D83" s="68"/>
      <c r="E83" s="68"/>
      <c r="F83" s="68"/>
      <c r="G83" s="68"/>
      <c r="H83" s="68"/>
      <c r="I83" s="68"/>
      <c r="J83" s="68"/>
      <c r="K83" s="69"/>
    </row>
    <row r="84" spans="1:11" x14ac:dyDescent="0.25">
      <c r="A84" s="31" t="s">
        <v>413</v>
      </c>
      <c r="B84" s="8" t="s">
        <v>41</v>
      </c>
      <c r="C84" s="20">
        <f>SUM(D84:J84)</f>
        <v>1677.2</v>
      </c>
      <c r="D84" s="20">
        <f>SUM(D85:D86)</f>
        <v>500</v>
      </c>
      <c r="E84" s="20">
        <f t="shared" ref="E84:J84" si="35">SUM(E85:E86)</f>
        <v>1177.2</v>
      </c>
      <c r="F84" s="20">
        <f t="shared" si="35"/>
        <v>0</v>
      </c>
      <c r="G84" s="20">
        <f t="shared" si="35"/>
        <v>0</v>
      </c>
      <c r="H84" s="20">
        <f t="shared" si="35"/>
        <v>0</v>
      </c>
      <c r="I84" s="20">
        <f t="shared" si="35"/>
        <v>0</v>
      </c>
      <c r="J84" s="20">
        <f t="shared" si="35"/>
        <v>0</v>
      </c>
      <c r="K84" s="65" t="s">
        <v>559</v>
      </c>
    </row>
    <row r="85" spans="1:11" x14ac:dyDescent="0.25">
      <c r="A85" s="31" t="s">
        <v>414</v>
      </c>
      <c r="B85" s="8" t="s">
        <v>4</v>
      </c>
      <c r="C85" s="20">
        <f>SUM(D85:J85)</f>
        <v>1331</v>
      </c>
      <c r="D85" s="20">
        <v>500</v>
      </c>
      <c r="E85" s="20">
        <v>831</v>
      </c>
      <c r="F85" s="20">
        <v>0</v>
      </c>
      <c r="G85" s="20">
        <v>0</v>
      </c>
      <c r="H85" s="20">
        <v>0</v>
      </c>
      <c r="I85" s="20">
        <f>SUM(H85)</f>
        <v>0</v>
      </c>
      <c r="J85" s="20">
        <f>SUM(I85)</f>
        <v>0</v>
      </c>
      <c r="K85" s="77"/>
    </row>
    <row r="86" spans="1:11" x14ac:dyDescent="0.25">
      <c r="A86" s="31" t="s">
        <v>415</v>
      </c>
      <c r="B86" s="8" t="s">
        <v>5</v>
      </c>
      <c r="C86" s="20">
        <f>SUM(D86:J86)</f>
        <v>346.2</v>
      </c>
      <c r="D86" s="20"/>
      <c r="E86" s="20">
        <v>346.2</v>
      </c>
      <c r="F86" s="20"/>
      <c r="G86" s="20"/>
      <c r="H86" s="20"/>
      <c r="I86" s="20"/>
      <c r="J86" s="20"/>
      <c r="K86" s="66"/>
    </row>
    <row r="87" spans="1:11" ht="15" customHeight="1" x14ac:dyDescent="0.25">
      <c r="A87" s="31" t="s">
        <v>416</v>
      </c>
      <c r="B87" s="67" t="s">
        <v>47</v>
      </c>
      <c r="C87" s="68"/>
      <c r="D87" s="68"/>
      <c r="E87" s="68"/>
      <c r="F87" s="68"/>
      <c r="G87" s="68"/>
      <c r="H87" s="68"/>
      <c r="I87" s="68"/>
      <c r="J87" s="68"/>
      <c r="K87" s="69"/>
    </row>
    <row r="88" spans="1:11" x14ac:dyDescent="0.25">
      <c r="A88" s="31" t="s">
        <v>417</v>
      </c>
      <c r="B88" s="8" t="s">
        <v>41</v>
      </c>
      <c r="C88" s="20">
        <f>SUM(C89)</f>
        <v>667.98217999999997</v>
      </c>
      <c r="D88" s="20">
        <f>SUM(D89)</f>
        <v>116.1</v>
      </c>
      <c r="E88" s="20">
        <f t="shared" ref="E88:J88" si="36">SUM(E89)</f>
        <v>69.3</v>
      </c>
      <c r="F88" s="20">
        <f t="shared" si="36"/>
        <v>77.029120000000006</v>
      </c>
      <c r="G88" s="20">
        <f t="shared" si="36"/>
        <v>74.753060000000005</v>
      </c>
      <c r="H88" s="20">
        <f t="shared" si="36"/>
        <v>165.4</v>
      </c>
      <c r="I88" s="20">
        <f t="shared" si="36"/>
        <v>0</v>
      </c>
      <c r="J88" s="20">
        <f t="shared" si="36"/>
        <v>165.4</v>
      </c>
      <c r="K88" s="65" t="s">
        <v>558</v>
      </c>
    </row>
    <row r="89" spans="1:11" x14ac:dyDescent="0.25">
      <c r="A89" s="31" t="s">
        <v>418</v>
      </c>
      <c r="B89" s="8" t="s">
        <v>4</v>
      </c>
      <c r="C89" s="20">
        <f>SUM(D89:J89)</f>
        <v>667.98217999999997</v>
      </c>
      <c r="D89" s="20">
        <v>116.1</v>
      </c>
      <c r="E89" s="20">
        <v>69.3</v>
      </c>
      <c r="F89" s="20">
        <v>77.029120000000006</v>
      </c>
      <c r="G89" s="20">
        <v>74.753060000000005</v>
      </c>
      <c r="H89" s="20">
        <v>165.4</v>
      </c>
      <c r="I89" s="20">
        <v>0</v>
      </c>
      <c r="J89" s="20">
        <v>165.4</v>
      </c>
      <c r="K89" s="66"/>
    </row>
    <row r="90" spans="1:11" ht="15" customHeight="1" x14ac:dyDescent="0.25">
      <c r="A90" s="31" t="s">
        <v>419</v>
      </c>
      <c r="B90" s="67" t="s">
        <v>59</v>
      </c>
      <c r="C90" s="68"/>
      <c r="D90" s="68"/>
      <c r="E90" s="68"/>
      <c r="F90" s="68"/>
      <c r="G90" s="68"/>
      <c r="H90" s="68"/>
      <c r="I90" s="68"/>
      <c r="J90" s="68"/>
      <c r="K90" s="69"/>
    </row>
    <row r="91" spans="1:11" x14ac:dyDescent="0.25">
      <c r="A91" s="31" t="s">
        <v>420</v>
      </c>
      <c r="B91" s="8" t="s">
        <v>41</v>
      </c>
      <c r="C91" s="20">
        <f>SUM(C92)</f>
        <v>15081.900000000001</v>
      </c>
      <c r="D91" s="20">
        <f>SUM(D92)</f>
        <v>1685.5</v>
      </c>
      <c r="E91" s="20">
        <f t="shared" ref="E91:J91" si="37">SUM(E92)</f>
        <v>2669.2</v>
      </c>
      <c r="F91" s="20">
        <f t="shared" si="37"/>
        <v>2900</v>
      </c>
      <c r="G91" s="20">
        <f t="shared" si="37"/>
        <v>3120</v>
      </c>
      <c r="H91" s="20">
        <f t="shared" si="37"/>
        <v>2353.6</v>
      </c>
      <c r="I91" s="20">
        <f t="shared" si="37"/>
        <v>0</v>
      </c>
      <c r="J91" s="20">
        <f t="shared" si="37"/>
        <v>2353.6</v>
      </c>
      <c r="K91" s="65" t="s">
        <v>554</v>
      </c>
    </row>
    <row r="92" spans="1:11" x14ac:dyDescent="0.25">
      <c r="A92" s="31" t="s">
        <v>421</v>
      </c>
      <c r="B92" s="8" t="s">
        <v>4</v>
      </c>
      <c r="C92" s="20">
        <f>SUM(D92:J92)</f>
        <v>15081.900000000001</v>
      </c>
      <c r="D92" s="20">
        <v>1685.5</v>
      </c>
      <c r="E92" s="20">
        <v>2669.2</v>
      </c>
      <c r="F92" s="20">
        <v>2900</v>
      </c>
      <c r="G92" s="20">
        <v>3120</v>
      </c>
      <c r="H92" s="20">
        <v>2353.6</v>
      </c>
      <c r="I92" s="20">
        <v>0</v>
      </c>
      <c r="J92" s="20">
        <v>2353.6</v>
      </c>
      <c r="K92" s="66"/>
    </row>
    <row r="93" spans="1:11" ht="15" customHeight="1" x14ac:dyDescent="0.25">
      <c r="A93" s="31" t="s">
        <v>422</v>
      </c>
      <c r="B93" s="67" t="s">
        <v>57</v>
      </c>
      <c r="C93" s="68"/>
      <c r="D93" s="68"/>
      <c r="E93" s="68"/>
      <c r="F93" s="68"/>
      <c r="G93" s="68"/>
      <c r="H93" s="68"/>
      <c r="I93" s="68"/>
      <c r="J93" s="68"/>
      <c r="K93" s="69"/>
    </row>
    <row r="94" spans="1:11" x14ac:dyDescent="0.25">
      <c r="A94" s="31" t="s">
        <v>423</v>
      </c>
      <c r="B94" s="8" t="s">
        <v>41</v>
      </c>
      <c r="C94" s="20">
        <f>SUM(C95)</f>
        <v>2474.4</v>
      </c>
      <c r="D94" s="20">
        <f>SUM(D95)</f>
        <v>773.4</v>
      </c>
      <c r="E94" s="20">
        <f t="shared" ref="E94:J94" si="38">SUM(E95)</f>
        <v>1701</v>
      </c>
      <c r="F94" s="20">
        <f t="shared" si="38"/>
        <v>0</v>
      </c>
      <c r="G94" s="20">
        <f t="shared" si="38"/>
        <v>0</v>
      </c>
      <c r="H94" s="20">
        <f t="shared" si="38"/>
        <v>0</v>
      </c>
      <c r="I94" s="20">
        <f t="shared" si="38"/>
        <v>0</v>
      </c>
      <c r="J94" s="20">
        <f t="shared" si="38"/>
        <v>0</v>
      </c>
      <c r="K94" s="65" t="s">
        <v>554</v>
      </c>
    </row>
    <row r="95" spans="1:11" x14ac:dyDescent="0.25">
      <c r="A95" s="31" t="s">
        <v>424</v>
      </c>
      <c r="B95" s="8" t="s">
        <v>4</v>
      </c>
      <c r="C95" s="20">
        <f>SUM(D95:J95)</f>
        <v>2474.4</v>
      </c>
      <c r="D95" s="20">
        <v>773.4</v>
      </c>
      <c r="E95" s="20">
        <v>1701</v>
      </c>
      <c r="F95" s="20">
        <v>0</v>
      </c>
      <c r="G95" s="20">
        <v>0</v>
      </c>
      <c r="H95" s="20">
        <v>0</v>
      </c>
      <c r="I95" s="20">
        <f>SUM(H95)</f>
        <v>0</v>
      </c>
      <c r="J95" s="20">
        <f>SUM(I95)</f>
        <v>0</v>
      </c>
      <c r="K95" s="66"/>
    </row>
    <row r="96" spans="1:11" ht="15" customHeight="1" x14ac:dyDescent="0.25">
      <c r="A96" s="31" t="s">
        <v>425</v>
      </c>
      <c r="B96" s="67" t="s">
        <v>68</v>
      </c>
      <c r="C96" s="68"/>
      <c r="D96" s="68"/>
      <c r="E96" s="68"/>
      <c r="F96" s="68"/>
      <c r="G96" s="68"/>
      <c r="H96" s="68"/>
      <c r="I96" s="68"/>
      <c r="J96" s="68"/>
      <c r="K96" s="69"/>
    </row>
    <row r="97" spans="1:11" x14ac:dyDescent="0.25">
      <c r="A97" s="31" t="s">
        <v>426</v>
      </c>
      <c r="B97" s="8" t="s">
        <v>41</v>
      </c>
      <c r="C97" s="20">
        <f>SUM(C98)</f>
        <v>560</v>
      </c>
      <c r="D97" s="20">
        <f>SUM(D98)</f>
        <v>0</v>
      </c>
      <c r="E97" s="20">
        <f t="shared" ref="E97:J97" si="39">SUM(E98)</f>
        <v>0</v>
      </c>
      <c r="F97" s="20">
        <f t="shared" si="39"/>
        <v>0</v>
      </c>
      <c r="G97" s="20">
        <f t="shared" si="39"/>
        <v>560</v>
      </c>
      <c r="H97" s="20">
        <f t="shared" si="39"/>
        <v>0</v>
      </c>
      <c r="I97" s="20">
        <f t="shared" si="39"/>
        <v>0</v>
      </c>
      <c r="J97" s="20">
        <f t="shared" si="39"/>
        <v>0</v>
      </c>
      <c r="K97" s="65" t="s">
        <v>554</v>
      </c>
    </row>
    <row r="98" spans="1:11" x14ac:dyDescent="0.25">
      <c r="A98" s="31" t="s">
        <v>427</v>
      </c>
      <c r="B98" s="8" t="s">
        <v>4</v>
      </c>
      <c r="C98" s="20">
        <f>SUM(D98:J98)</f>
        <v>560</v>
      </c>
      <c r="D98" s="20">
        <v>0</v>
      </c>
      <c r="E98" s="20">
        <v>0</v>
      </c>
      <c r="F98" s="20">
        <v>0</v>
      </c>
      <c r="G98" s="20">
        <v>560</v>
      </c>
      <c r="H98" s="20">
        <v>0</v>
      </c>
      <c r="I98" s="20">
        <f>SUM(H98)</f>
        <v>0</v>
      </c>
      <c r="J98" s="20">
        <f>SUM(I98)</f>
        <v>0</v>
      </c>
      <c r="K98" s="66"/>
    </row>
    <row r="99" spans="1:11" ht="15" customHeight="1" x14ac:dyDescent="0.25">
      <c r="A99" s="31" t="s">
        <v>428</v>
      </c>
      <c r="B99" s="67" t="s">
        <v>51</v>
      </c>
      <c r="C99" s="68"/>
      <c r="D99" s="68"/>
      <c r="E99" s="68"/>
      <c r="F99" s="68"/>
      <c r="G99" s="68"/>
      <c r="H99" s="68"/>
      <c r="I99" s="68"/>
      <c r="J99" s="68"/>
      <c r="K99" s="69"/>
    </row>
    <row r="100" spans="1:11" x14ac:dyDescent="0.25">
      <c r="A100" s="31" t="s">
        <v>429</v>
      </c>
      <c r="B100" s="8" t="s">
        <v>41</v>
      </c>
      <c r="C100" s="20">
        <f>SUM(C101)</f>
        <v>998.48990000000003</v>
      </c>
      <c r="D100" s="20">
        <f>SUM(D101)</f>
        <v>92</v>
      </c>
      <c r="E100" s="20">
        <f t="shared" ref="E100:J100" si="40">SUM(E101)</f>
        <v>99.9</v>
      </c>
      <c r="F100" s="20">
        <f t="shared" si="40"/>
        <v>99.989900000000006</v>
      </c>
      <c r="G100" s="20">
        <f t="shared" si="40"/>
        <v>45</v>
      </c>
      <c r="H100" s="20">
        <f t="shared" si="40"/>
        <v>330.8</v>
      </c>
      <c r="I100" s="20">
        <f t="shared" si="40"/>
        <v>0</v>
      </c>
      <c r="J100" s="20">
        <f t="shared" si="40"/>
        <v>330.8</v>
      </c>
      <c r="K100" s="65" t="s">
        <v>557</v>
      </c>
    </row>
    <row r="101" spans="1:11" x14ac:dyDescent="0.25">
      <c r="A101" s="31" t="s">
        <v>430</v>
      </c>
      <c r="B101" s="8" t="s">
        <v>4</v>
      </c>
      <c r="C101" s="20">
        <f>SUM(D101:J101)</f>
        <v>998.48990000000003</v>
      </c>
      <c r="D101" s="20">
        <v>92</v>
      </c>
      <c r="E101" s="20">
        <v>99.9</v>
      </c>
      <c r="F101" s="20">
        <v>99.989900000000006</v>
      </c>
      <c r="G101" s="20">
        <v>45</v>
      </c>
      <c r="H101" s="20">
        <v>330.8</v>
      </c>
      <c r="I101" s="20">
        <v>0</v>
      </c>
      <c r="J101" s="20">
        <v>330.8</v>
      </c>
      <c r="K101" s="66"/>
    </row>
    <row r="102" spans="1:11" ht="15" customHeight="1" x14ac:dyDescent="0.25">
      <c r="A102" s="31" t="s">
        <v>431</v>
      </c>
      <c r="B102" s="67" t="s">
        <v>56</v>
      </c>
      <c r="C102" s="68"/>
      <c r="D102" s="68"/>
      <c r="E102" s="68"/>
      <c r="F102" s="68"/>
      <c r="G102" s="68"/>
      <c r="H102" s="68"/>
      <c r="I102" s="68"/>
      <c r="J102" s="68"/>
      <c r="K102" s="69"/>
    </row>
    <row r="103" spans="1:11" x14ac:dyDescent="0.25">
      <c r="A103" s="31" t="s">
        <v>432</v>
      </c>
      <c r="B103" s="8" t="s">
        <v>41</v>
      </c>
      <c r="C103" s="20">
        <f>SUM(C104)</f>
        <v>756.2</v>
      </c>
      <c r="D103" s="20">
        <f>SUM(D104)</f>
        <v>88</v>
      </c>
      <c r="E103" s="20">
        <f t="shared" ref="E103:J103" si="41">SUM(E104)</f>
        <v>0</v>
      </c>
      <c r="F103" s="20">
        <f t="shared" si="41"/>
        <v>150</v>
      </c>
      <c r="G103" s="20">
        <f t="shared" si="41"/>
        <v>99</v>
      </c>
      <c r="H103" s="20">
        <f t="shared" si="41"/>
        <v>209.6</v>
      </c>
      <c r="I103" s="20">
        <f t="shared" si="41"/>
        <v>0</v>
      </c>
      <c r="J103" s="20">
        <f t="shared" si="41"/>
        <v>209.6</v>
      </c>
      <c r="K103" s="65" t="s">
        <v>556</v>
      </c>
    </row>
    <row r="104" spans="1:11" x14ac:dyDescent="0.25">
      <c r="A104" s="31" t="s">
        <v>433</v>
      </c>
      <c r="B104" s="8" t="s">
        <v>4</v>
      </c>
      <c r="C104" s="20">
        <f>SUM(D104:J104)</f>
        <v>756.2</v>
      </c>
      <c r="D104" s="20">
        <v>88</v>
      </c>
      <c r="E104" s="20">
        <v>0</v>
      </c>
      <c r="F104" s="20">
        <v>150</v>
      </c>
      <c r="G104" s="20">
        <v>99</v>
      </c>
      <c r="H104" s="20">
        <v>209.6</v>
      </c>
      <c r="I104" s="20">
        <v>0</v>
      </c>
      <c r="J104" s="20">
        <v>209.6</v>
      </c>
      <c r="K104" s="66"/>
    </row>
    <row r="105" spans="1:11" ht="15" customHeight="1" x14ac:dyDescent="0.25">
      <c r="A105" s="31" t="s">
        <v>434</v>
      </c>
      <c r="B105" s="67" t="s">
        <v>69</v>
      </c>
      <c r="C105" s="68"/>
      <c r="D105" s="68"/>
      <c r="E105" s="68"/>
      <c r="F105" s="68"/>
      <c r="G105" s="68"/>
      <c r="H105" s="68"/>
      <c r="I105" s="68"/>
      <c r="J105" s="68"/>
      <c r="K105" s="69"/>
    </row>
    <row r="106" spans="1:11" x14ac:dyDescent="0.25">
      <c r="A106" s="31" t="s">
        <v>435</v>
      </c>
      <c r="B106" s="8" t="s">
        <v>41</v>
      </c>
      <c r="C106" s="20">
        <f>SUM(C107)</f>
        <v>1710.25802</v>
      </c>
      <c r="D106" s="20">
        <f>SUM(D107)</f>
        <v>0</v>
      </c>
      <c r="E106" s="20">
        <f t="shared" ref="E106:J106" si="42">SUM(E107)</f>
        <v>0</v>
      </c>
      <c r="F106" s="20">
        <f t="shared" si="42"/>
        <v>1710.25802</v>
      </c>
      <c r="G106" s="20">
        <f t="shared" si="42"/>
        <v>0</v>
      </c>
      <c r="H106" s="20">
        <f t="shared" si="42"/>
        <v>0</v>
      </c>
      <c r="I106" s="20">
        <f t="shared" si="42"/>
        <v>0</v>
      </c>
      <c r="J106" s="20">
        <f t="shared" si="42"/>
        <v>0</v>
      </c>
      <c r="K106" s="65" t="s">
        <v>555</v>
      </c>
    </row>
    <row r="107" spans="1:11" x14ac:dyDescent="0.25">
      <c r="A107" s="31" t="s">
        <v>436</v>
      </c>
      <c r="B107" s="8" t="s">
        <v>4</v>
      </c>
      <c r="C107" s="20">
        <f>SUM(D107:J107)</f>
        <v>1710.25802</v>
      </c>
      <c r="D107" s="20">
        <v>0</v>
      </c>
      <c r="E107" s="20">
        <v>0</v>
      </c>
      <c r="F107" s="20">
        <v>1710.25802</v>
      </c>
      <c r="G107" s="20">
        <v>0</v>
      </c>
      <c r="H107" s="20">
        <v>0</v>
      </c>
      <c r="I107" s="20">
        <f>SUM(H107)</f>
        <v>0</v>
      </c>
      <c r="J107" s="20">
        <f>SUM(I107)</f>
        <v>0</v>
      </c>
      <c r="K107" s="66"/>
    </row>
    <row r="108" spans="1:11" ht="15" customHeight="1" x14ac:dyDescent="0.25">
      <c r="A108" s="31" t="s">
        <v>437</v>
      </c>
      <c r="B108" s="67" t="s">
        <v>66</v>
      </c>
      <c r="C108" s="68"/>
      <c r="D108" s="68"/>
      <c r="E108" s="68"/>
      <c r="F108" s="68"/>
      <c r="G108" s="68"/>
      <c r="H108" s="68"/>
      <c r="I108" s="68"/>
      <c r="J108" s="68"/>
      <c r="K108" s="69"/>
    </row>
    <row r="109" spans="1:11" x14ac:dyDescent="0.25">
      <c r="A109" s="31" t="s">
        <v>438</v>
      </c>
      <c r="B109" s="8" t="s">
        <v>41</v>
      </c>
      <c r="C109" s="20">
        <f>SUM(C110)</f>
        <v>9528.0417099999995</v>
      </c>
      <c r="D109" s="20">
        <f>SUM(D110)</f>
        <v>0</v>
      </c>
      <c r="E109" s="20">
        <f t="shared" ref="E109:J109" si="43">SUM(E110)</f>
        <v>1499</v>
      </c>
      <c r="F109" s="20">
        <f t="shared" si="43"/>
        <v>5935.57377</v>
      </c>
      <c r="G109" s="20">
        <f t="shared" si="43"/>
        <v>2093.46794</v>
      </c>
      <c r="H109" s="20">
        <f t="shared" si="43"/>
        <v>0</v>
      </c>
      <c r="I109" s="20">
        <f t="shared" si="43"/>
        <v>0</v>
      </c>
      <c r="J109" s="20">
        <f t="shared" si="43"/>
        <v>0</v>
      </c>
      <c r="K109" s="65" t="s">
        <v>554</v>
      </c>
    </row>
    <row r="110" spans="1:11" x14ac:dyDescent="0.25">
      <c r="A110" s="31" t="s">
        <v>439</v>
      </c>
      <c r="B110" s="8" t="s">
        <v>4</v>
      </c>
      <c r="C110" s="20">
        <f>SUM(D110:J110)</f>
        <v>9528.0417099999995</v>
      </c>
      <c r="D110" s="20">
        <v>0</v>
      </c>
      <c r="E110" s="20">
        <v>1499</v>
      </c>
      <c r="F110" s="20">
        <v>5935.57377</v>
      </c>
      <c r="G110" s="20">
        <v>2093.46794</v>
      </c>
      <c r="H110" s="20">
        <v>0</v>
      </c>
      <c r="I110" s="20">
        <f>SUM(H110)</f>
        <v>0</v>
      </c>
      <c r="J110" s="20">
        <f>SUM(I110)</f>
        <v>0</v>
      </c>
      <c r="K110" s="66"/>
    </row>
    <row r="111" spans="1:11" ht="15" customHeight="1" x14ac:dyDescent="0.25">
      <c r="A111" s="31" t="s">
        <v>440</v>
      </c>
      <c r="B111" s="67" t="s">
        <v>603</v>
      </c>
      <c r="C111" s="68"/>
      <c r="D111" s="68"/>
      <c r="E111" s="68"/>
      <c r="F111" s="68"/>
      <c r="G111" s="68"/>
      <c r="H111" s="68"/>
      <c r="I111" s="68"/>
      <c r="J111" s="68"/>
      <c r="K111" s="69"/>
    </row>
    <row r="112" spans="1:11" x14ac:dyDescent="0.25">
      <c r="A112" s="31" t="s">
        <v>441</v>
      </c>
      <c r="B112" s="8" t="s">
        <v>41</v>
      </c>
      <c r="C112" s="20">
        <f>SUM(C113)</f>
        <v>58.05</v>
      </c>
      <c r="D112" s="20">
        <f>SUM(D113)</f>
        <v>0</v>
      </c>
      <c r="E112" s="20">
        <f t="shared" ref="E112:J112" si="44">SUM(E113)</f>
        <v>0</v>
      </c>
      <c r="F112" s="20">
        <f t="shared" si="44"/>
        <v>0</v>
      </c>
      <c r="G112" s="20">
        <f t="shared" si="44"/>
        <v>58.05</v>
      </c>
      <c r="H112" s="20">
        <f t="shared" si="44"/>
        <v>0</v>
      </c>
      <c r="I112" s="20">
        <f t="shared" si="44"/>
        <v>0</v>
      </c>
      <c r="J112" s="20">
        <f t="shared" si="44"/>
        <v>0</v>
      </c>
      <c r="K112" s="65" t="s">
        <v>554</v>
      </c>
    </row>
    <row r="113" spans="1:12" x14ac:dyDescent="0.25">
      <c r="A113" s="31" t="s">
        <v>442</v>
      </c>
      <c r="B113" s="8" t="s">
        <v>4</v>
      </c>
      <c r="C113" s="20">
        <f>SUM(D113:J113)</f>
        <v>58.05</v>
      </c>
      <c r="D113" s="20">
        <v>0</v>
      </c>
      <c r="E113" s="20">
        <v>0</v>
      </c>
      <c r="F113" s="20">
        <v>0</v>
      </c>
      <c r="G113" s="20">
        <v>58.05</v>
      </c>
      <c r="H113" s="20">
        <v>0</v>
      </c>
      <c r="I113" s="20">
        <f>SUM(H113)</f>
        <v>0</v>
      </c>
      <c r="J113" s="20">
        <f>SUM(I113)</f>
        <v>0</v>
      </c>
      <c r="K113" s="66"/>
    </row>
    <row r="114" spans="1:12" x14ac:dyDescent="0.25">
      <c r="A114" s="31" t="s">
        <v>548</v>
      </c>
      <c r="B114" s="67" t="s">
        <v>607</v>
      </c>
      <c r="C114" s="68"/>
      <c r="D114" s="68"/>
      <c r="E114" s="68"/>
      <c r="F114" s="68"/>
      <c r="G114" s="68"/>
      <c r="H114" s="68"/>
      <c r="I114" s="68"/>
      <c r="J114" s="68"/>
      <c r="K114" s="69"/>
    </row>
    <row r="115" spans="1:12" x14ac:dyDescent="0.25">
      <c r="A115" s="31" t="s">
        <v>549</v>
      </c>
      <c r="B115" s="8" t="s">
        <v>41</v>
      </c>
      <c r="C115" s="20">
        <f>SUM(C116)</f>
        <v>350</v>
      </c>
      <c r="D115" s="20">
        <f>SUM(D116)</f>
        <v>0</v>
      </c>
      <c r="E115" s="20">
        <f t="shared" ref="E115:J115" si="45">SUM(E116)</f>
        <v>0</v>
      </c>
      <c r="F115" s="20">
        <f t="shared" si="45"/>
        <v>0</v>
      </c>
      <c r="G115" s="20">
        <f t="shared" si="45"/>
        <v>350</v>
      </c>
      <c r="H115" s="20">
        <f t="shared" si="45"/>
        <v>0</v>
      </c>
      <c r="I115" s="20">
        <f t="shared" si="45"/>
        <v>0</v>
      </c>
      <c r="J115" s="20">
        <f t="shared" si="45"/>
        <v>0</v>
      </c>
      <c r="K115" s="65" t="s">
        <v>552</v>
      </c>
    </row>
    <row r="116" spans="1:12" x14ac:dyDescent="0.25">
      <c r="A116" s="31" t="s">
        <v>550</v>
      </c>
      <c r="B116" s="8" t="s">
        <v>4</v>
      </c>
      <c r="C116" s="20">
        <f>SUM(D116:J116)</f>
        <v>350</v>
      </c>
      <c r="D116" s="20">
        <v>0</v>
      </c>
      <c r="E116" s="20">
        <v>0</v>
      </c>
      <c r="F116" s="20">
        <v>0</v>
      </c>
      <c r="G116" s="20">
        <v>350</v>
      </c>
      <c r="H116" s="20">
        <v>0</v>
      </c>
      <c r="I116" s="20">
        <f>SUM(H116)</f>
        <v>0</v>
      </c>
      <c r="J116" s="20">
        <f>SUM(I116)</f>
        <v>0</v>
      </c>
      <c r="K116" s="66"/>
    </row>
    <row r="117" spans="1:12" ht="15" customHeight="1" x14ac:dyDescent="0.25">
      <c r="A117" s="31" t="s">
        <v>174</v>
      </c>
      <c r="B117" s="67" t="s">
        <v>107</v>
      </c>
      <c r="C117" s="68"/>
      <c r="D117" s="68"/>
      <c r="E117" s="68"/>
      <c r="F117" s="68"/>
      <c r="G117" s="68"/>
      <c r="H117" s="68"/>
      <c r="I117" s="68"/>
      <c r="J117" s="68"/>
      <c r="K117" s="69"/>
    </row>
    <row r="118" spans="1:12" x14ac:dyDescent="0.25">
      <c r="A118" s="31" t="s">
        <v>175</v>
      </c>
      <c r="B118" s="8" t="s">
        <v>17</v>
      </c>
      <c r="C118" s="22">
        <f>SUM(D118:J118)</f>
        <v>4833.6499999999996</v>
      </c>
      <c r="D118" s="22">
        <f>SUM(D119:D120)</f>
        <v>0</v>
      </c>
      <c r="E118" s="22">
        <f t="shared" ref="E118:J118" si="46">SUM(E119:E120)</f>
        <v>0</v>
      </c>
      <c r="F118" s="22">
        <f t="shared" si="46"/>
        <v>1771.9</v>
      </c>
      <c r="G118" s="22">
        <f t="shared" si="46"/>
        <v>1169.55</v>
      </c>
      <c r="H118" s="22">
        <f t="shared" si="46"/>
        <v>951.9</v>
      </c>
      <c r="I118" s="22">
        <f t="shared" si="46"/>
        <v>940.3</v>
      </c>
      <c r="J118" s="22">
        <f t="shared" si="46"/>
        <v>0</v>
      </c>
      <c r="K118" s="65" t="s">
        <v>553</v>
      </c>
    </row>
    <row r="119" spans="1:12" x14ac:dyDescent="0.25">
      <c r="A119" s="31" t="s">
        <v>176</v>
      </c>
      <c r="B119" s="8" t="s">
        <v>4</v>
      </c>
      <c r="C119" s="22">
        <f>SUM(D119:J119)</f>
        <v>1002.8499999999999</v>
      </c>
      <c r="D119" s="22">
        <v>0</v>
      </c>
      <c r="E119" s="22">
        <v>0</v>
      </c>
      <c r="F119" s="22">
        <v>796.8</v>
      </c>
      <c r="G119" s="22">
        <v>206.05</v>
      </c>
      <c r="H119" s="22">
        <v>0</v>
      </c>
      <c r="I119" s="22">
        <f>SUM(H119)</f>
        <v>0</v>
      </c>
      <c r="J119" s="22">
        <f>SUM(I119)</f>
        <v>0</v>
      </c>
      <c r="K119" s="77"/>
    </row>
    <row r="120" spans="1:12" x14ac:dyDescent="0.25">
      <c r="A120" s="31" t="s">
        <v>177</v>
      </c>
      <c r="B120" s="8" t="s">
        <v>5</v>
      </c>
      <c r="C120" s="22">
        <f>SUM(D120:J120)</f>
        <v>3830.8</v>
      </c>
      <c r="D120" s="22"/>
      <c r="E120" s="22">
        <v>0</v>
      </c>
      <c r="F120" s="22">
        <v>975.1</v>
      </c>
      <c r="G120" s="22">
        <v>963.5</v>
      </c>
      <c r="H120" s="22">
        <v>951.9</v>
      </c>
      <c r="I120" s="22">
        <v>940.3</v>
      </c>
      <c r="J120" s="22"/>
      <c r="K120" s="66"/>
    </row>
    <row r="121" spans="1:12" ht="30.75" customHeight="1" x14ac:dyDescent="0.25">
      <c r="A121" s="31" t="s">
        <v>178</v>
      </c>
      <c r="B121" s="83" t="s">
        <v>22</v>
      </c>
      <c r="C121" s="84"/>
      <c r="D121" s="84"/>
      <c r="E121" s="84"/>
      <c r="F121" s="84"/>
      <c r="G121" s="84"/>
      <c r="H121" s="84"/>
      <c r="I121" s="84"/>
      <c r="J121" s="84"/>
      <c r="K121" s="85"/>
    </row>
    <row r="122" spans="1:12" ht="25.5" x14ac:dyDescent="0.25">
      <c r="A122" s="31" t="s">
        <v>179</v>
      </c>
      <c r="B122" s="14" t="s">
        <v>25</v>
      </c>
      <c r="C122" s="43">
        <f>SUM(D122:J122)</f>
        <v>89538.309780000011</v>
      </c>
      <c r="D122" s="43">
        <f t="shared" ref="D122:J122" si="47">SUM(D123:D124)</f>
        <v>9165.5</v>
      </c>
      <c r="E122" s="43">
        <f t="shared" si="47"/>
        <v>2961.6</v>
      </c>
      <c r="F122" s="43">
        <f t="shared" si="47"/>
        <v>15455.86781</v>
      </c>
      <c r="G122" s="43">
        <f t="shared" si="47"/>
        <v>16404.341970000001</v>
      </c>
      <c r="H122" s="43">
        <f t="shared" si="47"/>
        <v>21775.5</v>
      </c>
      <c r="I122" s="43">
        <f t="shared" si="47"/>
        <v>21775.5</v>
      </c>
      <c r="J122" s="43">
        <f t="shared" si="47"/>
        <v>2000</v>
      </c>
      <c r="K122" s="93" t="s">
        <v>61</v>
      </c>
      <c r="L122" s="12"/>
    </row>
    <row r="123" spans="1:12" x14ac:dyDescent="0.25">
      <c r="A123" s="31" t="s">
        <v>180</v>
      </c>
      <c r="B123" s="14" t="s">
        <v>4</v>
      </c>
      <c r="C123" s="44">
        <f>SUM(D123:J123)</f>
        <v>83193.909780000002</v>
      </c>
      <c r="D123" s="45">
        <f>SUM(D127+D173)</f>
        <v>2821.1000000000004</v>
      </c>
      <c r="E123" s="45">
        <f>SUM(E127+E173)</f>
        <v>2961.6</v>
      </c>
      <c r="F123" s="45">
        <f>F127+F173</f>
        <v>15455.86781</v>
      </c>
      <c r="G123" s="45">
        <f t="shared" ref="G123:J124" si="48">SUM(G127+G173)</f>
        <v>16404.341970000001</v>
      </c>
      <c r="H123" s="45">
        <f t="shared" si="48"/>
        <v>21775.5</v>
      </c>
      <c r="I123" s="45">
        <f t="shared" si="48"/>
        <v>21775.5</v>
      </c>
      <c r="J123" s="45">
        <f t="shared" si="48"/>
        <v>2000</v>
      </c>
      <c r="K123" s="94"/>
    </row>
    <row r="124" spans="1:12" x14ac:dyDescent="0.25">
      <c r="A124" s="31" t="s">
        <v>181</v>
      </c>
      <c r="B124" s="14" t="s">
        <v>5</v>
      </c>
      <c r="C124" s="44">
        <f>SUM(D124:J124)</f>
        <v>6344.4</v>
      </c>
      <c r="D124" s="45">
        <f>SUM(D128+D174)</f>
        <v>6344.4</v>
      </c>
      <c r="E124" s="45">
        <f>SUM(E128+E174)</f>
        <v>0</v>
      </c>
      <c r="F124" s="45">
        <f>SUM(F128+F174)</f>
        <v>0</v>
      </c>
      <c r="G124" s="45">
        <f t="shared" si="48"/>
        <v>0</v>
      </c>
      <c r="H124" s="45">
        <f t="shared" si="48"/>
        <v>0</v>
      </c>
      <c r="I124" s="45">
        <f t="shared" si="48"/>
        <v>0</v>
      </c>
      <c r="J124" s="45">
        <f t="shared" si="48"/>
        <v>0</v>
      </c>
      <c r="K124" s="95"/>
    </row>
    <row r="125" spans="1:12" ht="15" customHeight="1" x14ac:dyDescent="0.25">
      <c r="A125" s="31" t="s">
        <v>182</v>
      </c>
      <c r="B125" s="90" t="s">
        <v>10</v>
      </c>
      <c r="C125" s="91"/>
      <c r="D125" s="91"/>
      <c r="E125" s="91"/>
      <c r="F125" s="91"/>
      <c r="G125" s="91"/>
      <c r="H125" s="91"/>
      <c r="I125" s="91"/>
      <c r="J125" s="91"/>
      <c r="K125" s="92"/>
    </row>
    <row r="126" spans="1:12" ht="38.25" x14ac:dyDescent="0.25">
      <c r="A126" s="31" t="s">
        <v>183</v>
      </c>
      <c r="B126" s="14" t="s">
        <v>26</v>
      </c>
      <c r="C126" s="21">
        <f t="shared" ref="C126:J126" si="49">SUM(C127:C128)</f>
        <v>22520.551170000002</v>
      </c>
      <c r="D126" s="21">
        <f t="shared" si="49"/>
        <v>4173.6000000000004</v>
      </c>
      <c r="E126" s="21">
        <f t="shared" si="49"/>
        <v>1420</v>
      </c>
      <c r="F126" s="21">
        <f t="shared" si="49"/>
        <v>14122.609200000001</v>
      </c>
      <c r="G126" s="21">
        <f t="shared" si="49"/>
        <v>2804.3419699999999</v>
      </c>
      <c r="H126" s="21">
        <f t="shared" si="49"/>
        <v>0</v>
      </c>
      <c r="I126" s="21">
        <f t="shared" si="49"/>
        <v>0</v>
      </c>
      <c r="J126" s="21">
        <f t="shared" si="49"/>
        <v>0</v>
      </c>
      <c r="K126" s="73" t="s">
        <v>61</v>
      </c>
    </row>
    <row r="127" spans="1:12" x14ac:dyDescent="0.25">
      <c r="A127" s="31" t="s">
        <v>184</v>
      </c>
      <c r="B127" s="14" t="s">
        <v>4</v>
      </c>
      <c r="C127" s="21">
        <f>SUM(D127:J127)</f>
        <v>19176.151170000001</v>
      </c>
      <c r="D127" s="21">
        <f t="shared" ref="D127:J128" si="50">SUM(D161+D131)</f>
        <v>829.2</v>
      </c>
      <c r="E127" s="21">
        <f t="shared" si="50"/>
        <v>1420</v>
      </c>
      <c r="F127" s="21">
        <f t="shared" si="50"/>
        <v>14122.609200000001</v>
      </c>
      <c r="G127" s="21">
        <f t="shared" si="50"/>
        <v>2804.3419699999999</v>
      </c>
      <c r="H127" s="21">
        <f t="shared" si="50"/>
        <v>0</v>
      </c>
      <c r="I127" s="21">
        <f t="shared" si="50"/>
        <v>0</v>
      </c>
      <c r="J127" s="21">
        <f t="shared" si="50"/>
        <v>0</v>
      </c>
      <c r="K127" s="74"/>
    </row>
    <row r="128" spans="1:12" x14ac:dyDescent="0.25">
      <c r="A128" s="31" t="s">
        <v>185</v>
      </c>
      <c r="B128" s="14" t="s">
        <v>5</v>
      </c>
      <c r="C128" s="21">
        <f>SUM(D128:J128)</f>
        <v>3344.4</v>
      </c>
      <c r="D128" s="21">
        <f>SUM(D162+D132)</f>
        <v>3344.4</v>
      </c>
      <c r="E128" s="21">
        <f t="shared" si="50"/>
        <v>0</v>
      </c>
      <c r="F128" s="21">
        <f t="shared" si="50"/>
        <v>0</v>
      </c>
      <c r="G128" s="21">
        <f t="shared" si="50"/>
        <v>0</v>
      </c>
      <c r="H128" s="21">
        <f t="shared" si="50"/>
        <v>0</v>
      </c>
      <c r="I128" s="21">
        <f t="shared" si="50"/>
        <v>0</v>
      </c>
      <c r="J128" s="21">
        <f t="shared" si="50"/>
        <v>0</v>
      </c>
      <c r="K128" s="82"/>
    </row>
    <row r="129" spans="1:11" ht="18.75" customHeight="1" x14ac:dyDescent="0.25">
      <c r="A129" s="31" t="s">
        <v>186</v>
      </c>
      <c r="B129" s="67" t="s">
        <v>11</v>
      </c>
      <c r="C129" s="68"/>
      <c r="D129" s="68"/>
      <c r="E129" s="68"/>
      <c r="F129" s="68"/>
      <c r="G129" s="68"/>
      <c r="H129" s="68"/>
      <c r="I129" s="68"/>
      <c r="J129" s="68"/>
      <c r="K129" s="69"/>
    </row>
    <row r="130" spans="1:11" ht="39" customHeight="1" x14ac:dyDescent="0.25">
      <c r="A130" s="31" t="s">
        <v>187</v>
      </c>
      <c r="B130" s="8" t="s">
        <v>21</v>
      </c>
      <c r="C130" s="20">
        <f>SUM(D130:J130)</f>
        <v>16926.95117</v>
      </c>
      <c r="D130" s="20">
        <f>SUM(D131:D132)</f>
        <v>0</v>
      </c>
      <c r="E130" s="20">
        <f t="shared" ref="E130:J130" si="51">SUM(E131:E132)</f>
        <v>0</v>
      </c>
      <c r="F130" s="20">
        <f t="shared" si="51"/>
        <v>14122.609200000001</v>
      </c>
      <c r="G130" s="20">
        <f t="shared" si="51"/>
        <v>2804.3419699999999</v>
      </c>
      <c r="H130" s="20">
        <f t="shared" si="51"/>
        <v>0</v>
      </c>
      <c r="I130" s="20">
        <f t="shared" si="51"/>
        <v>0</v>
      </c>
      <c r="J130" s="20">
        <f t="shared" si="51"/>
        <v>0</v>
      </c>
      <c r="K130" s="65" t="s">
        <v>61</v>
      </c>
    </row>
    <row r="131" spans="1:11" ht="12.75" customHeight="1" x14ac:dyDescent="0.25">
      <c r="A131" s="31" t="s">
        <v>188</v>
      </c>
      <c r="B131" s="8" t="s">
        <v>4</v>
      </c>
      <c r="C131" s="20">
        <f>SUM(D131:J131)</f>
        <v>16926.95117</v>
      </c>
      <c r="D131" s="20">
        <f t="shared" ref="D131:I131" si="52">SUM(D135+D147+D150+D154+D157)</f>
        <v>0</v>
      </c>
      <c r="E131" s="20">
        <f t="shared" si="52"/>
        <v>0</v>
      </c>
      <c r="F131" s="20">
        <f t="shared" si="52"/>
        <v>14122.609200000001</v>
      </c>
      <c r="G131" s="20">
        <f t="shared" si="52"/>
        <v>2804.3419699999999</v>
      </c>
      <c r="H131" s="20">
        <f t="shared" si="52"/>
        <v>0</v>
      </c>
      <c r="I131" s="20">
        <f t="shared" si="52"/>
        <v>0</v>
      </c>
      <c r="J131" s="20">
        <v>0</v>
      </c>
      <c r="K131" s="77"/>
    </row>
    <row r="132" spans="1:11" ht="12.75" customHeight="1" x14ac:dyDescent="0.25">
      <c r="A132" s="31" t="s">
        <v>189</v>
      </c>
      <c r="B132" s="8" t="s">
        <v>5</v>
      </c>
      <c r="C132" s="20">
        <f>SUM(D132:J132)</f>
        <v>0</v>
      </c>
      <c r="D132" s="20">
        <f>SUM(D136+D151+D158)</f>
        <v>0</v>
      </c>
      <c r="E132" s="20">
        <f t="shared" ref="E132:J132" si="53">SUM(E136+E151+E158)</f>
        <v>0</v>
      </c>
      <c r="F132" s="20">
        <f t="shared" si="53"/>
        <v>0</v>
      </c>
      <c r="G132" s="20">
        <f t="shared" si="53"/>
        <v>0</v>
      </c>
      <c r="H132" s="20">
        <f t="shared" si="53"/>
        <v>0</v>
      </c>
      <c r="I132" s="20">
        <f t="shared" si="53"/>
        <v>0</v>
      </c>
      <c r="J132" s="20">
        <f t="shared" si="53"/>
        <v>0</v>
      </c>
      <c r="K132" s="66"/>
    </row>
    <row r="133" spans="1:11" ht="28.5" customHeight="1" x14ac:dyDescent="0.25">
      <c r="A133" s="31" t="s">
        <v>190</v>
      </c>
      <c r="B133" s="67" t="s">
        <v>72</v>
      </c>
      <c r="C133" s="68"/>
      <c r="D133" s="68"/>
      <c r="E133" s="68"/>
      <c r="F133" s="68"/>
      <c r="G133" s="68"/>
      <c r="H133" s="68"/>
      <c r="I133" s="68"/>
      <c r="J133" s="68"/>
      <c r="K133" s="69"/>
    </row>
    <row r="134" spans="1:11" ht="12.75" customHeight="1" x14ac:dyDescent="0.25">
      <c r="A134" s="31" t="s">
        <v>191</v>
      </c>
      <c r="B134" s="8" t="s">
        <v>17</v>
      </c>
      <c r="C134" s="46">
        <f>SUM(C135:C136)</f>
        <v>14458.20066</v>
      </c>
      <c r="D134" s="46">
        <f>SUM(D135:D136)</f>
        <v>0</v>
      </c>
      <c r="E134" s="46">
        <f t="shared" ref="E134:J134" si="54">SUM(E135:E136)</f>
        <v>0</v>
      </c>
      <c r="F134" s="46">
        <f t="shared" si="54"/>
        <v>12330</v>
      </c>
      <c r="G134" s="46">
        <f t="shared" si="54"/>
        <v>2128.20066</v>
      </c>
      <c r="H134" s="46">
        <f t="shared" si="54"/>
        <v>0</v>
      </c>
      <c r="I134" s="46">
        <f t="shared" si="54"/>
        <v>0</v>
      </c>
      <c r="J134" s="46">
        <f t="shared" si="54"/>
        <v>0</v>
      </c>
      <c r="K134" s="65" t="s">
        <v>565</v>
      </c>
    </row>
    <row r="135" spans="1:11" ht="12.75" customHeight="1" x14ac:dyDescent="0.25">
      <c r="A135" s="31" t="s">
        <v>192</v>
      </c>
      <c r="B135" s="8" t="s">
        <v>4</v>
      </c>
      <c r="C135" s="46">
        <f>SUM(D135:J135)</f>
        <v>14458.20066</v>
      </c>
      <c r="D135" s="46">
        <v>0</v>
      </c>
      <c r="E135" s="46">
        <v>0</v>
      </c>
      <c r="F135" s="20">
        <f>SUM(F143+F139)</f>
        <v>12330</v>
      </c>
      <c r="G135" s="20">
        <f>SUM(G143+G139)</f>
        <v>2128.20066</v>
      </c>
      <c r="H135" s="20">
        <v>0</v>
      </c>
      <c r="I135" s="20">
        <f t="shared" ref="H135:J136" si="55">SUM(H135)</f>
        <v>0</v>
      </c>
      <c r="J135" s="20">
        <f t="shared" si="55"/>
        <v>0</v>
      </c>
      <c r="K135" s="77"/>
    </row>
    <row r="136" spans="1:11" ht="12.75" customHeight="1" x14ac:dyDescent="0.25">
      <c r="A136" s="31" t="s">
        <v>193</v>
      </c>
      <c r="B136" s="8" t="s">
        <v>5</v>
      </c>
      <c r="C136" s="46">
        <f>SUM(D136:J136)</f>
        <v>0</v>
      </c>
      <c r="D136" s="46">
        <v>0</v>
      </c>
      <c r="E136" s="46">
        <v>0</v>
      </c>
      <c r="F136" s="20">
        <v>0</v>
      </c>
      <c r="G136" s="20">
        <v>0</v>
      </c>
      <c r="H136" s="20">
        <f t="shared" si="55"/>
        <v>0</v>
      </c>
      <c r="I136" s="20">
        <f t="shared" si="55"/>
        <v>0</v>
      </c>
      <c r="J136" s="20">
        <f t="shared" si="55"/>
        <v>0</v>
      </c>
      <c r="K136" s="66"/>
    </row>
    <row r="137" spans="1:11" ht="12.75" customHeight="1" x14ac:dyDescent="0.25">
      <c r="A137" s="31" t="s">
        <v>443</v>
      </c>
      <c r="B137" s="67" t="s">
        <v>115</v>
      </c>
      <c r="C137" s="68"/>
      <c r="D137" s="68"/>
      <c r="E137" s="68"/>
      <c r="F137" s="68"/>
      <c r="G137" s="68"/>
      <c r="H137" s="68"/>
      <c r="I137" s="68"/>
      <c r="J137" s="68"/>
      <c r="K137" s="69"/>
    </row>
    <row r="138" spans="1:11" ht="12.75" customHeight="1" x14ac:dyDescent="0.25">
      <c r="A138" s="31" t="s">
        <v>444</v>
      </c>
      <c r="B138" s="8" t="s">
        <v>41</v>
      </c>
      <c r="C138" s="22">
        <f t="shared" ref="C138:J138" si="56">SUM(C139)</f>
        <v>283.20066000000003</v>
      </c>
      <c r="D138" s="22">
        <f t="shared" si="56"/>
        <v>0</v>
      </c>
      <c r="E138" s="22">
        <f t="shared" si="56"/>
        <v>0</v>
      </c>
      <c r="F138" s="22">
        <f t="shared" si="56"/>
        <v>283.20066000000003</v>
      </c>
      <c r="G138" s="22">
        <f t="shared" si="56"/>
        <v>0</v>
      </c>
      <c r="H138" s="22">
        <f t="shared" si="56"/>
        <v>0</v>
      </c>
      <c r="I138" s="22">
        <f t="shared" si="56"/>
        <v>0</v>
      </c>
      <c r="J138" s="22">
        <f t="shared" si="56"/>
        <v>0</v>
      </c>
      <c r="K138" s="65" t="s">
        <v>565</v>
      </c>
    </row>
    <row r="139" spans="1:11" ht="12.75" customHeight="1" x14ac:dyDescent="0.25">
      <c r="A139" s="31" t="s">
        <v>445</v>
      </c>
      <c r="B139" s="8" t="s">
        <v>4</v>
      </c>
      <c r="C139" s="22">
        <f>SUM(D139:J139)</f>
        <v>283.20066000000003</v>
      </c>
      <c r="D139" s="22">
        <v>0</v>
      </c>
      <c r="E139" s="22">
        <v>0</v>
      </c>
      <c r="F139" s="22">
        <v>283.20066000000003</v>
      </c>
      <c r="G139" s="22">
        <v>0</v>
      </c>
      <c r="H139" s="22">
        <v>0</v>
      </c>
      <c r="I139" s="22">
        <f>SUM(H139)</f>
        <v>0</v>
      </c>
      <c r="J139" s="22">
        <f>SUM(I139)</f>
        <v>0</v>
      </c>
      <c r="K139" s="77"/>
    </row>
    <row r="140" spans="1:11" ht="12.75" customHeight="1" x14ac:dyDescent="0.25">
      <c r="A140" s="31" t="s">
        <v>446</v>
      </c>
      <c r="B140" s="8" t="s">
        <v>5</v>
      </c>
      <c r="C140" s="22">
        <f>SUM(D140:J140)</f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66"/>
    </row>
    <row r="141" spans="1:11" ht="12.75" customHeight="1" x14ac:dyDescent="0.25">
      <c r="A141" s="31" t="s">
        <v>447</v>
      </c>
      <c r="B141" s="67" t="s">
        <v>114</v>
      </c>
      <c r="C141" s="68"/>
      <c r="D141" s="68"/>
      <c r="E141" s="68"/>
      <c r="F141" s="68"/>
      <c r="G141" s="68"/>
      <c r="H141" s="68"/>
      <c r="I141" s="68"/>
      <c r="J141" s="68"/>
      <c r="K141" s="69"/>
    </row>
    <row r="142" spans="1:11" ht="12.75" customHeight="1" x14ac:dyDescent="0.25">
      <c r="A142" s="31" t="s">
        <v>448</v>
      </c>
      <c r="B142" s="8" t="s">
        <v>41</v>
      </c>
      <c r="C142" s="20">
        <f t="shared" ref="C142:J142" si="57">SUM(C143)</f>
        <v>14175</v>
      </c>
      <c r="D142" s="20">
        <f t="shared" si="57"/>
        <v>0</v>
      </c>
      <c r="E142" s="20">
        <f t="shared" si="57"/>
        <v>0</v>
      </c>
      <c r="F142" s="20">
        <f t="shared" si="57"/>
        <v>12046.79934</v>
      </c>
      <c r="G142" s="20">
        <f t="shared" si="57"/>
        <v>2128.20066</v>
      </c>
      <c r="H142" s="20">
        <f t="shared" si="57"/>
        <v>0</v>
      </c>
      <c r="I142" s="20">
        <f t="shared" si="57"/>
        <v>0</v>
      </c>
      <c r="J142" s="20">
        <f t="shared" si="57"/>
        <v>0</v>
      </c>
      <c r="K142" s="65" t="s">
        <v>565</v>
      </c>
    </row>
    <row r="143" spans="1:11" ht="12.75" customHeight="1" x14ac:dyDescent="0.25">
      <c r="A143" s="31" t="s">
        <v>449</v>
      </c>
      <c r="B143" s="8" t="s">
        <v>4</v>
      </c>
      <c r="C143" s="20">
        <f>SUM(D143:J143)</f>
        <v>14175</v>
      </c>
      <c r="D143" s="20">
        <v>0</v>
      </c>
      <c r="E143" s="20">
        <v>0</v>
      </c>
      <c r="F143" s="20">
        <v>12046.79934</v>
      </c>
      <c r="G143" s="20">
        <v>2128.20066</v>
      </c>
      <c r="H143" s="20">
        <v>0</v>
      </c>
      <c r="I143" s="20">
        <f>SUM(H143)</f>
        <v>0</v>
      </c>
      <c r="J143" s="20">
        <f>SUM(I143)</f>
        <v>0</v>
      </c>
      <c r="K143" s="77"/>
    </row>
    <row r="144" spans="1:11" ht="12.75" customHeight="1" x14ac:dyDescent="0.25">
      <c r="A144" s="31" t="s">
        <v>450</v>
      </c>
      <c r="B144" s="8" t="s">
        <v>5</v>
      </c>
      <c r="C144" s="20">
        <f>SUM(D144:J144)</f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66"/>
    </row>
    <row r="145" spans="1:11" ht="12.75" customHeight="1" x14ac:dyDescent="0.25">
      <c r="A145" s="31" t="s">
        <v>194</v>
      </c>
      <c r="B145" s="67" t="s">
        <v>74</v>
      </c>
      <c r="C145" s="68"/>
      <c r="D145" s="68"/>
      <c r="E145" s="68"/>
      <c r="F145" s="68"/>
      <c r="G145" s="68"/>
      <c r="H145" s="68"/>
      <c r="I145" s="68"/>
      <c r="J145" s="68"/>
      <c r="K145" s="69"/>
    </row>
    <row r="146" spans="1:11" ht="12.75" customHeight="1" x14ac:dyDescent="0.25">
      <c r="A146" s="31" t="s">
        <v>195</v>
      </c>
      <c r="B146" s="8" t="s">
        <v>17</v>
      </c>
      <c r="C146" s="20">
        <f>SUM(D146:J146)</f>
        <v>0</v>
      </c>
      <c r="D146" s="46">
        <f>SUM(D147)</f>
        <v>0</v>
      </c>
      <c r="E146" s="46">
        <f t="shared" ref="E146:J146" si="58">SUM(E147)</f>
        <v>0</v>
      </c>
      <c r="F146" s="46">
        <f t="shared" si="58"/>
        <v>0</v>
      </c>
      <c r="G146" s="46">
        <f t="shared" si="58"/>
        <v>0</v>
      </c>
      <c r="H146" s="46">
        <f t="shared" si="58"/>
        <v>0</v>
      </c>
      <c r="I146" s="46">
        <f t="shared" si="58"/>
        <v>0</v>
      </c>
      <c r="J146" s="46">
        <f t="shared" si="58"/>
        <v>0</v>
      </c>
      <c r="K146" s="65" t="s">
        <v>61</v>
      </c>
    </row>
    <row r="147" spans="1:11" ht="12.75" customHeight="1" x14ac:dyDescent="0.25">
      <c r="A147" s="31" t="s">
        <v>196</v>
      </c>
      <c r="B147" s="32" t="s">
        <v>4</v>
      </c>
      <c r="C147" s="26">
        <f>SUM(D147:J147)</f>
        <v>0</v>
      </c>
      <c r="D147" s="47">
        <v>0</v>
      </c>
      <c r="E147" s="47">
        <v>0</v>
      </c>
      <c r="F147" s="26">
        <v>0</v>
      </c>
      <c r="G147" s="26">
        <v>0</v>
      </c>
      <c r="H147" s="26">
        <f>SUM(G147)</f>
        <v>0</v>
      </c>
      <c r="I147" s="26">
        <f>SUM(H147)</f>
        <v>0</v>
      </c>
      <c r="J147" s="26">
        <f>SUM(I147)</f>
        <v>0</v>
      </c>
      <c r="K147" s="66"/>
    </row>
    <row r="148" spans="1:11" ht="12.75" customHeight="1" x14ac:dyDescent="0.25">
      <c r="A148" s="31" t="s">
        <v>197</v>
      </c>
      <c r="B148" s="67" t="s">
        <v>105</v>
      </c>
      <c r="C148" s="68"/>
      <c r="D148" s="68"/>
      <c r="E148" s="68"/>
      <c r="F148" s="68"/>
      <c r="G148" s="68"/>
      <c r="H148" s="68"/>
      <c r="I148" s="68"/>
      <c r="J148" s="68"/>
      <c r="K148" s="69"/>
    </row>
    <row r="149" spans="1:11" ht="12.75" customHeight="1" x14ac:dyDescent="0.25">
      <c r="A149" s="31" t="s">
        <v>198</v>
      </c>
      <c r="B149" s="8" t="s">
        <v>17</v>
      </c>
      <c r="C149" s="46">
        <f>SUM(C150:C151)</f>
        <v>0</v>
      </c>
      <c r="D149" s="46">
        <f>SUM(D150:D151)</f>
        <v>0</v>
      </c>
      <c r="E149" s="46">
        <f t="shared" ref="E149:J149" si="59">SUM(E150:E151)</f>
        <v>0</v>
      </c>
      <c r="F149" s="46">
        <f t="shared" si="59"/>
        <v>0</v>
      </c>
      <c r="G149" s="46">
        <f t="shared" si="59"/>
        <v>0</v>
      </c>
      <c r="H149" s="46">
        <f t="shared" si="59"/>
        <v>0</v>
      </c>
      <c r="I149" s="46">
        <f t="shared" si="59"/>
        <v>0</v>
      </c>
      <c r="J149" s="46">
        <f t="shared" si="59"/>
        <v>0</v>
      </c>
      <c r="K149" s="65" t="s">
        <v>61</v>
      </c>
    </row>
    <row r="150" spans="1:11" ht="12.75" customHeight="1" x14ac:dyDescent="0.25">
      <c r="A150" s="31" t="s">
        <v>199</v>
      </c>
      <c r="B150" s="8" t="s">
        <v>4</v>
      </c>
      <c r="C150" s="46">
        <f>SUM(D150:J150)</f>
        <v>0</v>
      </c>
      <c r="D150" s="46">
        <v>0</v>
      </c>
      <c r="E150" s="46">
        <v>0</v>
      </c>
      <c r="F150" s="20">
        <v>0</v>
      </c>
      <c r="G150" s="20">
        <v>0</v>
      </c>
      <c r="H150" s="20">
        <f t="shared" ref="H150:J151" si="60">SUM(G150)</f>
        <v>0</v>
      </c>
      <c r="I150" s="20">
        <f t="shared" si="60"/>
        <v>0</v>
      </c>
      <c r="J150" s="20">
        <f t="shared" si="60"/>
        <v>0</v>
      </c>
      <c r="K150" s="77"/>
    </row>
    <row r="151" spans="1:11" ht="12.75" customHeight="1" x14ac:dyDescent="0.25">
      <c r="A151" s="31" t="s">
        <v>451</v>
      </c>
      <c r="B151" s="8" t="s">
        <v>5</v>
      </c>
      <c r="C151" s="46">
        <f>SUM(D151:J151)</f>
        <v>0</v>
      </c>
      <c r="D151" s="46">
        <v>0</v>
      </c>
      <c r="E151" s="46">
        <v>0</v>
      </c>
      <c r="F151" s="20">
        <v>0</v>
      </c>
      <c r="G151" s="20">
        <v>0</v>
      </c>
      <c r="H151" s="20">
        <f t="shared" si="60"/>
        <v>0</v>
      </c>
      <c r="I151" s="20">
        <f t="shared" si="60"/>
        <v>0</v>
      </c>
      <c r="J151" s="20">
        <f t="shared" si="60"/>
        <v>0</v>
      </c>
      <c r="K151" s="66"/>
    </row>
    <row r="152" spans="1:11" ht="12.75" customHeight="1" x14ac:dyDescent="0.25">
      <c r="A152" s="31" t="s">
        <v>200</v>
      </c>
      <c r="B152" s="67" t="s">
        <v>95</v>
      </c>
      <c r="C152" s="68"/>
      <c r="D152" s="68"/>
      <c r="E152" s="68"/>
      <c r="F152" s="68"/>
      <c r="G152" s="68"/>
      <c r="H152" s="68"/>
      <c r="I152" s="68"/>
      <c r="J152" s="68"/>
      <c r="K152" s="69"/>
    </row>
    <row r="153" spans="1:11" ht="12.75" customHeight="1" x14ac:dyDescent="0.25">
      <c r="A153" s="31" t="s">
        <v>201</v>
      </c>
      <c r="B153" s="8" t="s">
        <v>17</v>
      </c>
      <c r="C153" s="20">
        <f>SUM(D153:J153)</f>
        <v>2468.7505099999998</v>
      </c>
      <c r="D153" s="46">
        <f>SUM(D154)</f>
        <v>0</v>
      </c>
      <c r="E153" s="46">
        <f t="shared" ref="E153:J153" si="61">SUM(E154)</f>
        <v>0</v>
      </c>
      <c r="F153" s="46">
        <f t="shared" si="61"/>
        <v>1792.6092000000001</v>
      </c>
      <c r="G153" s="46">
        <f t="shared" si="61"/>
        <v>676.14130999999998</v>
      </c>
      <c r="H153" s="46">
        <f t="shared" si="61"/>
        <v>0</v>
      </c>
      <c r="I153" s="46">
        <f t="shared" si="61"/>
        <v>0</v>
      </c>
      <c r="J153" s="46">
        <f t="shared" si="61"/>
        <v>0</v>
      </c>
      <c r="K153" s="96" t="s">
        <v>566</v>
      </c>
    </row>
    <row r="154" spans="1:11" ht="12.75" customHeight="1" x14ac:dyDescent="0.25">
      <c r="A154" s="31" t="s">
        <v>202</v>
      </c>
      <c r="B154" s="32" t="s">
        <v>4</v>
      </c>
      <c r="C154" s="26">
        <f>SUM(D154:J154)</f>
        <v>2468.7505099999998</v>
      </c>
      <c r="D154" s="47">
        <v>0</v>
      </c>
      <c r="E154" s="47">
        <v>0</v>
      </c>
      <c r="F154" s="26">
        <v>1792.6092000000001</v>
      </c>
      <c r="G154" s="26">
        <v>676.14130999999998</v>
      </c>
      <c r="H154" s="26">
        <v>0</v>
      </c>
      <c r="I154" s="26">
        <f>SUM(H154)</f>
        <v>0</v>
      </c>
      <c r="J154" s="26">
        <f>SUM(I154)</f>
        <v>0</v>
      </c>
      <c r="K154" s="97"/>
    </row>
    <row r="155" spans="1:11" ht="12.75" customHeight="1" x14ac:dyDescent="0.25">
      <c r="A155" s="31" t="s">
        <v>203</v>
      </c>
      <c r="B155" s="67" t="s">
        <v>106</v>
      </c>
      <c r="C155" s="68"/>
      <c r="D155" s="68"/>
      <c r="E155" s="68"/>
      <c r="F155" s="68"/>
      <c r="G155" s="68"/>
      <c r="H155" s="68"/>
      <c r="I155" s="68"/>
      <c r="J155" s="68"/>
      <c r="K155" s="69"/>
    </row>
    <row r="156" spans="1:11" ht="12.75" customHeight="1" x14ac:dyDescent="0.25">
      <c r="A156" s="31" t="s">
        <v>204</v>
      </c>
      <c r="B156" s="8" t="s">
        <v>17</v>
      </c>
      <c r="C156" s="46">
        <f>SUM(C157:C158)</f>
        <v>0</v>
      </c>
      <c r="D156" s="46">
        <f>SUM(D157:D158)</f>
        <v>0</v>
      </c>
      <c r="E156" s="46">
        <f t="shared" ref="E156:J156" si="62">SUM(E157:E158)</f>
        <v>0</v>
      </c>
      <c r="F156" s="46">
        <f t="shared" si="62"/>
        <v>0</v>
      </c>
      <c r="G156" s="46">
        <f t="shared" si="62"/>
        <v>0</v>
      </c>
      <c r="H156" s="46">
        <f t="shared" si="62"/>
        <v>0</v>
      </c>
      <c r="I156" s="46">
        <f t="shared" si="62"/>
        <v>0</v>
      </c>
      <c r="J156" s="46">
        <f t="shared" si="62"/>
        <v>0</v>
      </c>
      <c r="K156" s="65" t="s">
        <v>61</v>
      </c>
    </row>
    <row r="157" spans="1:11" ht="12.75" customHeight="1" x14ac:dyDescent="0.25">
      <c r="A157" s="31" t="s">
        <v>205</v>
      </c>
      <c r="B157" s="8" t="s">
        <v>4</v>
      </c>
      <c r="C157" s="46">
        <f>SUM(D157:J157)</f>
        <v>0</v>
      </c>
      <c r="D157" s="46">
        <v>0</v>
      </c>
      <c r="E157" s="46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f>SUM(I157)</f>
        <v>0</v>
      </c>
      <c r="K157" s="77"/>
    </row>
    <row r="158" spans="1:11" ht="12.75" customHeight="1" x14ac:dyDescent="0.25">
      <c r="A158" s="31" t="s">
        <v>452</v>
      </c>
      <c r="B158" s="8" t="s">
        <v>5</v>
      </c>
      <c r="C158" s="46">
        <f>SUM(D158:J158)</f>
        <v>0</v>
      </c>
      <c r="D158" s="46">
        <v>0</v>
      </c>
      <c r="E158" s="46">
        <v>0</v>
      </c>
      <c r="F158" s="20">
        <v>0</v>
      </c>
      <c r="G158" s="20">
        <v>0</v>
      </c>
      <c r="H158" s="20">
        <f>SUM(G158)</f>
        <v>0</v>
      </c>
      <c r="I158" s="20">
        <f>SUM(H158)</f>
        <v>0</v>
      </c>
      <c r="J158" s="20">
        <f>SUM(I158)</f>
        <v>0</v>
      </c>
      <c r="K158" s="66"/>
    </row>
    <row r="159" spans="1:11" ht="15" customHeight="1" x14ac:dyDescent="0.25">
      <c r="A159" s="31" t="s">
        <v>206</v>
      </c>
      <c r="B159" s="67" t="s">
        <v>12</v>
      </c>
      <c r="C159" s="68"/>
      <c r="D159" s="68"/>
      <c r="E159" s="68"/>
      <c r="F159" s="68"/>
      <c r="G159" s="68"/>
      <c r="H159" s="68"/>
      <c r="I159" s="68"/>
      <c r="J159" s="68"/>
      <c r="K159" s="69"/>
    </row>
    <row r="160" spans="1:11" x14ac:dyDescent="0.25">
      <c r="A160" s="31" t="s">
        <v>207</v>
      </c>
      <c r="B160" s="8" t="s">
        <v>27</v>
      </c>
      <c r="C160" s="48">
        <f t="shared" ref="C160:J160" si="63">SUM(C161:C162)</f>
        <v>5593.6</v>
      </c>
      <c r="D160" s="48">
        <f t="shared" si="63"/>
        <v>4173.6000000000004</v>
      </c>
      <c r="E160" s="48">
        <f t="shared" si="63"/>
        <v>1420</v>
      </c>
      <c r="F160" s="48">
        <f t="shared" si="63"/>
        <v>0</v>
      </c>
      <c r="G160" s="48">
        <f t="shared" si="63"/>
        <v>0</v>
      </c>
      <c r="H160" s="48">
        <f t="shared" si="63"/>
        <v>0</v>
      </c>
      <c r="I160" s="48">
        <f t="shared" si="63"/>
        <v>0</v>
      </c>
      <c r="J160" s="48">
        <f t="shared" si="63"/>
        <v>0</v>
      </c>
      <c r="K160" s="65" t="s">
        <v>61</v>
      </c>
    </row>
    <row r="161" spans="1:11" x14ac:dyDescent="0.25">
      <c r="A161" s="31" t="s">
        <v>208</v>
      </c>
      <c r="B161" s="8" t="s">
        <v>4</v>
      </c>
      <c r="C161" s="48">
        <f>SUM(D161:J161)</f>
        <v>2249.1999999999998</v>
      </c>
      <c r="D161" s="48">
        <f>SUM(D169+D165)</f>
        <v>829.2</v>
      </c>
      <c r="E161" s="48">
        <f t="shared" ref="E161:J161" si="64">SUM(E169)</f>
        <v>1420</v>
      </c>
      <c r="F161" s="48">
        <f t="shared" si="64"/>
        <v>0</v>
      </c>
      <c r="G161" s="48">
        <f t="shared" si="64"/>
        <v>0</v>
      </c>
      <c r="H161" s="48">
        <f t="shared" si="64"/>
        <v>0</v>
      </c>
      <c r="I161" s="48">
        <f t="shared" si="64"/>
        <v>0</v>
      </c>
      <c r="J161" s="48">
        <f t="shared" si="64"/>
        <v>0</v>
      </c>
      <c r="K161" s="77"/>
    </row>
    <row r="162" spans="1:11" x14ac:dyDescent="0.25">
      <c r="A162" s="31" t="s">
        <v>209</v>
      </c>
      <c r="B162" s="8" t="s">
        <v>5</v>
      </c>
      <c r="C162" s="48">
        <f>SUM(D162:J162)</f>
        <v>3344.4</v>
      </c>
      <c r="D162" s="48">
        <f>SUM(D170+D166)</f>
        <v>3344.4</v>
      </c>
      <c r="E162" s="48">
        <f t="shared" ref="E162:J162" si="65">SUM(E170)</f>
        <v>0</v>
      </c>
      <c r="F162" s="48">
        <f t="shared" si="65"/>
        <v>0</v>
      </c>
      <c r="G162" s="48">
        <f t="shared" si="65"/>
        <v>0</v>
      </c>
      <c r="H162" s="48">
        <f t="shared" si="65"/>
        <v>0</v>
      </c>
      <c r="I162" s="48">
        <f t="shared" si="65"/>
        <v>0</v>
      </c>
      <c r="J162" s="48">
        <f t="shared" si="65"/>
        <v>0</v>
      </c>
      <c r="K162" s="66"/>
    </row>
    <row r="163" spans="1:11" ht="28.5" customHeight="1" x14ac:dyDescent="0.25">
      <c r="A163" s="31" t="s">
        <v>595</v>
      </c>
      <c r="B163" s="67" t="s">
        <v>70</v>
      </c>
      <c r="C163" s="68"/>
      <c r="D163" s="68"/>
      <c r="E163" s="68"/>
      <c r="F163" s="68"/>
      <c r="G163" s="68"/>
      <c r="H163" s="68"/>
      <c r="I163" s="68"/>
      <c r="J163" s="68"/>
      <c r="K163" s="69"/>
    </row>
    <row r="164" spans="1:11" x14ac:dyDescent="0.25">
      <c r="A164" s="31" t="s">
        <v>596</v>
      </c>
      <c r="B164" s="8" t="s">
        <v>29</v>
      </c>
      <c r="C164" s="46">
        <f t="shared" ref="C164:J164" si="66">SUM(C165:C166)</f>
        <v>3037.4</v>
      </c>
      <c r="D164" s="46">
        <f t="shared" si="66"/>
        <v>3037.4</v>
      </c>
      <c r="E164" s="46">
        <f t="shared" si="66"/>
        <v>0</v>
      </c>
      <c r="F164" s="46">
        <f t="shared" si="66"/>
        <v>0</v>
      </c>
      <c r="G164" s="46">
        <f t="shared" si="66"/>
        <v>0</v>
      </c>
      <c r="H164" s="46">
        <f t="shared" si="66"/>
        <v>0</v>
      </c>
      <c r="I164" s="46">
        <f t="shared" si="66"/>
        <v>0</v>
      </c>
      <c r="J164" s="46">
        <f t="shared" si="66"/>
        <v>0</v>
      </c>
      <c r="K164" s="65" t="s">
        <v>567</v>
      </c>
    </row>
    <row r="165" spans="1:11" x14ac:dyDescent="0.25">
      <c r="A165" s="31" t="s">
        <v>597</v>
      </c>
      <c r="B165" s="8" t="s">
        <v>4</v>
      </c>
      <c r="C165" s="46">
        <f>SUM(D165:J165)</f>
        <v>281</v>
      </c>
      <c r="D165" s="46">
        <v>281</v>
      </c>
      <c r="E165" s="46">
        <v>0</v>
      </c>
      <c r="F165" s="46">
        <v>0</v>
      </c>
      <c r="G165" s="46">
        <v>0</v>
      </c>
      <c r="H165" s="20">
        <v>0</v>
      </c>
      <c r="I165" s="20">
        <v>0</v>
      </c>
      <c r="J165" s="20">
        <v>0</v>
      </c>
      <c r="K165" s="77"/>
    </row>
    <row r="166" spans="1:11" x14ac:dyDescent="0.25">
      <c r="A166" s="31" t="s">
        <v>598</v>
      </c>
      <c r="B166" s="8" t="s">
        <v>5</v>
      </c>
      <c r="C166" s="46">
        <f>SUM(D166:J166)</f>
        <v>2756.4</v>
      </c>
      <c r="D166" s="46">
        <v>2756.4</v>
      </c>
      <c r="E166" s="46">
        <v>0</v>
      </c>
      <c r="F166" s="46">
        <v>0</v>
      </c>
      <c r="G166" s="46">
        <v>0</v>
      </c>
      <c r="H166" s="20">
        <f>SUM(G166)</f>
        <v>0</v>
      </c>
      <c r="I166" s="20">
        <f>SUM(H166)</f>
        <v>0</v>
      </c>
      <c r="J166" s="20">
        <f>SUM(I166)</f>
        <v>0</v>
      </c>
      <c r="K166" s="66"/>
    </row>
    <row r="167" spans="1:11" ht="30" customHeight="1" x14ac:dyDescent="0.25">
      <c r="A167" s="31" t="s">
        <v>210</v>
      </c>
      <c r="B167" s="67" t="s">
        <v>72</v>
      </c>
      <c r="C167" s="68"/>
      <c r="D167" s="68"/>
      <c r="E167" s="68"/>
      <c r="F167" s="68"/>
      <c r="G167" s="68"/>
      <c r="H167" s="68"/>
      <c r="I167" s="68"/>
      <c r="J167" s="68"/>
      <c r="K167" s="69"/>
    </row>
    <row r="168" spans="1:11" x14ac:dyDescent="0.25">
      <c r="A168" s="31" t="s">
        <v>211</v>
      </c>
      <c r="B168" s="8" t="s">
        <v>17</v>
      </c>
      <c r="C168" s="46">
        <f>SUM(C169:C170)</f>
        <v>2556.1999999999998</v>
      </c>
      <c r="D168" s="46">
        <f>SUM(D169:D170)</f>
        <v>1136.2</v>
      </c>
      <c r="E168" s="46">
        <f t="shared" ref="E168:J168" si="67">SUM(E169:E170)</f>
        <v>1420</v>
      </c>
      <c r="F168" s="46">
        <f t="shared" si="67"/>
        <v>0</v>
      </c>
      <c r="G168" s="46">
        <f t="shared" si="67"/>
        <v>0</v>
      </c>
      <c r="H168" s="46">
        <f t="shared" si="67"/>
        <v>0</v>
      </c>
      <c r="I168" s="46">
        <f t="shared" si="67"/>
        <v>0</v>
      </c>
      <c r="J168" s="46">
        <f t="shared" si="67"/>
        <v>0</v>
      </c>
      <c r="K168" s="65" t="s">
        <v>565</v>
      </c>
    </row>
    <row r="169" spans="1:11" x14ac:dyDescent="0.25">
      <c r="A169" s="31" t="s">
        <v>212</v>
      </c>
      <c r="B169" s="8" t="s">
        <v>4</v>
      </c>
      <c r="C169" s="46">
        <f>SUM(D169:J169)</f>
        <v>1968.2</v>
      </c>
      <c r="D169" s="46">
        <v>548.20000000000005</v>
      </c>
      <c r="E169" s="46">
        <v>1420</v>
      </c>
      <c r="F169" s="20">
        <v>0</v>
      </c>
      <c r="G169" s="20">
        <v>0</v>
      </c>
      <c r="H169" s="20">
        <v>0</v>
      </c>
      <c r="I169" s="20">
        <f t="shared" ref="H169:J170" si="68">SUM(H169)</f>
        <v>0</v>
      </c>
      <c r="J169" s="20">
        <f t="shared" si="68"/>
        <v>0</v>
      </c>
      <c r="K169" s="77"/>
    </row>
    <row r="170" spans="1:11" x14ac:dyDescent="0.25">
      <c r="A170" s="31" t="s">
        <v>213</v>
      </c>
      <c r="B170" s="8" t="s">
        <v>5</v>
      </c>
      <c r="C170" s="46">
        <f>SUM(D170:J170)</f>
        <v>588</v>
      </c>
      <c r="D170" s="46">
        <v>588</v>
      </c>
      <c r="E170" s="46">
        <v>0</v>
      </c>
      <c r="F170" s="20">
        <v>0</v>
      </c>
      <c r="G170" s="20">
        <v>0</v>
      </c>
      <c r="H170" s="20">
        <f t="shared" si="68"/>
        <v>0</v>
      </c>
      <c r="I170" s="20">
        <f t="shared" si="68"/>
        <v>0</v>
      </c>
      <c r="J170" s="20">
        <f t="shared" si="68"/>
        <v>0</v>
      </c>
      <c r="K170" s="66"/>
    </row>
    <row r="171" spans="1:11" ht="17.25" customHeight="1" x14ac:dyDescent="0.25">
      <c r="A171" s="31" t="s">
        <v>214</v>
      </c>
      <c r="B171" s="90" t="s">
        <v>13</v>
      </c>
      <c r="C171" s="91"/>
      <c r="D171" s="91"/>
      <c r="E171" s="91"/>
      <c r="F171" s="91"/>
      <c r="G171" s="91"/>
      <c r="H171" s="91"/>
      <c r="I171" s="91"/>
      <c r="J171" s="91"/>
      <c r="K171" s="92"/>
    </row>
    <row r="172" spans="1:11" ht="37.5" customHeight="1" x14ac:dyDescent="0.25">
      <c r="A172" s="31" t="s">
        <v>215</v>
      </c>
      <c r="B172" s="14" t="s">
        <v>14</v>
      </c>
      <c r="C172" s="43">
        <f>SUM(D172:J172)</f>
        <v>67017.758610000004</v>
      </c>
      <c r="D172" s="43">
        <f>SUM(D173:D174)</f>
        <v>4991.8999999999996</v>
      </c>
      <c r="E172" s="43">
        <f t="shared" ref="E172:J172" si="69">SUM(E173:E174)</f>
        <v>1541.6</v>
      </c>
      <c r="F172" s="43">
        <f t="shared" si="69"/>
        <v>1333.2586099999999</v>
      </c>
      <c r="G172" s="43">
        <f t="shared" si="69"/>
        <v>13600</v>
      </c>
      <c r="H172" s="43">
        <f t="shared" si="69"/>
        <v>21775.5</v>
      </c>
      <c r="I172" s="43">
        <f t="shared" si="69"/>
        <v>21775.5</v>
      </c>
      <c r="J172" s="43">
        <f t="shared" si="69"/>
        <v>2000</v>
      </c>
      <c r="K172" s="93" t="s">
        <v>61</v>
      </c>
    </row>
    <row r="173" spans="1:11" x14ac:dyDescent="0.25">
      <c r="A173" s="31" t="s">
        <v>216</v>
      </c>
      <c r="B173" s="14" t="s">
        <v>4</v>
      </c>
      <c r="C173" s="45">
        <f>SUM(D173:J173)</f>
        <v>64017.758610000004</v>
      </c>
      <c r="D173" s="45">
        <f t="shared" ref="D173:J173" si="70">SUM(D181+D186+D190+D193+D177)</f>
        <v>1991.9</v>
      </c>
      <c r="E173" s="45">
        <f t="shared" si="70"/>
        <v>1541.6</v>
      </c>
      <c r="F173" s="45">
        <f t="shared" si="70"/>
        <v>1333.2586099999999</v>
      </c>
      <c r="G173" s="45">
        <f t="shared" si="70"/>
        <v>13600</v>
      </c>
      <c r="H173" s="45">
        <f t="shared" si="70"/>
        <v>21775.5</v>
      </c>
      <c r="I173" s="45">
        <f t="shared" si="70"/>
        <v>21775.5</v>
      </c>
      <c r="J173" s="45">
        <f t="shared" si="70"/>
        <v>2000</v>
      </c>
      <c r="K173" s="94"/>
    </row>
    <row r="174" spans="1:11" x14ac:dyDescent="0.25">
      <c r="A174" s="31" t="s">
        <v>217</v>
      </c>
      <c r="B174" s="14" t="s">
        <v>5</v>
      </c>
      <c r="C174" s="45">
        <f>SUM(D174:J174)</f>
        <v>3000</v>
      </c>
      <c r="D174" s="45">
        <f t="shared" ref="D174:J174" si="71">SUM(D182+D187+D178)</f>
        <v>3000</v>
      </c>
      <c r="E174" s="45">
        <f t="shared" si="71"/>
        <v>0</v>
      </c>
      <c r="F174" s="45">
        <f t="shared" si="71"/>
        <v>0</v>
      </c>
      <c r="G174" s="45">
        <f t="shared" si="71"/>
        <v>0</v>
      </c>
      <c r="H174" s="45">
        <f t="shared" si="71"/>
        <v>0</v>
      </c>
      <c r="I174" s="45">
        <f t="shared" si="71"/>
        <v>0</v>
      </c>
      <c r="J174" s="45">
        <f t="shared" si="71"/>
        <v>0</v>
      </c>
      <c r="K174" s="95"/>
    </row>
    <row r="175" spans="1:11" ht="26.25" customHeight="1" x14ac:dyDescent="0.25">
      <c r="A175" s="31" t="s">
        <v>599</v>
      </c>
      <c r="B175" s="67" t="s">
        <v>70</v>
      </c>
      <c r="C175" s="68"/>
      <c r="D175" s="68"/>
      <c r="E175" s="68"/>
      <c r="F175" s="68"/>
      <c r="G175" s="68"/>
      <c r="H175" s="68"/>
      <c r="I175" s="68"/>
      <c r="J175" s="68"/>
      <c r="K175" s="69"/>
    </row>
    <row r="176" spans="1:11" x14ac:dyDescent="0.25">
      <c r="A176" s="31" t="s">
        <v>600</v>
      </c>
      <c r="B176" s="8" t="s">
        <v>29</v>
      </c>
      <c r="C176" s="46">
        <f t="shared" ref="C176:J176" si="72">SUM(C177:C178)</f>
        <v>52551</v>
      </c>
      <c r="D176" s="46">
        <f t="shared" si="72"/>
        <v>0</v>
      </c>
      <c r="E176" s="46">
        <f t="shared" si="72"/>
        <v>0</v>
      </c>
      <c r="F176" s="46">
        <f t="shared" si="72"/>
        <v>0</v>
      </c>
      <c r="G176" s="46">
        <f t="shared" si="72"/>
        <v>13000</v>
      </c>
      <c r="H176" s="46">
        <f t="shared" si="72"/>
        <v>19775.5</v>
      </c>
      <c r="I176" s="46">
        <f t="shared" si="72"/>
        <v>19775.5</v>
      </c>
      <c r="J176" s="46">
        <f t="shared" si="72"/>
        <v>0</v>
      </c>
      <c r="K176" s="65" t="s">
        <v>567</v>
      </c>
    </row>
    <row r="177" spans="1:11" x14ac:dyDescent="0.25">
      <c r="A177" s="31" t="s">
        <v>601</v>
      </c>
      <c r="B177" s="8" t="s">
        <v>4</v>
      </c>
      <c r="C177" s="46">
        <f>SUM(D177:J177)</f>
        <v>52551</v>
      </c>
      <c r="D177" s="46">
        <v>0</v>
      </c>
      <c r="E177" s="46">
        <v>0</v>
      </c>
      <c r="F177" s="46">
        <v>0</v>
      </c>
      <c r="G177" s="46">
        <v>13000</v>
      </c>
      <c r="H177" s="20">
        <v>19775.5</v>
      </c>
      <c r="I177" s="20">
        <v>19775.5</v>
      </c>
      <c r="J177" s="20">
        <v>0</v>
      </c>
      <c r="K177" s="77"/>
    </row>
    <row r="178" spans="1:11" x14ac:dyDescent="0.25">
      <c r="A178" s="31" t="s">
        <v>602</v>
      </c>
      <c r="B178" s="8" t="s">
        <v>5</v>
      </c>
      <c r="C178" s="46">
        <f>SUM(D178:J178)</f>
        <v>0</v>
      </c>
      <c r="D178" s="46">
        <v>0</v>
      </c>
      <c r="E178" s="46">
        <v>0</v>
      </c>
      <c r="F178" s="46">
        <v>0</v>
      </c>
      <c r="G178" s="46">
        <v>0</v>
      </c>
      <c r="H178" s="20">
        <f>SUM(G178)</f>
        <v>0</v>
      </c>
      <c r="I178" s="20">
        <f>SUM(H178)</f>
        <v>0</v>
      </c>
      <c r="J178" s="20">
        <f>SUM(I178)</f>
        <v>0</v>
      </c>
      <c r="K178" s="66"/>
    </row>
    <row r="179" spans="1:11" ht="31.5" customHeight="1" x14ac:dyDescent="0.25">
      <c r="A179" s="31" t="s">
        <v>218</v>
      </c>
      <c r="B179" s="67" t="s">
        <v>71</v>
      </c>
      <c r="C179" s="68"/>
      <c r="D179" s="68"/>
      <c r="E179" s="68"/>
      <c r="F179" s="68"/>
      <c r="G179" s="68"/>
      <c r="H179" s="68"/>
      <c r="I179" s="68"/>
      <c r="J179" s="68"/>
      <c r="K179" s="69"/>
    </row>
    <row r="180" spans="1:11" x14ac:dyDescent="0.25">
      <c r="A180" s="31" t="s">
        <v>219</v>
      </c>
      <c r="B180" s="8" t="s">
        <v>17</v>
      </c>
      <c r="C180" s="20">
        <f>SUM(D180:J180)</f>
        <v>9977.55861</v>
      </c>
      <c r="D180" s="46">
        <f t="shared" ref="D180:J180" si="73">SUM(D181:D182)</f>
        <v>4200</v>
      </c>
      <c r="E180" s="46">
        <f t="shared" si="73"/>
        <v>1100</v>
      </c>
      <c r="F180" s="46">
        <f t="shared" si="73"/>
        <v>1250.40861</v>
      </c>
      <c r="G180" s="46">
        <f t="shared" si="73"/>
        <v>427.15</v>
      </c>
      <c r="H180" s="46">
        <f t="shared" si="73"/>
        <v>1000</v>
      </c>
      <c r="I180" s="46">
        <f t="shared" si="73"/>
        <v>1000</v>
      </c>
      <c r="J180" s="46">
        <f t="shared" si="73"/>
        <v>1000</v>
      </c>
      <c r="K180" s="65" t="s">
        <v>568</v>
      </c>
    </row>
    <row r="181" spans="1:11" x14ac:dyDescent="0.25">
      <c r="A181" s="31" t="s">
        <v>220</v>
      </c>
      <c r="B181" s="8" t="s">
        <v>4</v>
      </c>
      <c r="C181" s="20">
        <f>SUM(D181:J181)</f>
        <v>6977.55861</v>
      </c>
      <c r="D181" s="46">
        <v>1200</v>
      </c>
      <c r="E181" s="46">
        <v>1100</v>
      </c>
      <c r="F181" s="46">
        <v>1250.40861</v>
      </c>
      <c r="G181" s="46">
        <v>427.15</v>
      </c>
      <c r="H181" s="20">
        <v>1000</v>
      </c>
      <c r="I181" s="20">
        <f>SUM(H181)</f>
        <v>1000</v>
      </c>
      <c r="J181" s="20">
        <v>1000</v>
      </c>
      <c r="K181" s="77"/>
    </row>
    <row r="182" spans="1:11" x14ac:dyDescent="0.25">
      <c r="A182" s="31" t="s">
        <v>221</v>
      </c>
      <c r="B182" s="8" t="s">
        <v>5</v>
      </c>
      <c r="C182" s="20">
        <f>SUM(D182:J182)</f>
        <v>3000</v>
      </c>
      <c r="D182" s="46">
        <v>3000</v>
      </c>
      <c r="E182" s="46">
        <f t="shared" ref="E182:J182" si="74">SUM(E183)</f>
        <v>0</v>
      </c>
      <c r="F182" s="46">
        <f t="shared" si="74"/>
        <v>0</v>
      </c>
      <c r="G182" s="46">
        <f t="shared" si="74"/>
        <v>0</v>
      </c>
      <c r="H182" s="46">
        <f t="shared" si="74"/>
        <v>0</v>
      </c>
      <c r="I182" s="46">
        <f t="shared" si="74"/>
        <v>0</v>
      </c>
      <c r="J182" s="46">
        <f t="shared" si="74"/>
        <v>0</v>
      </c>
      <c r="K182" s="66"/>
    </row>
    <row r="183" spans="1:11" x14ac:dyDescent="0.25">
      <c r="A183" s="31" t="s">
        <v>453</v>
      </c>
      <c r="B183" s="14" t="s">
        <v>55</v>
      </c>
      <c r="C183" s="20">
        <f>SUM(D183:J183)</f>
        <v>0</v>
      </c>
      <c r="D183" s="28">
        <v>0</v>
      </c>
      <c r="E183" s="20">
        <v>0</v>
      </c>
      <c r="F183" s="20">
        <v>0</v>
      </c>
      <c r="G183" s="20">
        <f>SUM(F183)</f>
        <v>0</v>
      </c>
      <c r="H183" s="20">
        <f>SUM(G183)</f>
        <v>0</v>
      </c>
      <c r="I183" s="20">
        <f>SUM(H183)</f>
        <v>0</v>
      </c>
      <c r="J183" s="20">
        <f>SUM(I183)</f>
        <v>0</v>
      </c>
      <c r="K183" s="11"/>
    </row>
    <row r="184" spans="1:11" ht="28.5" customHeight="1" x14ac:dyDescent="0.25">
      <c r="A184" s="31" t="s">
        <v>222</v>
      </c>
      <c r="B184" s="67" t="s">
        <v>72</v>
      </c>
      <c r="C184" s="68"/>
      <c r="D184" s="68"/>
      <c r="E184" s="68"/>
      <c r="F184" s="68"/>
      <c r="G184" s="68"/>
      <c r="H184" s="68"/>
      <c r="I184" s="68"/>
      <c r="J184" s="68"/>
      <c r="K184" s="69"/>
    </row>
    <row r="185" spans="1:11" x14ac:dyDescent="0.25">
      <c r="A185" s="31" t="s">
        <v>223</v>
      </c>
      <c r="B185" s="8" t="s">
        <v>17</v>
      </c>
      <c r="C185" s="46">
        <f>SUM(C186:C187)</f>
        <v>3591.9</v>
      </c>
      <c r="D185" s="46">
        <f>SUM(D186:D187)</f>
        <v>411.9</v>
      </c>
      <c r="E185" s="46">
        <f t="shared" ref="E185:J185" si="75">SUM(E186:E187)</f>
        <v>180</v>
      </c>
      <c r="F185" s="46">
        <f t="shared" si="75"/>
        <v>0</v>
      </c>
      <c r="G185" s="46">
        <f t="shared" si="75"/>
        <v>0</v>
      </c>
      <c r="H185" s="46">
        <f t="shared" si="75"/>
        <v>1000</v>
      </c>
      <c r="I185" s="46">
        <f t="shared" si="75"/>
        <v>1000</v>
      </c>
      <c r="J185" s="46">
        <f t="shared" si="75"/>
        <v>1000</v>
      </c>
      <c r="K185" s="65" t="s">
        <v>565</v>
      </c>
    </row>
    <row r="186" spans="1:11" x14ac:dyDescent="0.25">
      <c r="A186" s="31" t="s">
        <v>224</v>
      </c>
      <c r="B186" s="8" t="s">
        <v>4</v>
      </c>
      <c r="C186" s="46">
        <f>SUM(D186:J186)</f>
        <v>3591.9</v>
      </c>
      <c r="D186" s="46">
        <v>411.9</v>
      </c>
      <c r="E186" s="46">
        <v>180</v>
      </c>
      <c r="F186" s="20">
        <v>0</v>
      </c>
      <c r="G186" s="20">
        <v>0</v>
      </c>
      <c r="H186" s="20">
        <v>1000</v>
      </c>
      <c r="I186" s="20">
        <f t="shared" ref="H186:J187" si="76">SUM(H186)</f>
        <v>1000</v>
      </c>
      <c r="J186" s="20">
        <v>1000</v>
      </c>
      <c r="K186" s="77"/>
    </row>
    <row r="187" spans="1:11" x14ac:dyDescent="0.25">
      <c r="A187" s="31" t="s">
        <v>225</v>
      </c>
      <c r="B187" s="8" t="s">
        <v>5</v>
      </c>
      <c r="C187" s="46">
        <f>SUM(D187:J187)</f>
        <v>0</v>
      </c>
      <c r="D187" s="46">
        <v>0</v>
      </c>
      <c r="E187" s="46">
        <v>0</v>
      </c>
      <c r="F187" s="20">
        <v>0</v>
      </c>
      <c r="G187" s="20">
        <v>0</v>
      </c>
      <c r="H187" s="20">
        <f t="shared" si="76"/>
        <v>0</v>
      </c>
      <c r="I187" s="20">
        <f t="shared" si="76"/>
        <v>0</v>
      </c>
      <c r="J187" s="20">
        <f t="shared" si="76"/>
        <v>0</v>
      </c>
      <c r="K187" s="66"/>
    </row>
    <row r="188" spans="1:11" ht="15" customHeight="1" x14ac:dyDescent="0.25">
      <c r="A188" s="31" t="s">
        <v>226</v>
      </c>
      <c r="B188" s="67" t="s">
        <v>73</v>
      </c>
      <c r="C188" s="68"/>
      <c r="D188" s="68"/>
      <c r="E188" s="68"/>
      <c r="F188" s="68"/>
      <c r="G188" s="68"/>
      <c r="H188" s="68"/>
      <c r="I188" s="68"/>
      <c r="J188" s="68"/>
      <c r="K188" s="69"/>
    </row>
    <row r="189" spans="1:11" x14ac:dyDescent="0.25">
      <c r="A189" s="31" t="s">
        <v>229</v>
      </c>
      <c r="B189" s="8" t="s">
        <v>17</v>
      </c>
      <c r="C189" s="22">
        <f>SUM(D189:J189)</f>
        <v>380</v>
      </c>
      <c r="D189" s="49">
        <f>SUM(D190)</f>
        <v>380</v>
      </c>
      <c r="E189" s="49">
        <f t="shared" ref="E189:J189" si="77">SUM(E190)</f>
        <v>0</v>
      </c>
      <c r="F189" s="49">
        <f t="shared" si="77"/>
        <v>0</v>
      </c>
      <c r="G189" s="49">
        <f t="shared" si="77"/>
        <v>0</v>
      </c>
      <c r="H189" s="49">
        <f t="shared" si="77"/>
        <v>0</v>
      </c>
      <c r="I189" s="49">
        <f t="shared" si="77"/>
        <v>0</v>
      </c>
      <c r="J189" s="49">
        <f t="shared" si="77"/>
        <v>0</v>
      </c>
      <c r="K189" s="65" t="s">
        <v>569</v>
      </c>
    </row>
    <row r="190" spans="1:11" x14ac:dyDescent="0.25">
      <c r="A190" s="31" t="s">
        <v>230</v>
      </c>
      <c r="B190" s="32" t="s">
        <v>4</v>
      </c>
      <c r="C190" s="27">
        <f>SUM(D190:J190)</f>
        <v>380</v>
      </c>
      <c r="D190" s="50">
        <v>380</v>
      </c>
      <c r="E190" s="50">
        <v>0</v>
      </c>
      <c r="F190" s="27">
        <v>0</v>
      </c>
      <c r="G190" s="27">
        <f>SUM(F190)</f>
        <v>0</v>
      </c>
      <c r="H190" s="27">
        <f>SUM(G190)</f>
        <v>0</v>
      </c>
      <c r="I190" s="27">
        <f>SUM(H190)</f>
        <v>0</v>
      </c>
      <c r="J190" s="27">
        <f>SUM(I190)</f>
        <v>0</v>
      </c>
      <c r="K190" s="66"/>
    </row>
    <row r="191" spans="1:11" ht="15" customHeight="1" x14ac:dyDescent="0.25">
      <c r="A191" s="31" t="s">
        <v>227</v>
      </c>
      <c r="B191" s="67" t="s">
        <v>96</v>
      </c>
      <c r="C191" s="68"/>
      <c r="D191" s="68"/>
      <c r="E191" s="68"/>
      <c r="F191" s="68"/>
      <c r="G191" s="68"/>
      <c r="H191" s="68"/>
      <c r="I191" s="68"/>
      <c r="J191" s="68"/>
      <c r="K191" s="69"/>
    </row>
    <row r="192" spans="1:11" x14ac:dyDescent="0.25">
      <c r="A192" s="31" t="s">
        <v>231</v>
      </c>
      <c r="B192" s="8" t="s">
        <v>17</v>
      </c>
      <c r="C192" s="22">
        <f>SUM(D192:J192)</f>
        <v>517.30000000000007</v>
      </c>
      <c r="D192" s="49">
        <f>SUM(D193)</f>
        <v>0</v>
      </c>
      <c r="E192" s="49">
        <f t="shared" ref="E192:J192" si="78">SUM(E193)</f>
        <v>261.60000000000002</v>
      </c>
      <c r="F192" s="49">
        <f t="shared" si="78"/>
        <v>82.85</v>
      </c>
      <c r="G192" s="49">
        <f t="shared" si="78"/>
        <v>172.85</v>
      </c>
      <c r="H192" s="49">
        <f t="shared" si="78"/>
        <v>0</v>
      </c>
      <c r="I192" s="49">
        <f t="shared" si="78"/>
        <v>0</v>
      </c>
      <c r="J192" s="49">
        <f t="shared" si="78"/>
        <v>0</v>
      </c>
      <c r="K192" s="65" t="s">
        <v>570</v>
      </c>
    </row>
    <row r="193" spans="1:11" x14ac:dyDescent="0.25">
      <c r="A193" s="31" t="s">
        <v>232</v>
      </c>
      <c r="B193" s="8" t="s">
        <v>4</v>
      </c>
      <c r="C193" s="22">
        <f>SUM(D193:J193)</f>
        <v>517.30000000000007</v>
      </c>
      <c r="D193" s="49">
        <v>0</v>
      </c>
      <c r="E193" s="49">
        <v>261.60000000000002</v>
      </c>
      <c r="F193" s="22">
        <v>82.85</v>
      </c>
      <c r="G193" s="22">
        <v>172.85</v>
      </c>
      <c r="H193" s="22">
        <v>0</v>
      </c>
      <c r="I193" s="22">
        <f>SUM(H193)</f>
        <v>0</v>
      </c>
      <c r="J193" s="22">
        <f>SUM(I193)</f>
        <v>0</v>
      </c>
      <c r="K193" s="66"/>
    </row>
    <row r="194" spans="1:11" ht="14.25" customHeight="1" x14ac:dyDescent="0.25">
      <c r="A194" s="31" t="s">
        <v>228</v>
      </c>
      <c r="B194" s="83" t="s">
        <v>19</v>
      </c>
      <c r="C194" s="84"/>
      <c r="D194" s="84"/>
      <c r="E194" s="84"/>
      <c r="F194" s="84"/>
      <c r="G194" s="84"/>
      <c r="H194" s="84"/>
      <c r="I194" s="84"/>
      <c r="J194" s="84"/>
      <c r="K194" s="85"/>
    </row>
    <row r="195" spans="1:11" ht="25.5" x14ac:dyDescent="0.25">
      <c r="A195" s="31" t="s">
        <v>233</v>
      </c>
      <c r="B195" s="14" t="s">
        <v>30</v>
      </c>
      <c r="C195" s="21">
        <f>SUM(C196:C196)</f>
        <v>3155.2</v>
      </c>
      <c r="D195" s="21">
        <f>SUM(D196)</f>
        <v>774.1</v>
      </c>
      <c r="E195" s="21">
        <f t="shared" ref="E195:J195" si="79">SUM(E196)</f>
        <v>881.1</v>
      </c>
      <c r="F195" s="21">
        <f t="shared" si="79"/>
        <v>0</v>
      </c>
      <c r="G195" s="21">
        <f t="shared" si="79"/>
        <v>0</v>
      </c>
      <c r="H195" s="21">
        <f t="shared" si="79"/>
        <v>500</v>
      </c>
      <c r="I195" s="21">
        <f t="shared" si="79"/>
        <v>500</v>
      </c>
      <c r="J195" s="21">
        <f t="shared" si="79"/>
        <v>500</v>
      </c>
      <c r="K195" s="73" t="s">
        <v>61</v>
      </c>
    </row>
    <row r="196" spans="1:11" x14ac:dyDescent="0.25">
      <c r="A196" s="31" t="s">
        <v>454</v>
      </c>
      <c r="B196" s="14" t="s">
        <v>4</v>
      </c>
      <c r="C196" s="21">
        <f>SUM(D196:J196)</f>
        <v>3155.2</v>
      </c>
      <c r="D196" s="21">
        <f>SUM(D208)</f>
        <v>774.1</v>
      </c>
      <c r="E196" s="21">
        <f t="shared" ref="E196:J196" si="80">SUM(E208)</f>
        <v>881.1</v>
      </c>
      <c r="F196" s="21">
        <f t="shared" si="80"/>
        <v>0</v>
      </c>
      <c r="G196" s="21">
        <f t="shared" si="80"/>
        <v>0</v>
      </c>
      <c r="H196" s="21">
        <f t="shared" si="80"/>
        <v>500</v>
      </c>
      <c r="I196" s="21">
        <f t="shared" si="80"/>
        <v>500</v>
      </c>
      <c r="J196" s="21">
        <f t="shared" si="80"/>
        <v>500</v>
      </c>
      <c r="K196" s="82"/>
    </row>
    <row r="197" spans="1:11" ht="15" customHeight="1" x14ac:dyDescent="0.25">
      <c r="A197" s="31" t="s">
        <v>234</v>
      </c>
      <c r="B197" s="38" t="s">
        <v>10</v>
      </c>
      <c r="C197" s="39"/>
      <c r="D197" s="39"/>
      <c r="E197" s="39"/>
      <c r="F197" s="39"/>
      <c r="G197" s="39"/>
      <c r="H197" s="39"/>
      <c r="I197" s="39"/>
      <c r="J197" s="39"/>
      <c r="K197" s="40"/>
    </row>
    <row r="198" spans="1:11" ht="38.25" x14ac:dyDescent="0.25">
      <c r="A198" s="31" t="s">
        <v>235</v>
      </c>
      <c r="B198" s="14" t="s">
        <v>26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2">
        <v>0</v>
      </c>
      <c r="J198" s="52">
        <v>0</v>
      </c>
      <c r="K198" s="98" t="s">
        <v>61</v>
      </c>
    </row>
    <row r="199" spans="1:11" x14ac:dyDescent="0.25">
      <c r="A199" s="31" t="s">
        <v>347</v>
      </c>
      <c r="B199" s="14" t="s">
        <v>4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99"/>
    </row>
    <row r="200" spans="1:11" ht="15" customHeight="1" x14ac:dyDescent="0.25">
      <c r="A200" s="31" t="s">
        <v>236</v>
      </c>
      <c r="B200" s="67" t="s">
        <v>11</v>
      </c>
      <c r="C200" s="68"/>
      <c r="D200" s="68"/>
      <c r="E200" s="68"/>
      <c r="F200" s="68"/>
      <c r="G200" s="68"/>
      <c r="H200" s="68"/>
      <c r="I200" s="68"/>
      <c r="J200" s="68"/>
      <c r="K200" s="69"/>
    </row>
    <row r="201" spans="1:11" ht="51" customHeight="1" x14ac:dyDescent="0.25">
      <c r="A201" s="31" t="s">
        <v>237</v>
      </c>
      <c r="B201" s="8" t="s">
        <v>28</v>
      </c>
      <c r="C201" s="53">
        <f>SUM(C202)</f>
        <v>0</v>
      </c>
      <c r="D201" s="53">
        <f t="shared" ref="D201:J201" si="81">SUM(D202)</f>
        <v>0</v>
      </c>
      <c r="E201" s="53">
        <f t="shared" si="81"/>
        <v>0</v>
      </c>
      <c r="F201" s="53">
        <f t="shared" si="81"/>
        <v>0</v>
      </c>
      <c r="G201" s="53">
        <f t="shared" si="81"/>
        <v>0</v>
      </c>
      <c r="H201" s="53">
        <f t="shared" si="81"/>
        <v>0</v>
      </c>
      <c r="I201" s="53">
        <f t="shared" si="81"/>
        <v>0</v>
      </c>
      <c r="J201" s="53">
        <f t="shared" si="81"/>
        <v>0</v>
      </c>
      <c r="K201" s="65" t="s">
        <v>61</v>
      </c>
    </row>
    <row r="202" spans="1:11" x14ac:dyDescent="0.25">
      <c r="A202" s="31" t="s">
        <v>238</v>
      </c>
      <c r="B202" s="54" t="s">
        <v>4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66"/>
    </row>
    <row r="203" spans="1:11" ht="12" customHeight="1" x14ac:dyDescent="0.25">
      <c r="A203" s="31" t="s">
        <v>239</v>
      </c>
      <c r="B203" s="55" t="s">
        <v>12</v>
      </c>
      <c r="C203" s="56"/>
      <c r="D203" s="56"/>
      <c r="E203" s="56"/>
      <c r="F203" s="56"/>
      <c r="G203" s="56"/>
      <c r="H203" s="56"/>
      <c r="I203" s="56"/>
      <c r="J203" s="56"/>
      <c r="K203" s="57"/>
    </row>
    <row r="204" spans="1:11" x14ac:dyDescent="0.25">
      <c r="A204" s="31" t="s">
        <v>240</v>
      </c>
      <c r="B204" s="8" t="s">
        <v>29</v>
      </c>
      <c r="C204" s="22">
        <f>SUM(B206)</f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65" t="s">
        <v>61</v>
      </c>
    </row>
    <row r="205" spans="1:11" x14ac:dyDescent="0.25">
      <c r="A205" s="31" t="s">
        <v>241</v>
      </c>
      <c r="B205" s="54" t="s">
        <v>4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66"/>
    </row>
    <row r="206" spans="1:11" ht="12" customHeight="1" x14ac:dyDescent="0.25">
      <c r="A206" s="31" t="s">
        <v>242</v>
      </c>
      <c r="B206" s="55" t="s">
        <v>13</v>
      </c>
      <c r="C206" s="56"/>
      <c r="D206" s="56"/>
      <c r="E206" s="56"/>
      <c r="F206" s="56"/>
      <c r="G206" s="56"/>
      <c r="H206" s="56"/>
      <c r="I206" s="56"/>
      <c r="J206" s="56"/>
      <c r="K206" s="57"/>
    </row>
    <row r="207" spans="1:11" x14ac:dyDescent="0.25">
      <c r="A207" s="31" t="s">
        <v>243</v>
      </c>
      <c r="B207" s="14" t="s">
        <v>17</v>
      </c>
      <c r="C207" s="21">
        <f t="shared" ref="C207:J207" si="82">SUM(C208:C208)</f>
        <v>3155.2</v>
      </c>
      <c r="D207" s="21">
        <f t="shared" si="82"/>
        <v>774.1</v>
      </c>
      <c r="E207" s="21">
        <f t="shared" si="82"/>
        <v>881.1</v>
      </c>
      <c r="F207" s="21">
        <f t="shared" si="82"/>
        <v>0</v>
      </c>
      <c r="G207" s="21">
        <f t="shared" si="82"/>
        <v>0</v>
      </c>
      <c r="H207" s="21">
        <f t="shared" si="82"/>
        <v>500</v>
      </c>
      <c r="I207" s="21">
        <f t="shared" si="82"/>
        <v>500</v>
      </c>
      <c r="J207" s="21">
        <f t="shared" si="82"/>
        <v>500</v>
      </c>
      <c r="K207" s="98" t="s">
        <v>61</v>
      </c>
    </row>
    <row r="208" spans="1:11" x14ac:dyDescent="0.25">
      <c r="A208" s="31" t="s">
        <v>244</v>
      </c>
      <c r="B208" s="14" t="s">
        <v>4</v>
      </c>
      <c r="C208" s="21">
        <f>SUM(D208:J208)</f>
        <v>3155.2</v>
      </c>
      <c r="D208" s="21">
        <f>SUM(D211)</f>
        <v>774.1</v>
      </c>
      <c r="E208" s="21">
        <f t="shared" ref="E208:J208" si="83">SUM(E211)</f>
        <v>881.1</v>
      </c>
      <c r="F208" s="21">
        <f t="shared" si="83"/>
        <v>0</v>
      </c>
      <c r="G208" s="21">
        <f t="shared" si="83"/>
        <v>0</v>
      </c>
      <c r="H208" s="21">
        <f t="shared" si="83"/>
        <v>500</v>
      </c>
      <c r="I208" s="21">
        <f t="shared" si="83"/>
        <v>500</v>
      </c>
      <c r="J208" s="21">
        <f t="shared" si="83"/>
        <v>500</v>
      </c>
      <c r="K208" s="99"/>
    </row>
    <row r="209" spans="1:11" ht="12.75" customHeight="1" x14ac:dyDescent="0.25">
      <c r="A209" s="31" t="s">
        <v>245</v>
      </c>
      <c r="B209" s="67" t="s">
        <v>75</v>
      </c>
      <c r="C209" s="68"/>
      <c r="D209" s="68"/>
      <c r="E209" s="68"/>
      <c r="F209" s="68"/>
      <c r="G209" s="68"/>
      <c r="H209" s="68"/>
      <c r="I209" s="68"/>
      <c r="J209" s="68"/>
      <c r="K209" s="69"/>
    </row>
    <row r="210" spans="1:11" x14ac:dyDescent="0.25">
      <c r="A210" s="31" t="s">
        <v>246</v>
      </c>
      <c r="B210" s="8" t="s">
        <v>29</v>
      </c>
      <c r="C210" s="20">
        <f>SUM(D210:J210)</f>
        <v>3155.2</v>
      </c>
      <c r="D210" s="20">
        <f>SUM(D211)</f>
        <v>774.1</v>
      </c>
      <c r="E210" s="20">
        <f t="shared" ref="E210:J210" si="84">SUM(E211)</f>
        <v>881.1</v>
      </c>
      <c r="F210" s="20">
        <f t="shared" si="84"/>
        <v>0</v>
      </c>
      <c r="G210" s="20">
        <f t="shared" si="84"/>
        <v>0</v>
      </c>
      <c r="H210" s="20">
        <f t="shared" si="84"/>
        <v>500</v>
      </c>
      <c r="I210" s="20">
        <f t="shared" si="84"/>
        <v>500</v>
      </c>
      <c r="J210" s="20">
        <f t="shared" si="84"/>
        <v>500</v>
      </c>
      <c r="K210" s="65" t="s">
        <v>571</v>
      </c>
    </row>
    <row r="211" spans="1:11" x14ac:dyDescent="0.25">
      <c r="A211" s="31" t="s">
        <v>247</v>
      </c>
      <c r="B211" s="32" t="s">
        <v>4</v>
      </c>
      <c r="C211" s="26">
        <f>SUM(D211:J211)</f>
        <v>3155.2</v>
      </c>
      <c r="D211" s="20">
        <v>774.1</v>
      </c>
      <c r="E211" s="20">
        <v>881.1</v>
      </c>
      <c r="F211" s="20">
        <v>0</v>
      </c>
      <c r="G211" s="20">
        <v>0</v>
      </c>
      <c r="H211" s="20">
        <v>500</v>
      </c>
      <c r="I211" s="20">
        <f>SUM(H211)</f>
        <v>500</v>
      </c>
      <c r="J211" s="20">
        <f>SUM(I211)</f>
        <v>500</v>
      </c>
      <c r="K211" s="66"/>
    </row>
    <row r="212" spans="1:11" ht="18" customHeight="1" x14ac:dyDescent="0.25">
      <c r="A212" s="31" t="s">
        <v>248</v>
      </c>
      <c r="B212" s="83" t="s">
        <v>67</v>
      </c>
      <c r="C212" s="84"/>
      <c r="D212" s="84"/>
      <c r="E212" s="84"/>
      <c r="F212" s="84"/>
      <c r="G212" s="84"/>
      <c r="H212" s="84"/>
      <c r="I212" s="84"/>
      <c r="J212" s="84"/>
      <c r="K212" s="85"/>
    </row>
    <row r="213" spans="1:11" ht="25.5" x14ac:dyDescent="0.25">
      <c r="A213" s="31" t="s">
        <v>249</v>
      </c>
      <c r="B213" s="14" t="s">
        <v>31</v>
      </c>
      <c r="C213" s="21">
        <f>SUM(C214:C216)</f>
        <v>618368.01294000004</v>
      </c>
      <c r="D213" s="21">
        <f t="shared" ref="D213:J213" si="85">SUM(D214:D216)</f>
        <v>223750</v>
      </c>
      <c r="E213" s="21">
        <f t="shared" si="85"/>
        <v>267296.09999999998</v>
      </c>
      <c r="F213" s="21">
        <f t="shared" si="85"/>
        <v>116065.27549999999</v>
      </c>
      <c r="G213" s="21">
        <f t="shared" si="85"/>
        <v>11256.63744</v>
      </c>
      <c r="H213" s="21">
        <f t="shared" si="85"/>
        <v>0</v>
      </c>
      <c r="I213" s="21">
        <f t="shared" si="85"/>
        <v>0</v>
      </c>
      <c r="J213" s="21">
        <f t="shared" si="85"/>
        <v>0</v>
      </c>
      <c r="K213" s="73" t="s">
        <v>61</v>
      </c>
    </row>
    <row r="214" spans="1:11" x14ac:dyDescent="0.25">
      <c r="A214" s="31" t="s">
        <v>250</v>
      </c>
      <c r="B214" s="14" t="s">
        <v>4</v>
      </c>
      <c r="C214" s="21">
        <f>SUM(D214:J214)</f>
        <v>109636.42916000001</v>
      </c>
      <c r="D214" s="21">
        <f t="shared" ref="D214:J214" si="86">SUM(D219+D237)</f>
        <v>40275</v>
      </c>
      <c r="E214" s="21">
        <f t="shared" si="86"/>
        <v>49352.100000000006</v>
      </c>
      <c r="F214" s="21">
        <f t="shared" si="86"/>
        <v>17565.36131</v>
      </c>
      <c r="G214" s="21">
        <f t="shared" si="86"/>
        <v>2443.96785</v>
      </c>
      <c r="H214" s="21">
        <f t="shared" si="86"/>
        <v>0</v>
      </c>
      <c r="I214" s="21">
        <f t="shared" si="86"/>
        <v>0</v>
      </c>
      <c r="J214" s="21">
        <f t="shared" si="86"/>
        <v>0</v>
      </c>
      <c r="K214" s="74"/>
    </row>
    <row r="215" spans="1:11" x14ac:dyDescent="0.25">
      <c r="A215" s="31" t="s">
        <v>348</v>
      </c>
      <c r="B215" s="14" t="s">
        <v>5</v>
      </c>
      <c r="C215" s="21">
        <f>SUM(D215:J215)</f>
        <v>321275.31326000002</v>
      </c>
      <c r="D215" s="21">
        <f>SUM(D220)</f>
        <v>101657</v>
      </c>
      <c r="E215" s="21">
        <f t="shared" ref="E215:J215" si="87">SUM(E220)</f>
        <v>131444.4</v>
      </c>
      <c r="F215" s="21">
        <f t="shared" si="87"/>
        <v>80502.251260000005</v>
      </c>
      <c r="G215" s="21">
        <f t="shared" si="87"/>
        <v>7671.6620000000003</v>
      </c>
      <c r="H215" s="21">
        <f t="shared" si="87"/>
        <v>0</v>
      </c>
      <c r="I215" s="21">
        <f t="shared" si="87"/>
        <v>0</v>
      </c>
      <c r="J215" s="21">
        <f t="shared" si="87"/>
        <v>0</v>
      </c>
      <c r="K215" s="74"/>
    </row>
    <row r="216" spans="1:11" x14ac:dyDescent="0.25">
      <c r="A216" s="31" t="s">
        <v>349</v>
      </c>
      <c r="B216" s="14" t="s">
        <v>55</v>
      </c>
      <c r="C216" s="21">
        <f>SUM(D216:J216)</f>
        <v>187456.27051999999</v>
      </c>
      <c r="D216" s="21">
        <f>SUM(D221)</f>
        <v>81818</v>
      </c>
      <c r="E216" s="21">
        <f t="shared" ref="E216:J216" si="88">SUM(E221)</f>
        <v>86499.6</v>
      </c>
      <c r="F216" s="21">
        <f t="shared" si="88"/>
        <v>17997.662929999999</v>
      </c>
      <c r="G216" s="21">
        <f t="shared" si="88"/>
        <v>1141.0075899999999</v>
      </c>
      <c r="H216" s="21">
        <f t="shared" si="88"/>
        <v>0</v>
      </c>
      <c r="I216" s="21">
        <f t="shared" si="88"/>
        <v>0</v>
      </c>
      <c r="J216" s="21">
        <f t="shared" si="88"/>
        <v>0</v>
      </c>
      <c r="K216" s="82"/>
    </row>
    <row r="217" spans="1:11" ht="15" customHeight="1" x14ac:dyDescent="0.25">
      <c r="A217" s="31" t="s">
        <v>251</v>
      </c>
      <c r="B217" s="38" t="s">
        <v>10</v>
      </c>
      <c r="C217" s="39"/>
      <c r="D217" s="39"/>
      <c r="E217" s="39"/>
      <c r="F217" s="39"/>
      <c r="G217" s="39"/>
      <c r="H217" s="39"/>
      <c r="I217" s="39"/>
      <c r="J217" s="39"/>
      <c r="K217" s="40"/>
    </row>
    <row r="218" spans="1:11" ht="38.25" x14ac:dyDescent="0.25">
      <c r="A218" s="31" t="s">
        <v>252</v>
      </c>
      <c r="B218" s="14" t="s">
        <v>26</v>
      </c>
      <c r="C218" s="21">
        <f>SUM(C219:C221)</f>
        <v>613231.22985</v>
      </c>
      <c r="D218" s="21">
        <f>SUM(D219:D221)</f>
        <v>223750</v>
      </c>
      <c r="E218" s="21">
        <f t="shared" ref="E218:J218" si="89">SUM(E219:E221)</f>
        <v>265785.30000000005</v>
      </c>
      <c r="F218" s="21">
        <f t="shared" si="89"/>
        <v>114266.27549999999</v>
      </c>
      <c r="G218" s="21">
        <f t="shared" si="89"/>
        <v>9429.6543499999989</v>
      </c>
      <c r="H218" s="21">
        <f t="shared" si="89"/>
        <v>0</v>
      </c>
      <c r="I218" s="21">
        <f t="shared" si="89"/>
        <v>0</v>
      </c>
      <c r="J218" s="21">
        <f t="shared" si="89"/>
        <v>0</v>
      </c>
      <c r="K218" s="98" t="s">
        <v>61</v>
      </c>
    </row>
    <row r="219" spans="1:11" x14ac:dyDescent="0.25">
      <c r="A219" s="31" t="s">
        <v>253</v>
      </c>
      <c r="B219" s="14" t="s">
        <v>4</v>
      </c>
      <c r="C219" s="21">
        <f>SUM(D219:J219)</f>
        <v>104499.64607</v>
      </c>
      <c r="D219" s="21">
        <f>SUM(D232)</f>
        <v>40275</v>
      </c>
      <c r="E219" s="21">
        <f t="shared" ref="E219:J219" si="90">SUM(E232)</f>
        <v>47841.3</v>
      </c>
      <c r="F219" s="21">
        <f t="shared" si="90"/>
        <v>15766.36131</v>
      </c>
      <c r="G219" s="21">
        <f t="shared" si="90"/>
        <v>616.98476000000005</v>
      </c>
      <c r="H219" s="21">
        <f t="shared" si="90"/>
        <v>0</v>
      </c>
      <c r="I219" s="21">
        <f t="shared" si="90"/>
        <v>0</v>
      </c>
      <c r="J219" s="21">
        <f t="shared" si="90"/>
        <v>0</v>
      </c>
      <c r="K219" s="100"/>
    </row>
    <row r="220" spans="1:11" x14ac:dyDescent="0.25">
      <c r="A220" s="31" t="s">
        <v>455</v>
      </c>
      <c r="B220" s="14" t="s">
        <v>5</v>
      </c>
      <c r="C220" s="21">
        <f>SUM(D220:J220)</f>
        <v>321275.31326000002</v>
      </c>
      <c r="D220" s="21">
        <f>SUM(D233)</f>
        <v>101657</v>
      </c>
      <c r="E220" s="21">
        <f t="shared" ref="E220:J220" si="91">SUM(E233)</f>
        <v>131444.4</v>
      </c>
      <c r="F220" s="21">
        <f t="shared" si="91"/>
        <v>80502.251260000005</v>
      </c>
      <c r="G220" s="21">
        <f t="shared" si="91"/>
        <v>7671.6620000000003</v>
      </c>
      <c r="H220" s="21">
        <f t="shared" si="91"/>
        <v>0</v>
      </c>
      <c r="I220" s="21">
        <f t="shared" si="91"/>
        <v>0</v>
      </c>
      <c r="J220" s="21">
        <f t="shared" si="91"/>
        <v>0</v>
      </c>
      <c r="K220" s="100"/>
    </row>
    <row r="221" spans="1:11" x14ac:dyDescent="0.25">
      <c r="A221" s="31" t="s">
        <v>456</v>
      </c>
      <c r="B221" s="14" t="s">
        <v>55</v>
      </c>
      <c r="C221" s="21">
        <f>SUM(D221:J221)</f>
        <v>187456.27051999999</v>
      </c>
      <c r="D221" s="21">
        <f>SUM(D234)</f>
        <v>81818</v>
      </c>
      <c r="E221" s="21">
        <f t="shared" ref="E221:J221" si="92">SUM(E234)</f>
        <v>86499.6</v>
      </c>
      <c r="F221" s="21">
        <f t="shared" si="92"/>
        <v>17997.662929999999</v>
      </c>
      <c r="G221" s="21">
        <f t="shared" si="92"/>
        <v>1141.0075899999999</v>
      </c>
      <c r="H221" s="21">
        <f t="shared" si="92"/>
        <v>0</v>
      </c>
      <c r="I221" s="21">
        <f t="shared" si="92"/>
        <v>0</v>
      </c>
      <c r="J221" s="21">
        <f t="shared" si="92"/>
        <v>0</v>
      </c>
      <c r="K221" s="99"/>
    </row>
    <row r="222" spans="1:11" ht="15" customHeight="1" x14ac:dyDescent="0.25">
      <c r="A222" s="31" t="s">
        <v>254</v>
      </c>
      <c r="B222" s="67" t="s">
        <v>11</v>
      </c>
      <c r="C222" s="68"/>
      <c r="D222" s="68"/>
      <c r="E222" s="68"/>
      <c r="F222" s="68"/>
      <c r="G222" s="68"/>
      <c r="H222" s="68"/>
      <c r="I222" s="68"/>
      <c r="J222" s="68"/>
      <c r="K222" s="69"/>
    </row>
    <row r="223" spans="1:11" ht="51" x14ac:dyDescent="0.25">
      <c r="A223" s="31" t="s">
        <v>255</v>
      </c>
      <c r="B223" s="8" t="s">
        <v>28</v>
      </c>
      <c r="C223" s="53">
        <f>SUM(C224)</f>
        <v>0</v>
      </c>
      <c r="D223" s="53">
        <f t="shared" ref="D223:J223" si="93">SUM(D224)</f>
        <v>0</v>
      </c>
      <c r="E223" s="53">
        <f t="shared" si="93"/>
        <v>0</v>
      </c>
      <c r="F223" s="53">
        <f t="shared" si="93"/>
        <v>0</v>
      </c>
      <c r="G223" s="53">
        <f t="shared" si="93"/>
        <v>0</v>
      </c>
      <c r="H223" s="53">
        <f t="shared" si="93"/>
        <v>0</v>
      </c>
      <c r="I223" s="53">
        <f t="shared" si="93"/>
        <v>0</v>
      </c>
      <c r="J223" s="53">
        <f t="shared" si="93"/>
        <v>0</v>
      </c>
      <c r="K223" s="65" t="s">
        <v>61</v>
      </c>
    </row>
    <row r="224" spans="1:11" x14ac:dyDescent="0.25">
      <c r="A224" s="31" t="s">
        <v>256</v>
      </c>
      <c r="B224" s="54" t="s">
        <v>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66"/>
    </row>
    <row r="225" spans="1:12" ht="15" customHeight="1" x14ac:dyDescent="0.25">
      <c r="A225" s="31" t="s">
        <v>257</v>
      </c>
      <c r="B225" s="67" t="s">
        <v>12</v>
      </c>
      <c r="C225" s="68"/>
      <c r="D225" s="68"/>
      <c r="E225" s="68"/>
      <c r="F225" s="68"/>
      <c r="G225" s="68"/>
      <c r="H225" s="68"/>
      <c r="I225" s="68"/>
      <c r="J225" s="68"/>
      <c r="K225" s="69"/>
    </row>
    <row r="226" spans="1:12" x14ac:dyDescent="0.25">
      <c r="A226" s="31" t="s">
        <v>258</v>
      </c>
      <c r="B226" s="8" t="s">
        <v>29</v>
      </c>
      <c r="C226" s="20">
        <f>SUM(D226:J226)</f>
        <v>613231.22985</v>
      </c>
      <c r="D226" s="20">
        <f>SUM(D227:D229)</f>
        <v>223750</v>
      </c>
      <c r="E226" s="20">
        <f t="shared" ref="E226:J226" si="94">SUM(E227:E229)</f>
        <v>265785.30000000005</v>
      </c>
      <c r="F226" s="20">
        <f>SUM(F227:F229)</f>
        <v>114266.27549999999</v>
      </c>
      <c r="G226" s="20">
        <f t="shared" si="94"/>
        <v>9429.6543499999989</v>
      </c>
      <c r="H226" s="20">
        <f t="shared" si="94"/>
        <v>0</v>
      </c>
      <c r="I226" s="20">
        <f t="shared" si="94"/>
        <v>0</v>
      </c>
      <c r="J226" s="20">
        <f t="shared" si="94"/>
        <v>0</v>
      </c>
      <c r="K226" s="65" t="s">
        <v>61</v>
      </c>
    </row>
    <row r="227" spans="1:12" x14ac:dyDescent="0.25">
      <c r="A227" s="31" t="s">
        <v>259</v>
      </c>
      <c r="B227" s="14" t="s">
        <v>4</v>
      </c>
      <c r="C227" s="20">
        <f>SUM(D227:J227)</f>
        <v>104499.64607</v>
      </c>
      <c r="D227" s="20">
        <f t="shared" ref="D227:J227" si="95">SUM(D232)</f>
        <v>40275</v>
      </c>
      <c r="E227" s="20">
        <f t="shared" si="95"/>
        <v>47841.3</v>
      </c>
      <c r="F227" s="20">
        <f t="shared" si="95"/>
        <v>15766.36131</v>
      </c>
      <c r="G227" s="20">
        <f t="shared" si="95"/>
        <v>616.98476000000005</v>
      </c>
      <c r="H227" s="20">
        <f t="shared" si="95"/>
        <v>0</v>
      </c>
      <c r="I227" s="20">
        <f t="shared" si="95"/>
        <v>0</v>
      </c>
      <c r="J227" s="20">
        <f t="shared" si="95"/>
        <v>0</v>
      </c>
      <c r="K227" s="77"/>
    </row>
    <row r="228" spans="1:12" x14ac:dyDescent="0.25">
      <c r="A228" s="31" t="s">
        <v>350</v>
      </c>
      <c r="B228" s="14" t="s">
        <v>5</v>
      </c>
      <c r="C228" s="20">
        <f>SUM(D228:J228)</f>
        <v>321275.31326000002</v>
      </c>
      <c r="D228" s="20">
        <f>SUM(D233)</f>
        <v>101657</v>
      </c>
      <c r="E228" s="20">
        <f t="shared" ref="E228:J228" si="96">SUM(E233)</f>
        <v>131444.4</v>
      </c>
      <c r="F228" s="20">
        <f t="shared" si="96"/>
        <v>80502.251260000005</v>
      </c>
      <c r="G228" s="20">
        <f t="shared" si="96"/>
        <v>7671.6620000000003</v>
      </c>
      <c r="H228" s="20">
        <f t="shared" si="96"/>
        <v>0</v>
      </c>
      <c r="I228" s="20">
        <f t="shared" si="96"/>
        <v>0</v>
      </c>
      <c r="J228" s="20">
        <f t="shared" si="96"/>
        <v>0</v>
      </c>
      <c r="K228" s="77"/>
    </row>
    <row r="229" spans="1:12" x14ac:dyDescent="0.25">
      <c r="A229" s="31" t="s">
        <v>351</v>
      </c>
      <c r="B229" s="14" t="s">
        <v>55</v>
      </c>
      <c r="C229" s="20">
        <f>SUM(D229:J229)</f>
        <v>187456.27051999999</v>
      </c>
      <c r="D229" s="20">
        <f>SUM(D234)</f>
        <v>81818</v>
      </c>
      <c r="E229" s="20">
        <f t="shared" ref="E229:J229" si="97">SUM(E234)</f>
        <v>86499.6</v>
      </c>
      <c r="F229" s="20">
        <f t="shared" si="97"/>
        <v>17997.662929999999</v>
      </c>
      <c r="G229" s="20">
        <f t="shared" si="97"/>
        <v>1141.0075899999999</v>
      </c>
      <c r="H229" s="20">
        <f t="shared" si="97"/>
        <v>0</v>
      </c>
      <c r="I229" s="20">
        <f t="shared" si="97"/>
        <v>0</v>
      </c>
      <c r="J229" s="20">
        <f t="shared" si="97"/>
        <v>0</v>
      </c>
      <c r="K229" s="66"/>
    </row>
    <row r="230" spans="1:12" ht="15" customHeight="1" x14ac:dyDescent="0.25">
      <c r="A230" s="31" t="s">
        <v>260</v>
      </c>
      <c r="B230" s="67" t="s">
        <v>76</v>
      </c>
      <c r="C230" s="68"/>
      <c r="D230" s="68"/>
      <c r="E230" s="68"/>
      <c r="F230" s="68"/>
      <c r="G230" s="68"/>
      <c r="H230" s="68"/>
      <c r="I230" s="68"/>
      <c r="J230" s="68"/>
      <c r="K230" s="69"/>
    </row>
    <row r="231" spans="1:12" ht="38.25" x14ac:dyDescent="0.25">
      <c r="A231" s="31" t="s">
        <v>261</v>
      </c>
      <c r="B231" s="8" t="s">
        <v>26</v>
      </c>
      <c r="C231" s="20">
        <f>SUM(D231:J231)</f>
        <v>613231.22985</v>
      </c>
      <c r="D231" s="20">
        <f>SUM(D232:D234)</f>
        <v>223750</v>
      </c>
      <c r="E231" s="20">
        <f t="shared" ref="E231:J231" si="98">SUM(E232:E234)</f>
        <v>265785.30000000005</v>
      </c>
      <c r="F231" s="20">
        <f t="shared" si="98"/>
        <v>114266.27549999999</v>
      </c>
      <c r="G231" s="20">
        <f t="shared" si="98"/>
        <v>9429.6543499999989</v>
      </c>
      <c r="H231" s="20">
        <f t="shared" si="98"/>
        <v>0</v>
      </c>
      <c r="I231" s="20">
        <f t="shared" si="98"/>
        <v>0</v>
      </c>
      <c r="J231" s="20">
        <f t="shared" si="98"/>
        <v>0</v>
      </c>
      <c r="K231" s="101" t="s">
        <v>572</v>
      </c>
    </row>
    <row r="232" spans="1:12" x14ac:dyDescent="0.25">
      <c r="A232" s="31" t="s">
        <v>262</v>
      </c>
      <c r="B232" s="8" t="s">
        <v>4</v>
      </c>
      <c r="C232" s="20">
        <f>SUM(D232:J232)</f>
        <v>104499.64607</v>
      </c>
      <c r="D232" s="20">
        <v>40275</v>
      </c>
      <c r="E232" s="20">
        <v>47841.3</v>
      </c>
      <c r="F232" s="20">
        <v>15766.36131</v>
      </c>
      <c r="G232" s="20">
        <v>616.98476000000005</v>
      </c>
      <c r="H232" s="20">
        <v>0</v>
      </c>
      <c r="I232" s="20">
        <v>0</v>
      </c>
      <c r="J232" s="20">
        <v>0</v>
      </c>
      <c r="K232" s="102"/>
    </row>
    <row r="233" spans="1:12" x14ac:dyDescent="0.25">
      <c r="A233" s="31" t="s">
        <v>457</v>
      </c>
      <c r="B233" s="8" t="s">
        <v>5</v>
      </c>
      <c r="C233" s="20">
        <f>SUM(D233:J233)</f>
        <v>321275.31326000002</v>
      </c>
      <c r="D233" s="20">
        <v>101657</v>
      </c>
      <c r="E233" s="20">
        <v>131444.4</v>
      </c>
      <c r="F233" s="20">
        <v>80502.251260000005</v>
      </c>
      <c r="G233" s="20">
        <v>7671.6620000000003</v>
      </c>
      <c r="H233" s="20">
        <v>0</v>
      </c>
      <c r="I233" s="20">
        <v>0</v>
      </c>
      <c r="J233" s="20">
        <v>0</v>
      </c>
      <c r="K233" s="102"/>
    </row>
    <row r="234" spans="1:12" x14ac:dyDescent="0.25">
      <c r="A234" s="31" t="s">
        <v>458</v>
      </c>
      <c r="B234" s="8" t="s">
        <v>55</v>
      </c>
      <c r="C234" s="20">
        <f>SUM(D234:J234)</f>
        <v>187456.27051999999</v>
      </c>
      <c r="D234" s="20">
        <v>81818</v>
      </c>
      <c r="E234" s="20">
        <v>86499.6</v>
      </c>
      <c r="F234" s="20">
        <v>17997.662929999999</v>
      </c>
      <c r="G234" s="20">
        <v>1141.0075899999999</v>
      </c>
      <c r="H234" s="20">
        <v>0</v>
      </c>
      <c r="I234" s="20">
        <v>0</v>
      </c>
      <c r="J234" s="20">
        <v>0</v>
      </c>
      <c r="K234" s="103"/>
    </row>
    <row r="235" spans="1:12" ht="15" customHeight="1" x14ac:dyDescent="0.25">
      <c r="A235" s="31" t="s">
        <v>263</v>
      </c>
      <c r="B235" s="38" t="s">
        <v>13</v>
      </c>
      <c r="C235" s="39"/>
      <c r="D235" s="39"/>
      <c r="E235" s="39"/>
      <c r="F235" s="39"/>
      <c r="G235" s="39"/>
      <c r="H235" s="39"/>
      <c r="I235" s="39"/>
      <c r="J235" s="39"/>
      <c r="K235" s="40"/>
    </row>
    <row r="236" spans="1:12" x14ac:dyDescent="0.25">
      <c r="A236" s="31" t="s">
        <v>264</v>
      </c>
      <c r="B236" s="14" t="s">
        <v>32</v>
      </c>
      <c r="C236" s="25">
        <f>SUM(D236:J236)</f>
        <v>5136.7830899999999</v>
      </c>
      <c r="D236" s="21">
        <f>SUM(D237)</f>
        <v>0</v>
      </c>
      <c r="E236" s="21">
        <f t="shared" ref="E236:J236" si="99">SUM(E237)</f>
        <v>1510.8</v>
      </c>
      <c r="F236" s="21">
        <f t="shared" si="99"/>
        <v>1799</v>
      </c>
      <c r="G236" s="21">
        <f t="shared" si="99"/>
        <v>1826.9830899999999</v>
      </c>
      <c r="H236" s="21">
        <f t="shared" si="99"/>
        <v>0</v>
      </c>
      <c r="I236" s="21">
        <f t="shared" si="99"/>
        <v>0</v>
      </c>
      <c r="J236" s="21">
        <f t="shared" si="99"/>
        <v>0</v>
      </c>
      <c r="K236" s="98" t="s">
        <v>61</v>
      </c>
    </row>
    <row r="237" spans="1:12" x14ac:dyDescent="0.25">
      <c r="A237" s="31" t="s">
        <v>265</v>
      </c>
      <c r="B237" s="58" t="s">
        <v>4</v>
      </c>
      <c r="C237" s="21">
        <f t="shared" ref="C237:J237" si="100">SUM(C240+C243)</f>
        <v>5136.7830899999999</v>
      </c>
      <c r="D237" s="21">
        <f t="shared" si="100"/>
        <v>0</v>
      </c>
      <c r="E237" s="21">
        <f t="shared" si="100"/>
        <v>1510.8</v>
      </c>
      <c r="F237" s="21">
        <f t="shared" si="100"/>
        <v>1799</v>
      </c>
      <c r="G237" s="21">
        <f t="shared" si="100"/>
        <v>1826.9830899999999</v>
      </c>
      <c r="H237" s="21">
        <f t="shared" si="100"/>
        <v>0</v>
      </c>
      <c r="I237" s="21">
        <f t="shared" si="100"/>
        <v>0</v>
      </c>
      <c r="J237" s="21">
        <f t="shared" si="100"/>
        <v>0</v>
      </c>
      <c r="K237" s="99"/>
    </row>
    <row r="238" spans="1:12" ht="15.75" customHeight="1" x14ac:dyDescent="0.25">
      <c r="A238" s="31" t="s">
        <v>266</v>
      </c>
      <c r="B238" s="67" t="s">
        <v>77</v>
      </c>
      <c r="C238" s="68"/>
      <c r="D238" s="68"/>
      <c r="E238" s="68"/>
      <c r="F238" s="68"/>
      <c r="G238" s="68"/>
      <c r="H238" s="68"/>
      <c r="I238" s="68"/>
      <c r="J238" s="68"/>
      <c r="K238" s="69"/>
      <c r="L238" s="17"/>
    </row>
    <row r="239" spans="1:12" ht="15.75" customHeight="1" x14ac:dyDescent="0.25">
      <c r="A239" s="31" t="s">
        <v>267</v>
      </c>
      <c r="B239" s="8" t="s">
        <v>17</v>
      </c>
      <c r="C239" s="25">
        <f>SUM(D239:J239)</f>
        <v>4835.2830899999999</v>
      </c>
      <c r="D239" s="20">
        <f>SUM(D240)</f>
        <v>0</v>
      </c>
      <c r="E239" s="20">
        <f t="shared" ref="E239:J239" si="101">SUM(E240)</f>
        <v>1394.3</v>
      </c>
      <c r="F239" s="20">
        <f t="shared" si="101"/>
        <v>1764</v>
      </c>
      <c r="G239" s="20">
        <f t="shared" si="101"/>
        <v>1676.9830899999999</v>
      </c>
      <c r="H239" s="20">
        <f t="shared" si="101"/>
        <v>0</v>
      </c>
      <c r="I239" s="20">
        <f t="shared" si="101"/>
        <v>0</v>
      </c>
      <c r="J239" s="20">
        <f t="shared" si="101"/>
        <v>0</v>
      </c>
      <c r="K239" s="65" t="s">
        <v>573</v>
      </c>
      <c r="L239" s="17"/>
    </row>
    <row r="240" spans="1:12" ht="15.75" customHeight="1" x14ac:dyDescent="0.25">
      <c r="A240" s="31" t="s">
        <v>268</v>
      </c>
      <c r="B240" s="8" t="s">
        <v>4</v>
      </c>
      <c r="C240" s="25">
        <f>SUM(D240:J240)</f>
        <v>4835.2830899999999</v>
      </c>
      <c r="D240" s="20">
        <v>0</v>
      </c>
      <c r="E240" s="20">
        <v>1394.3</v>
      </c>
      <c r="F240" s="20">
        <v>1764</v>
      </c>
      <c r="G240" s="20">
        <v>1676.9830899999999</v>
      </c>
      <c r="H240" s="20">
        <v>0</v>
      </c>
      <c r="I240" s="20">
        <v>0</v>
      </c>
      <c r="J240" s="20">
        <v>0</v>
      </c>
      <c r="K240" s="66"/>
      <c r="L240" s="17"/>
    </row>
    <row r="241" spans="1:12" ht="15.75" customHeight="1" x14ac:dyDescent="0.25">
      <c r="A241" s="31" t="s">
        <v>269</v>
      </c>
      <c r="B241" s="67" t="s">
        <v>78</v>
      </c>
      <c r="C241" s="68"/>
      <c r="D241" s="68"/>
      <c r="E241" s="68"/>
      <c r="F241" s="68"/>
      <c r="G241" s="68"/>
      <c r="H241" s="68"/>
      <c r="I241" s="68"/>
      <c r="J241" s="68"/>
      <c r="K241" s="69"/>
      <c r="L241" s="17"/>
    </row>
    <row r="242" spans="1:12" ht="15.75" customHeight="1" x14ac:dyDescent="0.25">
      <c r="A242" s="31" t="s">
        <v>270</v>
      </c>
      <c r="B242" s="8" t="s">
        <v>17</v>
      </c>
      <c r="C242" s="25">
        <f>SUM(D242:J242)</f>
        <v>301.5</v>
      </c>
      <c r="D242" s="20">
        <f t="shared" ref="D242:J242" si="102">SUM(D243)</f>
        <v>0</v>
      </c>
      <c r="E242" s="20">
        <f t="shared" si="102"/>
        <v>116.5</v>
      </c>
      <c r="F242" s="20">
        <f t="shared" si="102"/>
        <v>35</v>
      </c>
      <c r="G242" s="20">
        <f t="shared" si="102"/>
        <v>150</v>
      </c>
      <c r="H242" s="20">
        <f t="shared" si="102"/>
        <v>0</v>
      </c>
      <c r="I242" s="20">
        <f t="shared" si="102"/>
        <v>0</v>
      </c>
      <c r="J242" s="20">
        <f t="shared" si="102"/>
        <v>0</v>
      </c>
      <c r="K242" s="65" t="s">
        <v>573</v>
      </c>
      <c r="L242" s="17"/>
    </row>
    <row r="243" spans="1:12" ht="15.75" customHeight="1" x14ac:dyDescent="0.25">
      <c r="A243" s="31" t="s">
        <v>271</v>
      </c>
      <c r="B243" s="8" t="s">
        <v>4</v>
      </c>
      <c r="C243" s="25">
        <f>SUM(D243:J243)</f>
        <v>301.5</v>
      </c>
      <c r="D243" s="20">
        <v>0</v>
      </c>
      <c r="E243" s="20">
        <v>116.5</v>
      </c>
      <c r="F243" s="20">
        <v>35</v>
      </c>
      <c r="G243" s="20">
        <v>150</v>
      </c>
      <c r="H243" s="20">
        <v>0</v>
      </c>
      <c r="I243" s="20">
        <v>0</v>
      </c>
      <c r="J243" s="20">
        <v>0</v>
      </c>
      <c r="K243" s="66"/>
      <c r="L243" s="17"/>
    </row>
    <row r="244" spans="1:12" ht="30" customHeight="1" x14ac:dyDescent="0.25">
      <c r="A244" s="31" t="s">
        <v>272</v>
      </c>
      <c r="B244" s="83" t="s">
        <v>40</v>
      </c>
      <c r="C244" s="84"/>
      <c r="D244" s="84"/>
      <c r="E244" s="84"/>
      <c r="F244" s="84"/>
      <c r="G244" s="84"/>
      <c r="H244" s="84"/>
      <c r="I244" s="84"/>
      <c r="J244" s="84"/>
      <c r="K244" s="85"/>
    </row>
    <row r="245" spans="1:12" ht="27" customHeight="1" x14ac:dyDescent="0.25">
      <c r="A245" s="31" t="s">
        <v>273</v>
      </c>
      <c r="B245" s="14" t="s">
        <v>33</v>
      </c>
      <c r="C245" s="21">
        <f>SUM(C246:C247)</f>
        <v>111352.15856</v>
      </c>
      <c r="D245" s="21">
        <f t="shared" ref="D245:J245" si="103">SUM(D246:D247)</f>
        <v>9057</v>
      </c>
      <c r="E245" s="21">
        <f t="shared" si="103"/>
        <v>20613.8</v>
      </c>
      <c r="F245" s="21">
        <f t="shared" si="103"/>
        <v>13551.27159</v>
      </c>
      <c r="G245" s="21">
        <f t="shared" si="103"/>
        <v>16729.58697</v>
      </c>
      <c r="H245" s="21">
        <f t="shared" si="103"/>
        <v>17133.5</v>
      </c>
      <c r="I245" s="21">
        <f t="shared" si="103"/>
        <v>17133.5</v>
      </c>
      <c r="J245" s="21">
        <f t="shared" si="103"/>
        <v>17133.5</v>
      </c>
      <c r="K245" s="73" t="s">
        <v>61</v>
      </c>
    </row>
    <row r="246" spans="1:12" ht="14.25" customHeight="1" x14ac:dyDescent="0.25">
      <c r="A246" s="31" t="s">
        <v>274</v>
      </c>
      <c r="B246" s="14" t="s">
        <v>4</v>
      </c>
      <c r="C246" s="21">
        <f>SUM(D246:J246)</f>
        <v>110315.53371</v>
      </c>
      <c r="D246" s="21">
        <f>SUM(D259)</f>
        <v>9057</v>
      </c>
      <c r="E246" s="21">
        <f t="shared" ref="E246:J246" si="104">SUM(E259)</f>
        <v>20613.8</v>
      </c>
      <c r="F246" s="21">
        <f t="shared" si="104"/>
        <v>13551.27159</v>
      </c>
      <c r="G246" s="21">
        <f>SUM(G259)</f>
        <v>15692.96212</v>
      </c>
      <c r="H246" s="21">
        <f t="shared" si="104"/>
        <v>17133.5</v>
      </c>
      <c r="I246" s="21">
        <f t="shared" si="104"/>
        <v>17133.5</v>
      </c>
      <c r="J246" s="21">
        <f t="shared" si="104"/>
        <v>17133.5</v>
      </c>
      <c r="K246" s="74"/>
    </row>
    <row r="247" spans="1:12" ht="14.25" customHeight="1" x14ac:dyDescent="0.25">
      <c r="A247" s="31" t="s">
        <v>606</v>
      </c>
      <c r="B247" s="14" t="s">
        <v>5</v>
      </c>
      <c r="C247" s="21">
        <f>SUM(D247:J247)</f>
        <v>1036.6248499999999</v>
      </c>
      <c r="D247" s="21">
        <f>SUM(D260)</f>
        <v>0</v>
      </c>
      <c r="E247" s="21">
        <f t="shared" ref="E247:J247" si="105">SUM(E260)</f>
        <v>0</v>
      </c>
      <c r="F247" s="21">
        <f t="shared" si="105"/>
        <v>0</v>
      </c>
      <c r="G247" s="21">
        <f t="shared" si="105"/>
        <v>1036.6248499999999</v>
      </c>
      <c r="H247" s="21">
        <f t="shared" si="105"/>
        <v>0</v>
      </c>
      <c r="I247" s="21">
        <f t="shared" si="105"/>
        <v>0</v>
      </c>
      <c r="J247" s="21">
        <f t="shared" si="105"/>
        <v>0</v>
      </c>
      <c r="K247" s="82"/>
    </row>
    <row r="248" spans="1:12" ht="15" customHeight="1" x14ac:dyDescent="0.25">
      <c r="A248" s="31" t="s">
        <v>275</v>
      </c>
      <c r="B248" s="38" t="s">
        <v>10</v>
      </c>
      <c r="C248" s="39"/>
      <c r="D248" s="39"/>
      <c r="E248" s="39"/>
      <c r="F248" s="39"/>
      <c r="G248" s="39"/>
      <c r="H248" s="39"/>
      <c r="I248" s="39"/>
      <c r="J248" s="39"/>
      <c r="K248" s="40"/>
    </row>
    <row r="249" spans="1:12" ht="38.25" x14ac:dyDescent="0.25">
      <c r="A249" s="31" t="s">
        <v>276</v>
      </c>
      <c r="B249" s="14" t="s">
        <v>26</v>
      </c>
      <c r="C249" s="51">
        <f>SUM(C250)</f>
        <v>0</v>
      </c>
      <c r="D249" s="51">
        <f t="shared" ref="D249:J249" si="106">SUM(D250)</f>
        <v>0</v>
      </c>
      <c r="E249" s="51">
        <f t="shared" si="106"/>
        <v>0</v>
      </c>
      <c r="F249" s="51">
        <f t="shared" si="106"/>
        <v>0</v>
      </c>
      <c r="G249" s="51">
        <f t="shared" si="106"/>
        <v>0</v>
      </c>
      <c r="H249" s="51">
        <f t="shared" si="106"/>
        <v>0</v>
      </c>
      <c r="I249" s="51">
        <f t="shared" si="106"/>
        <v>0</v>
      </c>
      <c r="J249" s="51">
        <f t="shared" si="106"/>
        <v>0</v>
      </c>
      <c r="K249" s="98" t="s">
        <v>61</v>
      </c>
    </row>
    <row r="250" spans="1:12" ht="15" customHeight="1" x14ac:dyDescent="0.25">
      <c r="A250" s="31" t="s">
        <v>277</v>
      </c>
      <c r="B250" s="14" t="s">
        <v>4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99"/>
    </row>
    <row r="251" spans="1:12" ht="15" customHeight="1" x14ac:dyDescent="0.25">
      <c r="A251" s="31" t="s">
        <v>278</v>
      </c>
      <c r="B251" s="67" t="s">
        <v>11</v>
      </c>
      <c r="C251" s="68"/>
      <c r="D251" s="68"/>
      <c r="E251" s="68"/>
      <c r="F251" s="68"/>
      <c r="G251" s="68"/>
      <c r="H251" s="68"/>
      <c r="I251" s="68"/>
      <c r="J251" s="68"/>
      <c r="K251" s="69"/>
    </row>
    <row r="252" spans="1:12" ht="51" x14ac:dyDescent="0.25">
      <c r="A252" s="31" t="s">
        <v>279</v>
      </c>
      <c r="B252" s="8" t="s">
        <v>28</v>
      </c>
      <c r="C252" s="53">
        <f>SUM(C253)</f>
        <v>0</v>
      </c>
      <c r="D252" s="53">
        <f t="shared" ref="D252:J252" si="107">SUM(D253)</f>
        <v>0</v>
      </c>
      <c r="E252" s="53">
        <f t="shared" si="107"/>
        <v>0</v>
      </c>
      <c r="F252" s="53">
        <f t="shared" si="107"/>
        <v>0</v>
      </c>
      <c r="G252" s="53">
        <f t="shared" si="107"/>
        <v>0</v>
      </c>
      <c r="H252" s="53">
        <f t="shared" si="107"/>
        <v>0</v>
      </c>
      <c r="I252" s="53">
        <f t="shared" si="107"/>
        <v>0</v>
      </c>
      <c r="J252" s="53">
        <f t="shared" si="107"/>
        <v>0</v>
      </c>
      <c r="K252" s="65" t="s">
        <v>61</v>
      </c>
    </row>
    <row r="253" spans="1:12" x14ac:dyDescent="0.25">
      <c r="A253" s="31" t="s">
        <v>280</v>
      </c>
      <c r="B253" s="54" t="s">
        <v>4</v>
      </c>
      <c r="C253" s="22">
        <f>SUM(D253:J253)</f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66"/>
    </row>
    <row r="254" spans="1:12" ht="15" customHeight="1" x14ac:dyDescent="0.25">
      <c r="A254" s="31" t="s">
        <v>281</v>
      </c>
      <c r="B254" s="67" t="s">
        <v>12</v>
      </c>
      <c r="C254" s="68"/>
      <c r="D254" s="68"/>
      <c r="E254" s="68"/>
      <c r="F254" s="68"/>
      <c r="G254" s="68"/>
      <c r="H254" s="68"/>
      <c r="I254" s="68"/>
      <c r="J254" s="68"/>
      <c r="K254" s="69"/>
    </row>
    <row r="255" spans="1:12" x14ac:dyDescent="0.25">
      <c r="A255" s="31" t="s">
        <v>282</v>
      </c>
      <c r="B255" s="8" t="s">
        <v>32</v>
      </c>
      <c r="C255" s="22">
        <v>0</v>
      </c>
      <c r="D255" s="22">
        <f>SUM(C253)</f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65" t="s">
        <v>61</v>
      </c>
    </row>
    <row r="256" spans="1:12" x14ac:dyDescent="0.25">
      <c r="A256" s="31" t="s">
        <v>283</v>
      </c>
      <c r="B256" s="54" t="s">
        <v>4</v>
      </c>
      <c r="C256" s="22">
        <f>SUM(D256:J256)</f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66"/>
    </row>
    <row r="257" spans="1:11" ht="15" customHeight="1" x14ac:dyDescent="0.25">
      <c r="A257" s="31" t="s">
        <v>284</v>
      </c>
      <c r="B257" s="38" t="s">
        <v>20</v>
      </c>
      <c r="C257" s="39"/>
      <c r="D257" s="39"/>
      <c r="E257" s="39"/>
      <c r="F257" s="39"/>
      <c r="G257" s="39"/>
      <c r="H257" s="39"/>
      <c r="I257" s="39"/>
      <c r="J257" s="39"/>
      <c r="K257" s="40"/>
    </row>
    <row r="258" spans="1:11" ht="15" customHeight="1" x14ac:dyDescent="0.25">
      <c r="A258" s="31" t="s">
        <v>285</v>
      </c>
      <c r="B258" s="14" t="s">
        <v>29</v>
      </c>
      <c r="C258" s="21">
        <f>SUM(C259:C260)</f>
        <v>111352.15856</v>
      </c>
      <c r="D258" s="21">
        <f t="shared" ref="D258:J258" si="108">SUM(D259:D260)</f>
        <v>9057</v>
      </c>
      <c r="E258" s="21">
        <f t="shared" si="108"/>
        <v>20613.8</v>
      </c>
      <c r="F258" s="21">
        <f t="shared" si="108"/>
        <v>13551.27159</v>
      </c>
      <c r="G258" s="21">
        <f t="shared" si="108"/>
        <v>16729.58697</v>
      </c>
      <c r="H258" s="21">
        <f t="shared" si="108"/>
        <v>17133.5</v>
      </c>
      <c r="I258" s="21">
        <f t="shared" si="108"/>
        <v>17133.5</v>
      </c>
      <c r="J258" s="21">
        <f t="shared" si="108"/>
        <v>17133.5</v>
      </c>
      <c r="K258" s="73" t="s">
        <v>61</v>
      </c>
    </row>
    <row r="259" spans="1:11" x14ac:dyDescent="0.25">
      <c r="A259" s="31" t="s">
        <v>459</v>
      </c>
      <c r="B259" s="58" t="s">
        <v>4</v>
      </c>
      <c r="C259" s="21">
        <f>SUM(D259:J259)</f>
        <v>110315.53371</v>
      </c>
      <c r="D259" s="21">
        <f t="shared" ref="D259:J259" si="109">D267+D270+D273+D276+D279+D263</f>
        <v>9057</v>
      </c>
      <c r="E259" s="21">
        <f t="shared" si="109"/>
        <v>20613.8</v>
      </c>
      <c r="F259" s="21">
        <f t="shared" si="109"/>
        <v>13551.27159</v>
      </c>
      <c r="G259" s="21">
        <f t="shared" si="109"/>
        <v>15692.96212</v>
      </c>
      <c r="H259" s="21">
        <f t="shared" si="109"/>
        <v>17133.5</v>
      </c>
      <c r="I259" s="21">
        <f t="shared" si="109"/>
        <v>17133.5</v>
      </c>
      <c r="J259" s="21">
        <f t="shared" si="109"/>
        <v>17133.5</v>
      </c>
      <c r="K259" s="74"/>
    </row>
    <row r="260" spans="1:11" x14ac:dyDescent="0.25">
      <c r="A260" s="31" t="s">
        <v>605</v>
      </c>
      <c r="B260" s="14" t="s">
        <v>5</v>
      </c>
      <c r="C260" s="21">
        <f>SUM(D260:J260)</f>
        <v>1036.6248499999999</v>
      </c>
      <c r="D260" s="21">
        <f>SUM(D264)</f>
        <v>0</v>
      </c>
      <c r="E260" s="21">
        <f t="shared" ref="E260:J260" si="110">SUM(E264)</f>
        <v>0</v>
      </c>
      <c r="F260" s="21">
        <f t="shared" si="110"/>
        <v>0</v>
      </c>
      <c r="G260" s="21">
        <f t="shared" si="110"/>
        <v>1036.6248499999999</v>
      </c>
      <c r="H260" s="21">
        <f t="shared" si="110"/>
        <v>0</v>
      </c>
      <c r="I260" s="21">
        <f t="shared" si="110"/>
        <v>0</v>
      </c>
      <c r="J260" s="21">
        <f t="shared" si="110"/>
        <v>0</v>
      </c>
      <c r="K260" s="82"/>
    </row>
    <row r="261" spans="1:11" ht="16.5" customHeight="1" x14ac:dyDescent="0.25">
      <c r="A261" s="31" t="s">
        <v>286</v>
      </c>
      <c r="B261" s="67" t="s">
        <v>79</v>
      </c>
      <c r="C261" s="68"/>
      <c r="D261" s="68"/>
      <c r="E261" s="68"/>
      <c r="F261" s="68"/>
      <c r="G261" s="68"/>
      <c r="H261" s="68"/>
      <c r="I261" s="68"/>
      <c r="J261" s="68"/>
      <c r="K261" s="69"/>
    </row>
    <row r="262" spans="1:11" x14ac:dyDescent="0.25">
      <c r="A262" s="31" t="s">
        <v>287</v>
      </c>
      <c r="B262" s="8" t="s">
        <v>17</v>
      </c>
      <c r="C262" s="20">
        <f>SUM(C263:C264)</f>
        <v>49395.186970000002</v>
      </c>
      <c r="D262" s="20">
        <f t="shared" ref="D262:J262" si="111">SUM(D263:D264)</f>
        <v>0</v>
      </c>
      <c r="E262" s="20">
        <f t="shared" si="111"/>
        <v>7187</v>
      </c>
      <c r="F262" s="20">
        <f t="shared" si="111"/>
        <v>6400</v>
      </c>
      <c r="G262" s="20">
        <f t="shared" si="111"/>
        <v>8729.5869700000003</v>
      </c>
      <c r="H262" s="20">
        <f t="shared" si="111"/>
        <v>9026.2000000000007</v>
      </c>
      <c r="I262" s="20">
        <f t="shared" si="111"/>
        <v>9026.2000000000007</v>
      </c>
      <c r="J262" s="20">
        <f t="shared" si="111"/>
        <v>9026.2000000000007</v>
      </c>
      <c r="K262" s="65" t="s">
        <v>574</v>
      </c>
    </row>
    <row r="263" spans="1:11" x14ac:dyDescent="0.25">
      <c r="A263" s="31" t="s">
        <v>288</v>
      </c>
      <c r="B263" s="8" t="s">
        <v>4</v>
      </c>
      <c r="C263" s="25">
        <f>SUM(D263:J263)</f>
        <v>48358.562120000002</v>
      </c>
      <c r="D263" s="21">
        <v>0</v>
      </c>
      <c r="E263" s="21">
        <v>7187</v>
      </c>
      <c r="F263" s="21">
        <v>6400</v>
      </c>
      <c r="G263" s="21">
        <v>7692.9621200000001</v>
      </c>
      <c r="H263" s="20">
        <v>9026.2000000000007</v>
      </c>
      <c r="I263" s="20">
        <f>SUM(H263)</f>
        <v>9026.2000000000007</v>
      </c>
      <c r="J263" s="20">
        <f>SUM(I263)</f>
        <v>9026.2000000000007</v>
      </c>
      <c r="K263" s="77"/>
    </row>
    <row r="264" spans="1:11" x14ac:dyDescent="0.25">
      <c r="A264" s="31" t="s">
        <v>604</v>
      </c>
      <c r="B264" s="14" t="s">
        <v>5</v>
      </c>
      <c r="C264" s="25">
        <f>SUM(D264:J264)</f>
        <v>1036.6248499999999</v>
      </c>
      <c r="D264" s="21"/>
      <c r="E264" s="21"/>
      <c r="F264" s="21"/>
      <c r="G264" s="21">
        <v>1036.6248499999999</v>
      </c>
      <c r="H264" s="20"/>
      <c r="I264" s="20"/>
      <c r="J264" s="20"/>
      <c r="K264" s="66"/>
    </row>
    <row r="265" spans="1:11" ht="28.5" customHeight="1" x14ac:dyDescent="0.25">
      <c r="A265" s="31" t="s">
        <v>289</v>
      </c>
      <c r="B265" s="67" t="s">
        <v>80</v>
      </c>
      <c r="C265" s="68"/>
      <c r="D265" s="68"/>
      <c r="E265" s="68"/>
      <c r="F265" s="68"/>
      <c r="G265" s="68"/>
      <c r="H265" s="68"/>
      <c r="I265" s="68"/>
      <c r="J265" s="68"/>
      <c r="K265" s="69"/>
    </row>
    <row r="266" spans="1:11" x14ac:dyDescent="0.25">
      <c r="A266" s="31" t="s">
        <v>290</v>
      </c>
      <c r="B266" s="8" t="s">
        <v>17</v>
      </c>
      <c r="C266" s="20">
        <f>SUM(C267)</f>
        <v>16096.65682</v>
      </c>
      <c r="D266" s="20">
        <f>SUM(D267)</f>
        <v>1162.9000000000001</v>
      </c>
      <c r="E266" s="20">
        <f t="shared" ref="E266:J266" si="112">SUM(E267)</f>
        <v>3739</v>
      </c>
      <c r="F266" s="20">
        <f t="shared" si="112"/>
        <v>2338.2950000000001</v>
      </c>
      <c r="G266" s="20">
        <f>SUM(G267)</f>
        <v>918.46181999999999</v>
      </c>
      <c r="H266" s="20">
        <f t="shared" si="112"/>
        <v>2646</v>
      </c>
      <c r="I266" s="20">
        <f t="shared" si="112"/>
        <v>2646</v>
      </c>
      <c r="J266" s="20">
        <f t="shared" si="112"/>
        <v>2646</v>
      </c>
      <c r="K266" s="65" t="s">
        <v>575</v>
      </c>
    </row>
    <row r="267" spans="1:11" x14ac:dyDescent="0.25">
      <c r="A267" s="31" t="s">
        <v>291</v>
      </c>
      <c r="B267" s="8" t="s">
        <v>4</v>
      </c>
      <c r="C267" s="25">
        <f>SUM(D267:J267)</f>
        <v>16096.65682</v>
      </c>
      <c r="D267" s="20">
        <v>1162.9000000000001</v>
      </c>
      <c r="E267" s="20">
        <v>3739</v>
      </c>
      <c r="F267" s="20">
        <v>2338.2950000000001</v>
      </c>
      <c r="G267" s="20">
        <v>918.46181999999999</v>
      </c>
      <c r="H267" s="20">
        <v>2646</v>
      </c>
      <c r="I267" s="20">
        <f>SUM(H267)</f>
        <v>2646</v>
      </c>
      <c r="J267" s="20">
        <f>SUM(I267)</f>
        <v>2646</v>
      </c>
      <c r="K267" s="66"/>
    </row>
    <row r="268" spans="1:11" ht="24.75" customHeight="1" x14ac:dyDescent="0.25">
      <c r="A268" s="31" t="s">
        <v>292</v>
      </c>
      <c r="B268" s="67" t="s">
        <v>81</v>
      </c>
      <c r="C268" s="68"/>
      <c r="D268" s="68"/>
      <c r="E268" s="68"/>
      <c r="F268" s="68"/>
      <c r="G268" s="68"/>
      <c r="H268" s="68"/>
      <c r="I268" s="68"/>
      <c r="J268" s="68"/>
      <c r="K268" s="69"/>
    </row>
    <row r="269" spans="1:11" x14ac:dyDescent="0.25">
      <c r="A269" s="31" t="s">
        <v>293</v>
      </c>
      <c r="B269" s="8" t="s">
        <v>17</v>
      </c>
      <c r="C269" s="25">
        <f>SUM(D269:J269)</f>
        <v>4943.7000000000007</v>
      </c>
      <c r="D269" s="20">
        <f>SUM(D270)</f>
        <v>2527.4</v>
      </c>
      <c r="E269" s="20">
        <f t="shared" ref="E269:J269" si="113">SUM(E270)</f>
        <v>2416.3000000000002</v>
      </c>
      <c r="F269" s="20">
        <f t="shared" si="113"/>
        <v>0</v>
      </c>
      <c r="G269" s="20">
        <f t="shared" si="113"/>
        <v>0</v>
      </c>
      <c r="H269" s="20">
        <f t="shared" si="113"/>
        <v>0</v>
      </c>
      <c r="I269" s="20">
        <f t="shared" si="113"/>
        <v>0</v>
      </c>
      <c r="J269" s="20">
        <f t="shared" si="113"/>
        <v>0</v>
      </c>
      <c r="K269" s="65" t="s">
        <v>576</v>
      </c>
    </row>
    <row r="270" spans="1:11" x14ac:dyDescent="0.25">
      <c r="A270" s="31" t="s">
        <v>294</v>
      </c>
      <c r="B270" s="8" t="s">
        <v>4</v>
      </c>
      <c r="C270" s="25">
        <f>SUM(D270:J270)</f>
        <v>4943.7000000000007</v>
      </c>
      <c r="D270" s="20">
        <v>2527.4</v>
      </c>
      <c r="E270" s="20">
        <v>2416.3000000000002</v>
      </c>
      <c r="F270" s="20">
        <v>0</v>
      </c>
      <c r="G270" s="20">
        <v>0</v>
      </c>
      <c r="H270" s="20">
        <v>0</v>
      </c>
      <c r="I270" s="20">
        <f>SUM(H270)</f>
        <v>0</v>
      </c>
      <c r="J270" s="20">
        <f>SUM(I270)</f>
        <v>0</v>
      </c>
      <c r="K270" s="66"/>
    </row>
    <row r="271" spans="1:11" ht="28.5" customHeight="1" x14ac:dyDescent="0.25">
      <c r="A271" s="31" t="s">
        <v>295</v>
      </c>
      <c r="B271" s="67" t="s">
        <v>82</v>
      </c>
      <c r="C271" s="68"/>
      <c r="D271" s="68"/>
      <c r="E271" s="68"/>
      <c r="F271" s="68"/>
      <c r="G271" s="68"/>
      <c r="H271" s="68"/>
      <c r="I271" s="68"/>
      <c r="J271" s="68"/>
      <c r="K271" s="69"/>
    </row>
    <row r="272" spans="1:11" x14ac:dyDescent="0.25">
      <c r="A272" s="31" t="s">
        <v>352</v>
      </c>
      <c r="B272" s="8" t="s">
        <v>17</v>
      </c>
      <c r="C272" s="25">
        <f>SUM(D272:J272)</f>
        <v>17805.37659</v>
      </c>
      <c r="D272" s="20">
        <f>SUM(D273)</f>
        <v>2054.5</v>
      </c>
      <c r="E272" s="20">
        <f t="shared" ref="E272:J272" si="114">SUM(E273)</f>
        <v>2770</v>
      </c>
      <c r="F272" s="20">
        <f t="shared" si="114"/>
        <v>2211.9765900000002</v>
      </c>
      <c r="G272" s="20">
        <f t="shared" si="114"/>
        <v>2500</v>
      </c>
      <c r="H272" s="20">
        <f t="shared" si="114"/>
        <v>2756.3</v>
      </c>
      <c r="I272" s="20">
        <f t="shared" si="114"/>
        <v>2756.3</v>
      </c>
      <c r="J272" s="20">
        <f t="shared" si="114"/>
        <v>2756.3</v>
      </c>
      <c r="K272" s="65" t="s">
        <v>576</v>
      </c>
    </row>
    <row r="273" spans="1:172" x14ac:dyDescent="0.25">
      <c r="A273" s="31" t="s">
        <v>296</v>
      </c>
      <c r="B273" s="8" t="s">
        <v>4</v>
      </c>
      <c r="C273" s="25">
        <f>SUM(D273:J273)</f>
        <v>17805.37659</v>
      </c>
      <c r="D273" s="20">
        <v>2054.5</v>
      </c>
      <c r="E273" s="20">
        <v>2770</v>
      </c>
      <c r="F273" s="20">
        <v>2211.9765900000002</v>
      </c>
      <c r="G273" s="20">
        <v>2500</v>
      </c>
      <c r="H273" s="20">
        <v>2756.3</v>
      </c>
      <c r="I273" s="20">
        <f>SUM(H273)</f>
        <v>2756.3</v>
      </c>
      <c r="J273" s="20">
        <f>SUM(I273)</f>
        <v>2756.3</v>
      </c>
      <c r="K273" s="66"/>
    </row>
    <row r="274" spans="1:172" ht="24" customHeight="1" x14ac:dyDescent="0.25">
      <c r="A274" s="31" t="s">
        <v>297</v>
      </c>
      <c r="B274" s="67" t="s">
        <v>83</v>
      </c>
      <c r="C274" s="68"/>
      <c r="D274" s="68"/>
      <c r="E274" s="68"/>
      <c r="F274" s="68"/>
      <c r="G274" s="68"/>
      <c r="H274" s="68"/>
      <c r="I274" s="68"/>
      <c r="J274" s="68"/>
      <c r="K274" s="69"/>
    </row>
    <row r="275" spans="1:172" x14ac:dyDescent="0.25">
      <c r="A275" s="31" t="s">
        <v>298</v>
      </c>
      <c r="B275" s="8" t="s">
        <v>17</v>
      </c>
      <c r="C275" s="20">
        <f>SUM(C276)</f>
        <v>19411</v>
      </c>
      <c r="D275" s="20">
        <f>SUM(D276)</f>
        <v>2833</v>
      </c>
      <c r="E275" s="20">
        <f t="shared" ref="E275:J275" si="115">SUM(E276)</f>
        <v>3963</v>
      </c>
      <c r="F275" s="20">
        <f t="shared" si="115"/>
        <v>2000</v>
      </c>
      <c r="G275" s="20">
        <f t="shared" si="115"/>
        <v>4000</v>
      </c>
      <c r="H275" s="20">
        <f t="shared" si="115"/>
        <v>2205</v>
      </c>
      <c r="I275" s="20">
        <f t="shared" si="115"/>
        <v>2205</v>
      </c>
      <c r="J275" s="20">
        <f t="shared" si="115"/>
        <v>2205</v>
      </c>
      <c r="K275" s="65" t="s">
        <v>576</v>
      </c>
    </row>
    <row r="276" spans="1:172" x14ac:dyDescent="0.25">
      <c r="A276" s="31" t="s">
        <v>299</v>
      </c>
      <c r="B276" s="8" t="s">
        <v>4</v>
      </c>
      <c r="C276" s="25">
        <f>SUM(D276:J276)</f>
        <v>19411</v>
      </c>
      <c r="D276" s="20">
        <v>2833</v>
      </c>
      <c r="E276" s="20">
        <v>3963</v>
      </c>
      <c r="F276" s="20">
        <v>2000</v>
      </c>
      <c r="G276" s="20">
        <v>4000</v>
      </c>
      <c r="H276" s="20">
        <v>2205</v>
      </c>
      <c r="I276" s="20">
        <f>SUM(H276)</f>
        <v>2205</v>
      </c>
      <c r="J276" s="20">
        <f>SUM(I276)</f>
        <v>2205</v>
      </c>
      <c r="K276" s="66"/>
    </row>
    <row r="277" spans="1:172" ht="28.5" customHeight="1" x14ac:dyDescent="0.25">
      <c r="A277" s="31" t="s">
        <v>300</v>
      </c>
      <c r="B277" s="67" t="s">
        <v>84</v>
      </c>
      <c r="C277" s="68"/>
      <c r="D277" s="68"/>
      <c r="E277" s="68"/>
      <c r="F277" s="68"/>
      <c r="G277" s="68"/>
      <c r="H277" s="68"/>
      <c r="I277" s="68"/>
      <c r="J277" s="68"/>
      <c r="K277" s="69"/>
    </row>
    <row r="278" spans="1:172" ht="15.75" customHeight="1" x14ac:dyDescent="0.25">
      <c r="A278" s="31" t="s">
        <v>301</v>
      </c>
      <c r="B278" s="8" t="s">
        <v>17</v>
      </c>
      <c r="C278" s="20">
        <f t="shared" ref="C278:J278" si="116">SUM(C279:C279)</f>
        <v>3700.2381800000003</v>
      </c>
      <c r="D278" s="20">
        <f t="shared" si="116"/>
        <v>479.2</v>
      </c>
      <c r="E278" s="20">
        <f t="shared" si="116"/>
        <v>538.5</v>
      </c>
      <c r="F278" s="20">
        <f t="shared" si="116"/>
        <v>601</v>
      </c>
      <c r="G278" s="20">
        <f t="shared" si="116"/>
        <v>581.53818000000001</v>
      </c>
      <c r="H278" s="20">
        <f t="shared" si="116"/>
        <v>500</v>
      </c>
      <c r="I278" s="20">
        <f t="shared" si="116"/>
        <v>500</v>
      </c>
      <c r="J278" s="20">
        <f t="shared" si="116"/>
        <v>500</v>
      </c>
      <c r="K278" s="65" t="s">
        <v>577</v>
      </c>
    </row>
    <row r="279" spans="1:172" ht="15" customHeight="1" x14ac:dyDescent="0.25">
      <c r="A279" s="31" t="s">
        <v>302</v>
      </c>
      <c r="B279" s="8" t="s">
        <v>4</v>
      </c>
      <c r="C279" s="25">
        <f>SUM(D279:J279)</f>
        <v>3700.2381800000003</v>
      </c>
      <c r="D279" s="20">
        <v>479.2</v>
      </c>
      <c r="E279" s="20">
        <v>538.5</v>
      </c>
      <c r="F279" s="20">
        <v>601</v>
      </c>
      <c r="G279" s="20">
        <v>581.53818000000001</v>
      </c>
      <c r="H279" s="20">
        <v>500</v>
      </c>
      <c r="I279" s="20">
        <f>SUM(H279)</f>
        <v>500</v>
      </c>
      <c r="J279" s="20">
        <f>SUM(I279)</f>
        <v>500</v>
      </c>
      <c r="K279" s="66"/>
    </row>
    <row r="280" spans="1:172" ht="12.75" customHeight="1" x14ac:dyDescent="0.25">
      <c r="A280" s="31" t="s">
        <v>303</v>
      </c>
      <c r="B280" s="104" t="s">
        <v>49</v>
      </c>
      <c r="C280" s="105"/>
      <c r="D280" s="105"/>
      <c r="E280" s="105"/>
      <c r="F280" s="105"/>
      <c r="G280" s="105"/>
      <c r="H280" s="105"/>
      <c r="I280" s="105"/>
      <c r="J280" s="105"/>
      <c r="K280" s="106"/>
      <c r="L280" s="30"/>
    </row>
    <row r="281" spans="1:172" s="5" customFormat="1" ht="25.5" x14ac:dyDescent="0.25">
      <c r="A281" s="31" t="s">
        <v>304</v>
      </c>
      <c r="B281" s="14" t="s">
        <v>34</v>
      </c>
      <c r="C281" s="21">
        <f>SUM(C282)</f>
        <v>10868.16317</v>
      </c>
      <c r="D281" s="21">
        <f>SUM(D282)</f>
        <v>1452.3999999999999</v>
      </c>
      <c r="E281" s="21">
        <f t="shared" ref="E281:J281" si="117">SUM(E282)</f>
        <v>1425.76</v>
      </c>
      <c r="F281" s="21">
        <f t="shared" si="117"/>
        <v>1788.21262</v>
      </c>
      <c r="G281" s="21">
        <f t="shared" si="117"/>
        <v>1496.8905500000001</v>
      </c>
      <c r="H281" s="21">
        <f t="shared" si="117"/>
        <v>1568.3</v>
      </c>
      <c r="I281" s="21">
        <f t="shared" si="117"/>
        <v>1568.3</v>
      </c>
      <c r="J281" s="21">
        <f t="shared" si="117"/>
        <v>1568.3</v>
      </c>
      <c r="K281" s="73" t="s">
        <v>61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</row>
    <row r="282" spans="1:172" s="5" customFormat="1" x14ac:dyDescent="0.25">
      <c r="A282" s="31" t="s">
        <v>305</v>
      </c>
      <c r="B282" s="14" t="s">
        <v>4</v>
      </c>
      <c r="C282" s="21">
        <f>SUM(D282:J282)</f>
        <v>10868.16317</v>
      </c>
      <c r="D282" s="21">
        <f>SUM(D294)</f>
        <v>1452.3999999999999</v>
      </c>
      <c r="E282" s="21">
        <f t="shared" ref="E282:J282" si="118">SUM(E294)</f>
        <v>1425.76</v>
      </c>
      <c r="F282" s="21">
        <f t="shared" si="118"/>
        <v>1788.21262</v>
      </c>
      <c r="G282" s="21">
        <f t="shared" si="118"/>
        <v>1496.8905500000001</v>
      </c>
      <c r="H282" s="21">
        <f t="shared" si="118"/>
        <v>1568.3</v>
      </c>
      <c r="I282" s="21">
        <f t="shared" si="118"/>
        <v>1568.3</v>
      </c>
      <c r="J282" s="21">
        <f t="shared" si="118"/>
        <v>1568.3</v>
      </c>
      <c r="K282" s="8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</row>
    <row r="283" spans="1:172" ht="12.75" customHeight="1" x14ac:dyDescent="0.25">
      <c r="A283" s="31" t="s">
        <v>306</v>
      </c>
      <c r="B283" s="38" t="s">
        <v>10</v>
      </c>
      <c r="C283" s="39"/>
      <c r="D283" s="39"/>
      <c r="E283" s="39"/>
      <c r="F283" s="39"/>
      <c r="G283" s="39"/>
      <c r="H283" s="39"/>
      <c r="I283" s="39"/>
      <c r="J283" s="39"/>
      <c r="K283" s="40"/>
    </row>
    <row r="284" spans="1:172" ht="38.25" x14ac:dyDescent="0.25">
      <c r="A284" s="31" t="s">
        <v>307</v>
      </c>
      <c r="B284" s="14" t="s">
        <v>26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59">
        <v>0</v>
      </c>
      <c r="J284" s="59">
        <v>0</v>
      </c>
      <c r="K284" s="98" t="s">
        <v>61</v>
      </c>
    </row>
    <row r="285" spans="1:172" x14ac:dyDescent="0.25">
      <c r="A285" s="31" t="s">
        <v>308</v>
      </c>
      <c r="B285" s="14" t="s">
        <v>4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99"/>
    </row>
    <row r="286" spans="1:172" ht="12.75" customHeight="1" x14ac:dyDescent="0.25">
      <c r="A286" s="31" t="s">
        <v>309</v>
      </c>
      <c r="B286" s="67" t="s">
        <v>11</v>
      </c>
      <c r="C286" s="68"/>
      <c r="D286" s="68"/>
      <c r="E286" s="68"/>
      <c r="F286" s="68"/>
      <c r="G286" s="68"/>
      <c r="H286" s="68"/>
      <c r="I286" s="68"/>
      <c r="J286" s="68"/>
      <c r="K286" s="69"/>
    </row>
    <row r="287" spans="1:172" ht="51" x14ac:dyDescent="0.25">
      <c r="A287" s="31" t="s">
        <v>310</v>
      </c>
      <c r="B287" s="8" t="s">
        <v>28</v>
      </c>
      <c r="C287" s="60">
        <f>SUM(C288)</f>
        <v>0</v>
      </c>
      <c r="D287" s="60">
        <f t="shared" ref="D287:J287" si="119">SUM(D288)</f>
        <v>0</v>
      </c>
      <c r="E287" s="60">
        <f t="shared" si="119"/>
        <v>0</v>
      </c>
      <c r="F287" s="60">
        <f t="shared" si="119"/>
        <v>0</v>
      </c>
      <c r="G287" s="60">
        <f t="shared" si="119"/>
        <v>0</v>
      </c>
      <c r="H287" s="60">
        <f t="shared" si="119"/>
        <v>0</v>
      </c>
      <c r="I287" s="60">
        <f t="shared" si="119"/>
        <v>0</v>
      </c>
      <c r="J287" s="60">
        <f t="shared" si="119"/>
        <v>0</v>
      </c>
      <c r="K287" s="65" t="s">
        <v>61</v>
      </c>
    </row>
    <row r="288" spans="1:172" x14ac:dyDescent="0.25">
      <c r="A288" s="31" t="s">
        <v>311</v>
      </c>
      <c r="B288" s="54" t="s">
        <v>4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66"/>
    </row>
    <row r="289" spans="1:11" ht="12" customHeight="1" x14ac:dyDescent="0.25">
      <c r="A289" s="31" t="s">
        <v>312</v>
      </c>
      <c r="B289" s="55" t="s">
        <v>12</v>
      </c>
      <c r="C289" s="56"/>
      <c r="D289" s="56"/>
      <c r="E289" s="56"/>
      <c r="F289" s="56"/>
      <c r="G289" s="56"/>
      <c r="H289" s="56"/>
      <c r="I289" s="56"/>
      <c r="J289" s="56"/>
      <c r="K289" s="57"/>
    </row>
    <row r="290" spans="1:11" x14ac:dyDescent="0.25">
      <c r="A290" s="31" t="s">
        <v>313</v>
      </c>
      <c r="B290" s="8" t="s">
        <v>9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65" t="s">
        <v>61</v>
      </c>
    </row>
    <row r="291" spans="1:11" x14ac:dyDescent="0.25">
      <c r="A291" s="31" t="s">
        <v>314</v>
      </c>
      <c r="B291" s="54" t="s">
        <v>4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66"/>
    </row>
    <row r="292" spans="1:11" ht="15" customHeight="1" x14ac:dyDescent="0.25">
      <c r="A292" s="31" t="s">
        <v>315</v>
      </c>
      <c r="B292" s="38" t="s">
        <v>20</v>
      </c>
      <c r="C292" s="39"/>
      <c r="D292" s="39"/>
      <c r="E292" s="39"/>
      <c r="F292" s="39"/>
      <c r="G292" s="39"/>
      <c r="H292" s="39"/>
      <c r="I292" s="39"/>
      <c r="J292" s="39"/>
      <c r="K292" s="40"/>
    </row>
    <row r="293" spans="1:11" x14ac:dyDescent="0.25">
      <c r="A293" s="31" t="s">
        <v>316</v>
      </c>
      <c r="B293" s="14" t="s">
        <v>9</v>
      </c>
      <c r="C293" s="21">
        <f>SUM(C294)</f>
        <v>10868.16317</v>
      </c>
      <c r="D293" s="21">
        <f>SUM(D294)</f>
        <v>1452.3999999999999</v>
      </c>
      <c r="E293" s="21">
        <f t="shared" ref="E293:J293" si="120">SUM(E294)</f>
        <v>1425.76</v>
      </c>
      <c r="F293" s="21">
        <f t="shared" si="120"/>
        <v>1788.21262</v>
      </c>
      <c r="G293" s="21">
        <f t="shared" si="120"/>
        <v>1496.8905500000001</v>
      </c>
      <c r="H293" s="21">
        <f t="shared" si="120"/>
        <v>1568.3</v>
      </c>
      <c r="I293" s="21">
        <f t="shared" si="120"/>
        <v>1568.3</v>
      </c>
      <c r="J293" s="21">
        <f t="shared" si="120"/>
        <v>1568.3</v>
      </c>
      <c r="K293" s="73" t="s">
        <v>61</v>
      </c>
    </row>
    <row r="294" spans="1:11" x14ac:dyDescent="0.25">
      <c r="A294" s="31" t="s">
        <v>317</v>
      </c>
      <c r="B294" s="58" t="s">
        <v>4</v>
      </c>
      <c r="C294" s="21">
        <f>SUM(D294:J294)</f>
        <v>10868.16317</v>
      </c>
      <c r="D294" s="21">
        <f>SUM(D306+D321+D297+D300+D303)</f>
        <v>1452.3999999999999</v>
      </c>
      <c r="E294" s="21">
        <f t="shared" ref="E294:J294" si="121">SUM(E306+E321+E297+E300+E303)</f>
        <v>1425.76</v>
      </c>
      <c r="F294" s="21">
        <f t="shared" si="121"/>
        <v>1788.21262</v>
      </c>
      <c r="G294" s="21">
        <f t="shared" si="121"/>
        <v>1496.8905500000001</v>
      </c>
      <c r="H294" s="21">
        <f t="shared" si="121"/>
        <v>1568.3</v>
      </c>
      <c r="I294" s="21">
        <f t="shared" si="121"/>
        <v>1568.3</v>
      </c>
      <c r="J294" s="21">
        <f t="shared" si="121"/>
        <v>1568.3</v>
      </c>
      <c r="K294" s="82"/>
    </row>
    <row r="295" spans="1:11" ht="11.25" customHeight="1" x14ac:dyDescent="0.25">
      <c r="A295" s="31" t="s">
        <v>318</v>
      </c>
      <c r="B295" s="67" t="s">
        <v>119</v>
      </c>
      <c r="C295" s="68"/>
      <c r="D295" s="68"/>
      <c r="E295" s="68"/>
      <c r="F295" s="68"/>
      <c r="G295" s="68"/>
      <c r="H295" s="68"/>
      <c r="I295" s="68"/>
      <c r="J295" s="68"/>
      <c r="K295" s="69"/>
    </row>
    <row r="296" spans="1:11" x14ac:dyDescent="0.25">
      <c r="A296" s="31" t="s">
        <v>319</v>
      </c>
      <c r="B296" s="8" t="s">
        <v>29</v>
      </c>
      <c r="C296" s="21">
        <f>SUM(D296:J296)</f>
        <v>318.39999999999998</v>
      </c>
      <c r="D296" s="21">
        <f>SUM(D297)</f>
        <v>200</v>
      </c>
      <c r="E296" s="21">
        <f t="shared" ref="E296:J296" si="122">SUM(E297)</f>
        <v>118.4</v>
      </c>
      <c r="F296" s="21">
        <f t="shared" si="122"/>
        <v>0</v>
      </c>
      <c r="G296" s="21">
        <f t="shared" si="122"/>
        <v>0</v>
      </c>
      <c r="H296" s="21">
        <f t="shared" si="122"/>
        <v>0</v>
      </c>
      <c r="I296" s="21">
        <f t="shared" si="122"/>
        <v>0</v>
      </c>
      <c r="J296" s="21">
        <f t="shared" si="122"/>
        <v>0</v>
      </c>
      <c r="K296" s="98" t="s">
        <v>578</v>
      </c>
    </row>
    <row r="297" spans="1:11" x14ac:dyDescent="0.25">
      <c r="A297" s="31" t="s">
        <v>320</v>
      </c>
      <c r="B297" s="8" t="s">
        <v>4</v>
      </c>
      <c r="C297" s="21">
        <f>SUM(D297:J297)</f>
        <v>318.39999999999998</v>
      </c>
      <c r="D297" s="21">
        <v>200</v>
      </c>
      <c r="E297" s="21">
        <v>118.4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99"/>
    </row>
    <row r="298" spans="1:11" ht="24" customHeight="1" x14ac:dyDescent="0.25">
      <c r="A298" s="31" t="s">
        <v>321</v>
      </c>
      <c r="B298" s="67" t="s">
        <v>85</v>
      </c>
      <c r="C298" s="68"/>
      <c r="D298" s="68"/>
      <c r="E298" s="68"/>
      <c r="F298" s="68"/>
      <c r="G298" s="68"/>
      <c r="H298" s="68"/>
      <c r="I298" s="68"/>
      <c r="J298" s="68"/>
      <c r="K298" s="69"/>
    </row>
    <row r="299" spans="1:11" x14ac:dyDescent="0.25">
      <c r="A299" s="31" t="s">
        <v>322</v>
      </c>
      <c r="B299" s="8" t="s">
        <v>29</v>
      </c>
      <c r="C299" s="21">
        <f>SUM(D299:J299)</f>
        <v>0</v>
      </c>
      <c r="D299" s="21">
        <f t="shared" ref="D299:J299" si="123">SUM(D300)</f>
        <v>0</v>
      </c>
      <c r="E299" s="21">
        <f t="shared" si="123"/>
        <v>0</v>
      </c>
      <c r="F299" s="21">
        <f t="shared" si="123"/>
        <v>0</v>
      </c>
      <c r="G299" s="21">
        <f t="shared" si="123"/>
        <v>0</v>
      </c>
      <c r="H299" s="21">
        <f t="shared" si="123"/>
        <v>0</v>
      </c>
      <c r="I299" s="21">
        <f t="shared" si="123"/>
        <v>0</v>
      </c>
      <c r="J299" s="21">
        <f t="shared" si="123"/>
        <v>0</v>
      </c>
      <c r="K299" s="98" t="s">
        <v>61</v>
      </c>
    </row>
    <row r="300" spans="1:11" x14ac:dyDescent="0.25">
      <c r="A300" s="31" t="s">
        <v>323</v>
      </c>
      <c r="B300" s="8" t="s">
        <v>4</v>
      </c>
      <c r="C300" s="21">
        <f>SUM(D300:J300)</f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99"/>
    </row>
    <row r="301" spans="1:11" ht="24" customHeight="1" x14ac:dyDescent="0.25">
      <c r="A301" s="31" t="s">
        <v>324</v>
      </c>
      <c r="B301" s="67" t="s">
        <v>86</v>
      </c>
      <c r="C301" s="68"/>
      <c r="D301" s="68"/>
      <c r="E301" s="68"/>
      <c r="F301" s="68"/>
      <c r="G301" s="68"/>
      <c r="H301" s="68"/>
      <c r="I301" s="68"/>
      <c r="J301" s="68"/>
      <c r="K301" s="69"/>
    </row>
    <row r="302" spans="1:11" x14ac:dyDescent="0.25">
      <c r="A302" s="31" t="s">
        <v>325</v>
      </c>
      <c r="B302" s="8" t="s">
        <v>29</v>
      </c>
      <c r="C302" s="21">
        <f>SUM(D302:J302)</f>
        <v>0</v>
      </c>
      <c r="D302" s="21">
        <f t="shared" ref="D302:J302" si="124">SUM(D303)</f>
        <v>0</v>
      </c>
      <c r="E302" s="21">
        <f t="shared" si="124"/>
        <v>0</v>
      </c>
      <c r="F302" s="21">
        <f t="shared" si="124"/>
        <v>0</v>
      </c>
      <c r="G302" s="21">
        <f t="shared" si="124"/>
        <v>0</v>
      </c>
      <c r="H302" s="21">
        <f t="shared" si="124"/>
        <v>0</v>
      </c>
      <c r="I302" s="21">
        <f t="shared" si="124"/>
        <v>0</v>
      </c>
      <c r="J302" s="21">
        <f t="shared" si="124"/>
        <v>0</v>
      </c>
      <c r="K302" s="98" t="s">
        <v>61</v>
      </c>
    </row>
    <row r="303" spans="1:11" x14ac:dyDescent="0.25">
      <c r="A303" s="31" t="s">
        <v>326</v>
      </c>
      <c r="B303" s="8" t="s">
        <v>4</v>
      </c>
      <c r="C303" s="21">
        <f>SUM(D303:J303)</f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99"/>
    </row>
    <row r="304" spans="1:11" ht="15" customHeight="1" x14ac:dyDescent="0.25">
      <c r="A304" s="31" t="s">
        <v>460</v>
      </c>
      <c r="B304" s="67" t="s">
        <v>87</v>
      </c>
      <c r="C304" s="68"/>
      <c r="D304" s="68"/>
      <c r="E304" s="68"/>
      <c r="F304" s="68"/>
      <c r="G304" s="68"/>
      <c r="H304" s="68"/>
      <c r="I304" s="68"/>
      <c r="J304" s="68"/>
      <c r="K304" s="69"/>
    </row>
    <row r="305" spans="1:11" x14ac:dyDescent="0.25">
      <c r="A305" s="31" t="s">
        <v>461</v>
      </c>
      <c r="B305" s="8" t="s">
        <v>29</v>
      </c>
      <c r="C305" s="20">
        <f>SUM(C306)</f>
        <v>10105.27917</v>
      </c>
      <c r="D305" s="20">
        <f>SUM(D306)</f>
        <v>1202.3999999999999</v>
      </c>
      <c r="E305" s="20">
        <f t="shared" ref="E305:J305" si="125">SUM(E306)</f>
        <v>1160.5999999999999</v>
      </c>
      <c r="F305" s="20">
        <f t="shared" si="125"/>
        <v>1778.1886200000001</v>
      </c>
      <c r="G305" s="20">
        <f t="shared" si="125"/>
        <v>1432.8905500000001</v>
      </c>
      <c r="H305" s="20">
        <f t="shared" si="125"/>
        <v>1510.3999999999999</v>
      </c>
      <c r="I305" s="20">
        <f t="shared" si="125"/>
        <v>1510.3999999999999</v>
      </c>
      <c r="J305" s="20">
        <f t="shared" si="125"/>
        <v>1510.3999999999999</v>
      </c>
      <c r="K305" s="65" t="s">
        <v>579</v>
      </c>
    </row>
    <row r="306" spans="1:11" x14ac:dyDescent="0.25">
      <c r="A306" s="31" t="s">
        <v>462</v>
      </c>
      <c r="B306" s="8" t="s">
        <v>4</v>
      </c>
      <c r="C306" s="20">
        <f>SUM(D306:J306)</f>
        <v>10105.27917</v>
      </c>
      <c r="D306" s="20">
        <f>SUM(D309+D312+D315+D318)</f>
        <v>1202.3999999999999</v>
      </c>
      <c r="E306" s="20">
        <f t="shared" ref="E306:J306" si="126">SUM(E309+E312+E315+E318)</f>
        <v>1160.5999999999999</v>
      </c>
      <c r="F306" s="20">
        <f t="shared" si="126"/>
        <v>1778.1886200000001</v>
      </c>
      <c r="G306" s="20">
        <f t="shared" si="126"/>
        <v>1432.8905500000001</v>
      </c>
      <c r="H306" s="20">
        <f t="shared" si="126"/>
        <v>1510.3999999999999</v>
      </c>
      <c r="I306" s="20">
        <f t="shared" si="126"/>
        <v>1510.3999999999999</v>
      </c>
      <c r="J306" s="20">
        <f t="shared" si="126"/>
        <v>1510.3999999999999</v>
      </c>
      <c r="K306" s="66"/>
    </row>
    <row r="307" spans="1:11" ht="15" customHeight="1" x14ac:dyDescent="0.25">
      <c r="A307" s="31" t="s">
        <v>353</v>
      </c>
      <c r="B307" s="67" t="s">
        <v>42</v>
      </c>
      <c r="C307" s="68"/>
      <c r="D307" s="68"/>
      <c r="E307" s="68"/>
      <c r="F307" s="68"/>
      <c r="G307" s="68"/>
      <c r="H307" s="68"/>
      <c r="I307" s="68"/>
      <c r="J307" s="68"/>
      <c r="K307" s="69"/>
    </row>
    <row r="308" spans="1:11" x14ac:dyDescent="0.25">
      <c r="A308" s="31" t="s">
        <v>354</v>
      </c>
      <c r="B308" s="8" t="s">
        <v>41</v>
      </c>
      <c r="C308" s="20">
        <f>SUM(C309)</f>
        <v>180.70000000000002</v>
      </c>
      <c r="D308" s="20">
        <f>SUM(D309)</f>
        <v>27</v>
      </c>
      <c r="E308" s="20">
        <f t="shared" ref="E308:J308" si="127">SUM(E309)</f>
        <v>0</v>
      </c>
      <c r="F308" s="20">
        <f t="shared" si="127"/>
        <v>29.8</v>
      </c>
      <c r="G308" s="20">
        <f t="shared" si="127"/>
        <v>30</v>
      </c>
      <c r="H308" s="20">
        <f t="shared" si="127"/>
        <v>31.3</v>
      </c>
      <c r="I308" s="20">
        <f t="shared" si="127"/>
        <v>31.3</v>
      </c>
      <c r="J308" s="20">
        <f t="shared" si="127"/>
        <v>31.3</v>
      </c>
      <c r="K308" s="65" t="s">
        <v>580</v>
      </c>
    </row>
    <row r="309" spans="1:11" x14ac:dyDescent="0.25">
      <c r="A309" s="31" t="s">
        <v>355</v>
      </c>
      <c r="B309" s="8" t="s">
        <v>4</v>
      </c>
      <c r="C309" s="20">
        <f>SUM(D309:J309)</f>
        <v>180.70000000000002</v>
      </c>
      <c r="D309" s="20">
        <v>27</v>
      </c>
      <c r="E309" s="20">
        <v>0</v>
      </c>
      <c r="F309" s="20">
        <v>29.8</v>
      </c>
      <c r="G309" s="20">
        <v>30</v>
      </c>
      <c r="H309" s="20">
        <v>31.3</v>
      </c>
      <c r="I309" s="20">
        <f>SUM(H309)</f>
        <v>31.3</v>
      </c>
      <c r="J309" s="20">
        <f>SUM(I309)</f>
        <v>31.3</v>
      </c>
      <c r="K309" s="66"/>
    </row>
    <row r="310" spans="1:11" ht="15" customHeight="1" x14ac:dyDescent="0.25">
      <c r="A310" s="31" t="s">
        <v>356</v>
      </c>
      <c r="B310" s="67" t="s">
        <v>43</v>
      </c>
      <c r="C310" s="68"/>
      <c r="D310" s="68"/>
      <c r="E310" s="68"/>
      <c r="F310" s="68"/>
      <c r="G310" s="68"/>
      <c r="H310" s="68"/>
      <c r="I310" s="68"/>
      <c r="J310" s="68"/>
      <c r="K310" s="69"/>
    </row>
    <row r="311" spans="1:11" x14ac:dyDescent="0.25">
      <c r="A311" s="31" t="s">
        <v>357</v>
      </c>
      <c r="B311" s="8" t="s">
        <v>41</v>
      </c>
      <c r="C311" s="20">
        <f>SUM(C312)</f>
        <v>1036.36168</v>
      </c>
      <c r="D311" s="20">
        <f>SUM(D312)</f>
        <v>177.8</v>
      </c>
      <c r="E311" s="20">
        <f t="shared" ref="E311:J311" si="128">SUM(E312)</f>
        <v>136.5</v>
      </c>
      <c r="F311" s="20">
        <f t="shared" si="128"/>
        <v>130.71729999999999</v>
      </c>
      <c r="G311" s="20">
        <f t="shared" si="128"/>
        <v>139.84438</v>
      </c>
      <c r="H311" s="20">
        <f t="shared" si="128"/>
        <v>150.5</v>
      </c>
      <c r="I311" s="20">
        <f t="shared" si="128"/>
        <v>150.5</v>
      </c>
      <c r="J311" s="20">
        <f t="shared" si="128"/>
        <v>150.5</v>
      </c>
      <c r="K311" s="65" t="s">
        <v>581</v>
      </c>
    </row>
    <row r="312" spans="1:11" x14ac:dyDescent="0.25">
      <c r="A312" s="31" t="s">
        <v>358</v>
      </c>
      <c r="B312" s="8" t="s">
        <v>4</v>
      </c>
      <c r="C312" s="20">
        <f>SUM(D312:J312)</f>
        <v>1036.36168</v>
      </c>
      <c r="D312" s="20">
        <v>177.8</v>
      </c>
      <c r="E312" s="20">
        <v>136.5</v>
      </c>
      <c r="F312" s="20">
        <v>130.71729999999999</v>
      </c>
      <c r="G312" s="20">
        <v>139.84438</v>
      </c>
      <c r="H312" s="20">
        <v>150.5</v>
      </c>
      <c r="I312" s="20">
        <f>SUM(H312)</f>
        <v>150.5</v>
      </c>
      <c r="J312" s="20">
        <f>SUM(I312)</f>
        <v>150.5</v>
      </c>
      <c r="K312" s="66"/>
    </row>
    <row r="313" spans="1:11" ht="15" customHeight="1" x14ac:dyDescent="0.25">
      <c r="A313" s="31" t="s">
        <v>463</v>
      </c>
      <c r="B313" s="67" t="s">
        <v>44</v>
      </c>
      <c r="C313" s="68"/>
      <c r="D313" s="68"/>
      <c r="E313" s="68"/>
      <c r="F313" s="68"/>
      <c r="G313" s="68"/>
      <c r="H313" s="68"/>
      <c r="I313" s="68"/>
      <c r="J313" s="68"/>
      <c r="K313" s="69"/>
    </row>
    <row r="314" spans="1:11" x14ac:dyDescent="0.25">
      <c r="A314" s="31" t="s">
        <v>464</v>
      </c>
      <c r="B314" s="8" t="s">
        <v>41</v>
      </c>
      <c r="C314" s="20">
        <f>SUM(C315)</f>
        <v>8089.525920000001</v>
      </c>
      <c r="D314" s="20">
        <f>SUM(D315)</f>
        <v>898</v>
      </c>
      <c r="E314" s="20">
        <f t="shared" ref="E314:J314" si="129">SUM(E315)</f>
        <v>930.1</v>
      </c>
      <c r="F314" s="20">
        <f t="shared" si="129"/>
        <v>1499.7713200000001</v>
      </c>
      <c r="G314" s="20">
        <f t="shared" si="129"/>
        <v>1123.2546</v>
      </c>
      <c r="H314" s="20">
        <f t="shared" si="129"/>
        <v>1212.8</v>
      </c>
      <c r="I314" s="20">
        <f t="shared" si="129"/>
        <v>1212.8</v>
      </c>
      <c r="J314" s="20">
        <f t="shared" si="129"/>
        <v>1212.8</v>
      </c>
      <c r="K314" s="65" t="s">
        <v>582</v>
      </c>
    </row>
    <row r="315" spans="1:11" x14ac:dyDescent="0.25">
      <c r="A315" s="31" t="s">
        <v>465</v>
      </c>
      <c r="B315" s="8" t="s">
        <v>4</v>
      </c>
      <c r="C315" s="20">
        <f>SUM(D315:J315)</f>
        <v>8089.525920000001</v>
      </c>
      <c r="D315" s="20">
        <v>898</v>
      </c>
      <c r="E315" s="20">
        <v>930.1</v>
      </c>
      <c r="F315" s="20">
        <v>1499.7713200000001</v>
      </c>
      <c r="G315" s="20">
        <v>1123.2546</v>
      </c>
      <c r="H315" s="20">
        <v>1212.8</v>
      </c>
      <c r="I315" s="20">
        <f>SUM(H315)</f>
        <v>1212.8</v>
      </c>
      <c r="J315" s="20">
        <f>SUM(I315)</f>
        <v>1212.8</v>
      </c>
      <c r="K315" s="66"/>
    </row>
    <row r="316" spans="1:11" ht="15" customHeight="1" x14ac:dyDescent="0.25">
      <c r="A316" s="31" t="s">
        <v>466</v>
      </c>
      <c r="B316" s="67" t="s">
        <v>45</v>
      </c>
      <c r="C316" s="68"/>
      <c r="D316" s="68"/>
      <c r="E316" s="68"/>
      <c r="F316" s="68"/>
      <c r="G316" s="68"/>
      <c r="H316" s="68"/>
      <c r="I316" s="68"/>
      <c r="J316" s="68"/>
      <c r="K316" s="69"/>
    </row>
    <row r="317" spans="1:11" x14ac:dyDescent="0.25">
      <c r="A317" s="31" t="s">
        <v>467</v>
      </c>
      <c r="B317" s="8" t="s">
        <v>41</v>
      </c>
      <c r="C317" s="20">
        <f>SUM(C318)</f>
        <v>798.69156999999984</v>
      </c>
      <c r="D317" s="20">
        <f>SUM(D318)</f>
        <v>99.6</v>
      </c>
      <c r="E317" s="20">
        <f t="shared" ref="E317:J317" si="130">SUM(E318)</f>
        <v>94</v>
      </c>
      <c r="F317" s="20">
        <f t="shared" si="130"/>
        <v>117.9</v>
      </c>
      <c r="G317" s="20">
        <f t="shared" si="130"/>
        <v>139.79157000000001</v>
      </c>
      <c r="H317" s="20">
        <f t="shared" si="130"/>
        <v>115.8</v>
      </c>
      <c r="I317" s="20">
        <f t="shared" si="130"/>
        <v>115.8</v>
      </c>
      <c r="J317" s="20">
        <f t="shared" si="130"/>
        <v>115.8</v>
      </c>
      <c r="K317" s="65" t="s">
        <v>583</v>
      </c>
    </row>
    <row r="318" spans="1:11" x14ac:dyDescent="0.25">
      <c r="A318" s="31" t="s">
        <v>468</v>
      </c>
      <c r="B318" s="8" t="s">
        <v>4</v>
      </c>
      <c r="C318" s="20">
        <f>SUM(D318:J318)</f>
        <v>798.69156999999984</v>
      </c>
      <c r="D318" s="20">
        <v>99.6</v>
      </c>
      <c r="E318" s="20">
        <v>94</v>
      </c>
      <c r="F318" s="20">
        <v>117.9</v>
      </c>
      <c r="G318" s="20">
        <v>139.79157000000001</v>
      </c>
      <c r="H318" s="20">
        <v>115.8</v>
      </c>
      <c r="I318" s="20">
        <f>SUM(H318)</f>
        <v>115.8</v>
      </c>
      <c r="J318" s="20">
        <f>SUM(I318)</f>
        <v>115.8</v>
      </c>
      <c r="K318" s="66"/>
    </row>
    <row r="319" spans="1:11" ht="27.75" customHeight="1" x14ac:dyDescent="0.25">
      <c r="A319" s="31">
        <v>69</v>
      </c>
      <c r="B319" s="67" t="s">
        <v>88</v>
      </c>
      <c r="C319" s="68"/>
      <c r="D319" s="68"/>
      <c r="E319" s="68"/>
      <c r="F319" s="68"/>
      <c r="G319" s="68"/>
      <c r="H319" s="68"/>
      <c r="I319" s="68"/>
      <c r="J319" s="68"/>
      <c r="K319" s="69"/>
    </row>
    <row r="320" spans="1:11" x14ac:dyDescent="0.25">
      <c r="A320" s="31" t="s">
        <v>469</v>
      </c>
      <c r="B320" s="8" t="s">
        <v>29</v>
      </c>
      <c r="C320" s="20">
        <f>SUM(C321)</f>
        <v>444.48399999999992</v>
      </c>
      <c r="D320" s="20">
        <f>SUM(D321)</f>
        <v>50</v>
      </c>
      <c r="E320" s="20">
        <f t="shared" ref="E320:J320" si="131">SUM(E321)</f>
        <v>146.76</v>
      </c>
      <c r="F320" s="20">
        <f t="shared" si="131"/>
        <v>10.023999999999999</v>
      </c>
      <c r="G320" s="20">
        <f t="shared" si="131"/>
        <v>64</v>
      </c>
      <c r="H320" s="20">
        <f t="shared" si="131"/>
        <v>57.9</v>
      </c>
      <c r="I320" s="20">
        <f t="shared" si="131"/>
        <v>57.9</v>
      </c>
      <c r="J320" s="20">
        <f t="shared" si="131"/>
        <v>57.9</v>
      </c>
      <c r="K320" s="65" t="s">
        <v>584</v>
      </c>
    </row>
    <row r="321" spans="1:11" x14ac:dyDescent="0.25">
      <c r="A321" s="31" t="s">
        <v>470</v>
      </c>
      <c r="B321" s="32" t="s">
        <v>4</v>
      </c>
      <c r="C321" s="26">
        <f>SUM(D321:J321)</f>
        <v>444.48399999999992</v>
      </c>
      <c r="D321" s="26">
        <f>SUM(D324+D327)</f>
        <v>50</v>
      </c>
      <c r="E321" s="26">
        <f t="shared" ref="E321:J321" si="132">SUM(E324+E327)</f>
        <v>146.76</v>
      </c>
      <c r="F321" s="26">
        <f t="shared" si="132"/>
        <v>10.023999999999999</v>
      </c>
      <c r="G321" s="26">
        <f t="shared" si="132"/>
        <v>64</v>
      </c>
      <c r="H321" s="26">
        <f t="shared" si="132"/>
        <v>57.9</v>
      </c>
      <c r="I321" s="26">
        <f t="shared" si="132"/>
        <v>57.9</v>
      </c>
      <c r="J321" s="26">
        <f t="shared" si="132"/>
        <v>57.9</v>
      </c>
      <c r="K321" s="66"/>
    </row>
    <row r="322" spans="1:11" ht="15" customHeight="1" x14ac:dyDescent="0.25">
      <c r="A322" s="31" t="s">
        <v>471</v>
      </c>
      <c r="B322" s="67" t="s">
        <v>60</v>
      </c>
      <c r="C322" s="68"/>
      <c r="D322" s="68"/>
      <c r="E322" s="68"/>
      <c r="F322" s="68"/>
      <c r="G322" s="68"/>
      <c r="H322" s="68"/>
      <c r="I322" s="68"/>
      <c r="J322" s="68"/>
      <c r="K322" s="69"/>
    </row>
    <row r="323" spans="1:11" x14ac:dyDescent="0.25">
      <c r="A323" s="31" t="s">
        <v>472</v>
      </c>
      <c r="B323" s="32" t="s">
        <v>29</v>
      </c>
      <c r="C323" s="27">
        <f>SUM(C324)</f>
        <v>334.48399999999998</v>
      </c>
      <c r="D323" s="27">
        <f>SUM(D324)</f>
        <v>50</v>
      </c>
      <c r="E323" s="27">
        <f t="shared" ref="E323:J323" si="133">SUM(E324)</f>
        <v>66.760000000000005</v>
      </c>
      <c r="F323" s="27">
        <f t="shared" si="133"/>
        <v>10.023999999999999</v>
      </c>
      <c r="G323" s="27">
        <f t="shared" si="133"/>
        <v>34</v>
      </c>
      <c r="H323" s="27">
        <f t="shared" si="133"/>
        <v>57.9</v>
      </c>
      <c r="I323" s="27">
        <f t="shared" si="133"/>
        <v>57.9</v>
      </c>
      <c r="J323" s="27">
        <f t="shared" si="133"/>
        <v>57.9</v>
      </c>
      <c r="K323" s="65" t="s">
        <v>585</v>
      </c>
    </row>
    <row r="324" spans="1:11" x14ac:dyDescent="0.25">
      <c r="A324" s="31" t="s">
        <v>473</v>
      </c>
      <c r="B324" s="8" t="s">
        <v>4</v>
      </c>
      <c r="C324" s="22">
        <f>SUM(D324:J324)</f>
        <v>334.48399999999998</v>
      </c>
      <c r="D324" s="22">
        <v>50</v>
      </c>
      <c r="E324" s="22">
        <v>66.760000000000005</v>
      </c>
      <c r="F324" s="22">
        <v>10.023999999999999</v>
      </c>
      <c r="G324" s="22">
        <v>34</v>
      </c>
      <c r="H324" s="22">
        <v>57.9</v>
      </c>
      <c r="I324" s="22">
        <f>SUM(H324)</f>
        <v>57.9</v>
      </c>
      <c r="J324" s="22">
        <f>SUM(I324)</f>
        <v>57.9</v>
      </c>
      <c r="K324" s="66"/>
    </row>
    <row r="325" spans="1:11" ht="12" customHeight="1" x14ac:dyDescent="0.25">
      <c r="A325" s="31" t="s">
        <v>474</v>
      </c>
      <c r="B325" s="67" t="s">
        <v>58</v>
      </c>
      <c r="C325" s="68"/>
      <c r="D325" s="68"/>
      <c r="E325" s="68"/>
      <c r="F325" s="68"/>
      <c r="G325" s="68"/>
      <c r="H325" s="68"/>
      <c r="I325" s="68"/>
      <c r="J325" s="68"/>
      <c r="K325" s="69"/>
    </row>
    <row r="326" spans="1:11" x14ac:dyDescent="0.25">
      <c r="A326" s="31" t="s">
        <v>475</v>
      </c>
      <c r="B326" s="32" t="s">
        <v>29</v>
      </c>
      <c r="C326" s="27">
        <f>SUM(D326:J326)</f>
        <v>110</v>
      </c>
      <c r="D326" s="27">
        <f t="shared" ref="D326:J326" si="134">SUM(D327)</f>
        <v>0</v>
      </c>
      <c r="E326" s="27">
        <f t="shared" si="134"/>
        <v>80</v>
      </c>
      <c r="F326" s="27">
        <f t="shared" si="134"/>
        <v>0</v>
      </c>
      <c r="G326" s="27">
        <f t="shared" si="134"/>
        <v>30</v>
      </c>
      <c r="H326" s="27">
        <f t="shared" si="134"/>
        <v>0</v>
      </c>
      <c r="I326" s="27">
        <f t="shared" si="134"/>
        <v>0</v>
      </c>
      <c r="J326" s="27">
        <f t="shared" si="134"/>
        <v>0</v>
      </c>
      <c r="K326" s="65" t="s">
        <v>586</v>
      </c>
    </row>
    <row r="327" spans="1:11" x14ac:dyDescent="0.25">
      <c r="A327" s="31" t="s">
        <v>476</v>
      </c>
      <c r="B327" s="8" t="s">
        <v>4</v>
      </c>
      <c r="C327" s="22">
        <f>SUM(D327:J327)</f>
        <v>110</v>
      </c>
      <c r="D327" s="22">
        <v>0</v>
      </c>
      <c r="E327" s="22">
        <v>80</v>
      </c>
      <c r="F327" s="22">
        <v>0</v>
      </c>
      <c r="G327" s="22">
        <v>30</v>
      </c>
      <c r="H327" s="22">
        <v>0</v>
      </c>
      <c r="I327" s="22">
        <f>SUM(H327)</f>
        <v>0</v>
      </c>
      <c r="J327" s="22">
        <f>SUM(I327)</f>
        <v>0</v>
      </c>
      <c r="K327" s="66"/>
    </row>
    <row r="328" spans="1:11" ht="15.75" customHeight="1" x14ac:dyDescent="0.25">
      <c r="A328" s="31" t="s">
        <v>327</v>
      </c>
      <c r="B328" s="83" t="s">
        <v>62</v>
      </c>
      <c r="C328" s="84"/>
      <c r="D328" s="84"/>
      <c r="E328" s="84"/>
      <c r="F328" s="84"/>
      <c r="G328" s="84"/>
      <c r="H328" s="84"/>
      <c r="I328" s="84"/>
      <c r="J328" s="84"/>
      <c r="K328" s="85"/>
    </row>
    <row r="329" spans="1:11" ht="25.5" x14ac:dyDescent="0.25">
      <c r="A329" s="31" t="s">
        <v>477</v>
      </c>
      <c r="B329" s="14" t="s">
        <v>63</v>
      </c>
      <c r="C329" s="24">
        <f t="shared" ref="C329:J329" si="135">C332+C341</f>
        <v>0</v>
      </c>
      <c r="D329" s="21">
        <f t="shared" si="135"/>
        <v>0</v>
      </c>
      <c r="E329" s="21">
        <f t="shared" si="135"/>
        <v>0</v>
      </c>
      <c r="F329" s="21">
        <f t="shared" si="135"/>
        <v>0</v>
      </c>
      <c r="G329" s="21">
        <f t="shared" si="135"/>
        <v>0</v>
      </c>
      <c r="H329" s="21">
        <f t="shared" si="135"/>
        <v>0</v>
      </c>
      <c r="I329" s="21">
        <f t="shared" si="135"/>
        <v>0</v>
      </c>
      <c r="J329" s="21">
        <f t="shared" si="135"/>
        <v>0</v>
      </c>
      <c r="K329" s="65" t="s">
        <v>61</v>
      </c>
    </row>
    <row r="330" spans="1:11" x14ac:dyDescent="0.25">
      <c r="A330" s="31" t="s">
        <v>478</v>
      </c>
      <c r="B330" s="14" t="s">
        <v>4</v>
      </c>
      <c r="C330" s="24">
        <f t="shared" ref="C330:J330" si="136">C333+C342</f>
        <v>0</v>
      </c>
      <c r="D330" s="21">
        <f t="shared" si="136"/>
        <v>0</v>
      </c>
      <c r="E330" s="21">
        <f t="shared" si="136"/>
        <v>0</v>
      </c>
      <c r="F330" s="21">
        <f>F333+F342</f>
        <v>0</v>
      </c>
      <c r="G330" s="21">
        <f t="shared" si="136"/>
        <v>0</v>
      </c>
      <c r="H330" s="21">
        <f t="shared" si="136"/>
        <v>0</v>
      </c>
      <c r="I330" s="21">
        <f t="shared" si="136"/>
        <v>0</v>
      </c>
      <c r="J330" s="21">
        <f t="shared" si="136"/>
        <v>0</v>
      </c>
      <c r="K330" s="66"/>
    </row>
    <row r="331" spans="1:11" ht="15" customHeight="1" x14ac:dyDescent="0.25">
      <c r="A331" s="31" t="s">
        <v>328</v>
      </c>
      <c r="B331" s="38" t="s">
        <v>10</v>
      </c>
      <c r="C331" s="39"/>
      <c r="D331" s="39"/>
      <c r="E331" s="39"/>
      <c r="F331" s="39"/>
      <c r="G331" s="39"/>
      <c r="H331" s="39"/>
      <c r="I331" s="39"/>
      <c r="J331" s="39"/>
      <c r="K331" s="40"/>
    </row>
    <row r="332" spans="1:11" ht="38.25" x14ac:dyDescent="0.25">
      <c r="A332" s="31" t="s">
        <v>359</v>
      </c>
      <c r="B332" s="14" t="s">
        <v>36</v>
      </c>
      <c r="C332" s="51">
        <v>0</v>
      </c>
      <c r="D332" s="51">
        <v>0</v>
      </c>
      <c r="E332" s="51">
        <v>0</v>
      </c>
      <c r="F332" s="51">
        <v>0</v>
      </c>
      <c r="G332" s="51">
        <v>0</v>
      </c>
      <c r="H332" s="51">
        <v>0</v>
      </c>
      <c r="I332" s="52">
        <v>0</v>
      </c>
      <c r="J332" s="52">
        <v>0</v>
      </c>
      <c r="K332" s="98" t="s">
        <v>61</v>
      </c>
    </row>
    <row r="333" spans="1:11" x14ac:dyDescent="0.25">
      <c r="A333" s="31" t="s">
        <v>360</v>
      </c>
      <c r="B333" s="14" t="s">
        <v>4</v>
      </c>
      <c r="C333" s="51">
        <v>0</v>
      </c>
      <c r="D333" s="51">
        <v>0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99"/>
    </row>
    <row r="334" spans="1:11" ht="15" customHeight="1" x14ac:dyDescent="0.25">
      <c r="A334" s="31" t="s">
        <v>329</v>
      </c>
      <c r="B334" s="67" t="s">
        <v>11</v>
      </c>
      <c r="C334" s="68"/>
      <c r="D334" s="68"/>
      <c r="E334" s="68"/>
      <c r="F334" s="68"/>
      <c r="G334" s="68"/>
      <c r="H334" s="68"/>
      <c r="I334" s="68"/>
      <c r="J334" s="68"/>
      <c r="K334" s="69"/>
    </row>
    <row r="335" spans="1:11" ht="51" x14ac:dyDescent="0.25">
      <c r="A335" s="31" t="s">
        <v>361</v>
      </c>
      <c r="B335" s="8" t="s">
        <v>28</v>
      </c>
      <c r="C335" s="61">
        <f t="shared" ref="C335:J335" si="137">SUM(C336)</f>
        <v>0</v>
      </c>
      <c r="D335" s="61">
        <f t="shared" si="137"/>
        <v>0</v>
      </c>
      <c r="E335" s="61">
        <f t="shared" si="137"/>
        <v>0</v>
      </c>
      <c r="F335" s="61">
        <f t="shared" si="137"/>
        <v>0</v>
      </c>
      <c r="G335" s="61">
        <f t="shared" si="137"/>
        <v>0</v>
      </c>
      <c r="H335" s="61">
        <f t="shared" si="137"/>
        <v>0</v>
      </c>
      <c r="I335" s="61">
        <f t="shared" si="137"/>
        <v>0</v>
      </c>
      <c r="J335" s="61">
        <f t="shared" si="137"/>
        <v>0</v>
      </c>
      <c r="K335" s="65" t="s">
        <v>61</v>
      </c>
    </row>
    <row r="336" spans="1:11" x14ac:dyDescent="0.25">
      <c r="A336" s="31" t="s">
        <v>362</v>
      </c>
      <c r="B336" s="54" t="s">
        <v>4</v>
      </c>
      <c r="C336" s="22">
        <f>SUM(D336:J336)</f>
        <v>0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66"/>
    </row>
    <row r="337" spans="1:11" ht="15" customHeight="1" x14ac:dyDescent="0.25">
      <c r="A337" s="31" t="s">
        <v>330</v>
      </c>
      <c r="B337" s="67" t="s">
        <v>12</v>
      </c>
      <c r="C337" s="68"/>
      <c r="D337" s="68"/>
      <c r="E337" s="68"/>
      <c r="F337" s="68"/>
      <c r="G337" s="68"/>
      <c r="H337" s="68"/>
      <c r="I337" s="68"/>
      <c r="J337" s="68"/>
      <c r="K337" s="69"/>
    </row>
    <row r="338" spans="1:11" x14ac:dyDescent="0.25">
      <c r="A338" s="31" t="s">
        <v>363</v>
      </c>
      <c r="B338" s="8" t="s">
        <v>9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65" t="s">
        <v>61</v>
      </c>
    </row>
    <row r="339" spans="1:11" x14ac:dyDescent="0.25">
      <c r="A339" s="31" t="s">
        <v>364</v>
      </c>
      <c r="B339" s="54" t="s">
        <v>4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66"/>
    </row>
    <row r="340" spans="1:11" ht="15" customHeight="1" x14ac:dyDescent="0.25">
      <c r="A340" s="31" t="s">
        <v>331</v>
      </c>
      <c r="B340" s="38" t="s">
        <v>20</v>
      </c>
      <c r="C340" s="39"/>
      <c r="D340" s="39"/>
      <c r="E340" s="39"/>
      <c r="F340" s="39"/>
      <c r="G340" s="39"/>
      <c r="H340" s="39"/>
      <c r="I340" s="39"/>
      <c r="J340" s="39"/>
      <c r="K340" s="40"/>
    </row>
    <row r="341" spans="1:11" x14ac:dyDescent="0.25">
      <c r="A341" s="31" t="s">
        <v>365</v>
      </c>
      <c r="B341" s="14" t="s">
        <v>9</v>
      </c>
      <c r="C341" s="21">
        <f t="shared" ref="C341:J341" si="138">SUM(C342)</f>
        <v>0</v>
      </c>
      <c r="D341" s="21">
        <f t="shared" si="138"/>
        <v>0</v>
      </c>
      <c r="E341" s="21">
        <f t="shared" si="138"/>
        <v>0</v>
      </c>
      <c r="F341" s="21">
        <f t="shared" si="138"/>
        <v>0</v>
      </c>
      <c r="G341" s="21">
        <f t="shared" si="138"/>
        <v>0</v>
      </c>
      <c r="H341" s="21">
        <f t="shared" si="138"/>
        <v>0</v>
      </c>
      <c r="I341" s="21">
        <f t="shared" si="138"/>
        <v>0</v>
      </c>
      <c r="J341" s="21">
        <f t="shared" si="138"/>
        <v>0</v>
      </c>
      <c r="K341" s="73" t="s">
        <v>61</v>
      </c>
    </row>
    <row r="342" spans="1:11" x14ac:dyDescent="0.25">
      <c r="A342" s="31" t="s">
        <v>366</v>
      </c>
      <c r="B342" s="58" t="s">
        <v>4</v>
      </c>
      <c r="C342" s="21">
        <f>SUM(D342:J342)</f>
        <v>0</v>
      </c>
      <c r="D342" s="21">
        <f>SUM(D345)</f>
        <v>0</v>
      </c>
      <c r="E342" s="21">
        <f>SUM(E345)</f>
        <v>0</v>
      </c>
      <c r="F342" s="21">
        <v>0</v>
      </c>
      <c r="G342" s="21">
        <f>SUM(G345+G348)</f>
        <v>0</v>
      </c>
      <c r="H342" s="21">
        <f>SUM(H345+H348)</f>
        <v>0</v>
      </c>
      <c r="I342" s="21">
        <f>SUM(I345+I348)</f>
        <v>0</v>
      </c>
      <c r="J342" s="21">
        <f>SUM(J345+J348)</f>
        <v>0</v>
      </c>
      <c r="K342" s="82"/>
    </row>
    <row r="343" spans="1:11" ht="15" customHeight="1" x14ac:dyDescent="0.25">
      <c r="A343" s="31" t="s">
        <v>332</v>
      </c>
      <c r="B343" s="67" t="s">
        <v>89</v>
      </c>
      <c r="C343" s="68"/>
      <c r="D343" s="68"/>
      <c r="E343" s="68"/>
      <c r="F343" s="68"/>
      <c r="G343" s="68"/>
      <c r="H343" s="68"/>
      <c r="I343" s="68"/>
      <c r="J343" s="68"/>
      <c r="K343" s="69"/>
    </row>
    <row r="344" spans="1:11" x14ac:dyDescent="0.25">
      <c r="A344" s="31" t="s">
        <v>367</v>
      </c>
      <c r="B344" s="8" t="s">
        <v>17</v>
      </c>
      <c r="C344" s="20">
        <f t="shared" ref="C344:J344" si="139">SUM(C345:C345)</f>
        <v>0</v>
      </c>
      <c r="D344" s="20">
        <f t="shared" si="139"/>
        <v>0</v>
      </c>
      <c r="E344" s="20">
        <f t="shared" si="139"/>
        <v>0</v>
      </c>
      <c r="F344" s="20">
        <f t="shared" si="139"/>
        <v>0</v>
      </c>
      <c r="G344" s="20">
        <f t="shared" si="139"/>
        <v>0</v>
      </c>
      <c r="H344" s="20">
        <f t="shared" si="139"/>
        <v>0</v>
      </c>
      <c r="I344" s="20">
        <f t="shared" si="139"/>
        <v>0</v>
      </c>
      <c r="J344" s="20">
        <f t="shared" si="139"/>
        <v>0</v>
      </c>
      <c r="K344" s="65" t="s">
        <v>61</v>
      </c>
    </row>
    <row r="345" spans="1:11" x14ac:dyDescent="0.25">
      <c r="A345" s="31" t="s">
        <v>368</v>
      </c>
      <c r="B345" s="8" t="s">
        <v>4</v>
      </c>
      <c r="C345" s="20">
        <f>SUM(D345:J345)</f>
        <v>0</v>
      </c>
      <c r="D345" s="20">
        <v>0</v>
      </c>
      <c r="E345" s="20">
        <v>0</v>
      </c>
      <c r="F345" s="20">
        <v>0</v>
      </c>
      <c r="G345" s="20">
        <v>0</v>
      </c>
      <c r="H345" s="20">
        <f>SUM(G345)</f>
        <v>0</v>
      </c>
      <c r="I345" s="20">
        <f>SUM(H345)</f>
        <v>0</v>
      </c>
      <c r="J345" s="20">
        <f>SUM(I345)</f>
        <v>0</v>
      </c>
      <c r="K345" s="66"/>
    </row>
    <row r="346" spans="1:11" ht="15" customHeight="1" x14ac:dyDescent="0.25">
      <c r="A346" s="31" t="s">
        <v>333</v>
      </c>
      <c r="B346" s="67" t="s">
        <v>116</v>
      </c>
      <c r="C346" s="68"/>
      <c r="D346" s="68"/>
      <c r="E346" s="68"/>
      <c r="F346" s="68"/>
      <c r="G346" s="68"/>
      <c r="H346" s="68"/>
      <c r="I346" s="68"/>
      <c r="J346" s="68"/>
      <c r="K346" s="69"/>
    </row>
    <row r="347" spans="1:11" x14ac:dyDescent="0.25">
      <c r="A347" s="31" t="s">
        <v>479</v>
      </c>
      <c r="B347" s="8" t="s">
        <v>17</v>
      </c>
      <c r="C347" s="20">
        <f t="shared" ref="C347:J347" si="140">SUM(C348:C348)</f>
        <v>0</v>
      </c>
      <c r="D347" s="20">
        <f t="shared" si="140"/>
        <v>0</v>
      </c>
      <c r="E347" s="20">
        <f t="shared" si="140"/>
        <v>0</v>
      </c>
      <c r="F347" s="20">
        <f t="shared" si="140"/>
        <v>0</v>
      </c>
      <c r="G347" s="20">
        <f t="shared" si="140"/>
        <v>0</v>
      </c>
      <c r="H347" s="20">
        <f t="shared" si="140"/>
        <v>0</v>
      </c>
      <c r="I347" s="20">
        <f t="shared" si="140"/>
        <v>0</v>
      </c>
      <c r="J347" s="20">
        <f t="shared" si="140"/>
        <v>0</v>
      </c>
      <c r="K347" s="65" t="s">
        <v>61</v>
      </c>
    </row>
    <row r="348" spans="1:11" x14ac:dyDescent="0.25">
      <c r="A348" s="31" t="s">
        <v>480</v>
      </c>
      <c r="B348" s="8" t="s">
        <v>4</v>
      </c>
      <c r="C348" s="20">
        <f>SUM(D348:J348)</f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f>SUM(G348)</f>
        <v>0</v>
      </c>
      <c r="I348" s="20">
        <f>SUM(H348)</f>
        <v>0</v>
      </c>
      <c r="J348" s="20">
        <f>SUM(I348)</f>
        <v>0</v>
      </c>
      <c r="K348" s="66"/>
    </row>
    <row r="349" spans="1:11" ht="15.75" customHeight="1" x14ac:dyDescent="0.25">
      <c r="A349" s="31" t="s">
        <v>334</v>
      </c>
      <c r="B349" s="83" t="s">
        <v>64</v>
      </c>
      <c r="C349" s="84"/>
      <c r="D349" s="84"/>
      <c r="E349" s="84"/>
      <c r="F349" s="84"/>
      <c r="G349" s="84"/>
      <c r="H349" s="84"/>
      <c r="I349" s="84"/>
      <c r="J349" s="84"/>
      <c r="K349" s="85"/>
    </row>
    <row r="350" spans="1:11" ht="25.5" x14ac:dyDescent="0.25">
      <c r="A350" s="31" t="s">
        <v>481</v>
      </c>
      <c r="B350" s="14" t="s">
        <v>35</v>
      </c>
      <c r="C350" s="24">
        <f t="shared" ref="C350:J351" si="141">C353+C362</f>
        <v>25193.300000000003</v>
      </c>
      <c r="D350" s="21">
        <f t="shared" si="141"/>
        <v>2902</v>
      </c>
      <c r="E350" s="21">
        <f t="shared" si="141"/>
        <v>3047.1</v>
      </c>
      <c r="F350" s="21">
        <f t="shared" si="141"/>
        <v>3047.1</v>
      </c>
      <c r="G350" s="21">
        <f t="shared" si="141"/>
        <v>4047.1</v>
      </c>
      <c r="H350" s="21">
        <f t="shared" si="141"/>
        <v>4050</v>
      </c>
      <c r="I350" s="21">
        <f t="shared" si="141"/>
        <v>4050</v>
      </c>
      <c r="J350" s="21">
        <f t="shared" si="141"/>
        <v>4050</v>
      </c>
      <c r="K350" s="65" t="s">
        <v>61</v>
      </c>
    </row>
    <row r="351" spans="1:11" x14ac:dyDescent="0.25">
      <c r="A351" s="31" t="s">
        <v>481</v>
      </c>
      <c r="B351" s="14" t="s">
        <v>4</v>
      </c>
      <c r="C351" s="24">
        <f t="shared" si="141"/>
        <v>25193.300000000003</v>
      </c>
      <c r="D351" s="21">
        <f t="shared" si="141"/>
        <v>2902</v>
      </c>
      <c r="E351" s="21">
        <f t="shared" si="141"/>
        <v>3047.1</v>
      </c>
      <c r="F351" s="21">
        <f t="shared" si="141"/>
        <v>3047.1</v>
      </c>
      <c r="G351" s="21">
        <f t="shared" si="141"/>
        <v>4047.1</v>
      </c>
      <c r="H351" s="21">
        <f t="shared" si="141"/>
        <v>4050</v>
      </c>
      <c r="I351" s="21">
        <f t="shared" si="141"/>
        <v>4050</v>
      </c>
      <c r="J351" s="21">
        <f t="shared" si="141"/>
        <v>4050</v>
      </c>
      <c r="K351" s="66"/>
    </row>
    <row r="352" spans="1:11" ht="15" customHeight="1" x14ac:dyDescent="0.25">
      <c r="A352" s="31" t="s">
        <v>335</v>
      </c>
      <c r="B352" s="38" t="s">
        <v>10</v>
      </c>
      <c r="C352" s="39"/>
      <c r="D352" s="39"/>
      <c r="E352" s="39"/>
      <c r="F352" s="39"/>
      <c r="G352" s="39"/>
      <c r="H352" s="39"/>
      <c r="I352" s="39"/>
      <c r="J352" s="39"/>
      <c r="K352" s="40"/>
    </row>
    <row r="353" spans="1:14" ht="38.25" x14ac:dyDescent="0.25">
      <c r="A353" s="31" t="s">
        <v>369</v>
      </c>
      <c r="B353" s="14" t="s">
        <v>36</v>
      </c>
      <c r="C353" s="51">
        <v>0</v>
      </c>
      <c r="D353" s="51">
        <v>0</v>
      </c>
      <c r="E353" s="51">
        <v>0</v>
      </c>
      <c r="F353" s="51">
        <v>0</v>
      </c>
      <c r="G353" s="51">
        <v>0</v>
      </c>
      <c r="H353" s="51">
        <v>0</v>
      </c>
      <c r="I353" s="52">
        <v>0</v>
      </c>
      <c r="J353" s="52">
        <v>0</v>
      </c>
      <c r="K353" s="98" t="s">
        <v>61</v>
      </c>
    </row>
    <row r="354" spans="1:14" x14ac:dyDescent="0.25">
      <c r="A354" s="31" t="s">
        <v>370</v>
      </c>
      <c r="B354" s="14" t="s">
        <v>4</v>
      </c>
      <c r="C354" s="51">
        <v>0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99"/>
    </row>
    <row r="355" spans="1:14" ht="15" customHeight="1" x14ac:dyDescent="0.25">
      <c r="A355" s="31" t="s">
        <v>336</v>
      </c>
      <c r="B355" s="67" t="s">
        <v>11</v>
      </c>
      <c r="C355" s="68"/>
      <c r="D355" s="68"/>
      <c r="E355" s="68"/>
      <c r="F355" s="68"/>
      <c r="G355" s="68"/>
      <c r="H355" s="68"/>
      <c r="I355" s="68"/>
      <c r="J355" s="68"/>
      <c r="K355" s="69"/>
    </row>
    <row r="356" spans="1:14" ht="51" x14ac:dyDescent="0.25">
      <c r="A356" s="31" t="s">
        <v>371</v>
      </c>
      <c r="B356" s="8" t="s">
        <v>28</v>
      </c>
      <c r="C356" s="61">
        <f t="shared" ref="C356:J356" si="142">SUM(C357)</f>
        <v>0</v>
      </c>
      <c r="D356" s="61">
        <f t="shared" si="142"/>
        <v>0</v>
      </c>
      <c r="E356" s="61">
        <f t="shared" si="142"/>
        <v>0</v>
      </c>
      <c r="F356" s="61">
        <f t="shared" si="142"/>
        <v>0</v>
      </c>
      <c r="G356" s="61">
        <f t="shared" si="142"/>
        <v>0</v>
      </c>
      <c r="H356" s="61">
        <f t="shared" si="142"/>
        <v>0</v>
      </c>
      <c r="I356" s="61">
        <f t="shared" si="142"/>
        <v>0</v>
      </c>
      <c r="J356" s="61">
        <f t="shared" si="142"/>
        <v>0</v>
      </c>
      <c r="K356" s="65" t="s">
        <v>61</v>
      </c>
    </row>
    <row r="357" spans="1:14" x14ac:dyDescent="0.25">
      <c r="A357" s="31" t="s">
        <v>372</v>
      </c>
      <c r="B357" s="54" t="s">
        <v>4</v>
      </c>
      <c r="C357" s="22">
        <f>SUM(D357:J357)</f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66"/>
    </row>
    <row r="358" spans="1:14" ht="15" customHeight="1" x14ac:dyDescent="0.25">
      <c r="A358" s="31" t="s">
        <v>337</v>
      </c>
      <c r="B358" s="67" t="s">
        <v>12</v>
      </c>
      <c r="C358" s="68"/>
      <c r="D358" s="68"/>
      <c r="E358" s="68"/>
      <c r="F358" s="68"/>
      <c r="G358" s="68"/>
      <c r="H358" s="68"/>
      <c r="I358" s="68"/>
      <c r="J358" s="68"/>
      <c r="K358" s="69"/>
    </row>
    <row r="359" spans="1:14" x14ac:dyDescent="0.25">
      <c r="A359" s="31" t="s">
        <v>373</v>
      </c>
      <c r="B359" s="8" t="s">
        <v>9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65" t="s">
        <v>61</v>
      </c>
    </row>
    <row r="360" spans="1:14" x14ac:dyDescent="0.25">
      <c r="A360" s="31" t="s">
        <v>374</v>
      </c>
      <c r="B360" s="54" t="s">
        <v>4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66"/>
    </row>
    <row r="361" spans="1:14" ht="15" customHeight="1" x14ac:dyDescent="0.25">
      <c r="A361" s="31" t="s">
        <v>338</v>
      </c>
      <c r="B361" s="38" t="s">
        <v>20</v>
      </c>
      <c r="C361" s="39"/>
      <c r="D361" s="39"/>
      <c r="E361" s="39"/>
      <c r="F361" s="39"/>
      <c r="G361" s="39"/>
      <c r="H361" s="39"/>
      <c r="I361" s="39"/>
      <c r="J361" s="39"/>
      <c r="K361" s="40"/>
    </row>
    <row r="362" spans="1:14" x14ac:dyDescent="0.25">
      <c r="A362" s="31" t="s">
        <v>375</v>
      </c>
      <c r="B362" s="14" t="s">
        <v>9</v>
      </c>
      <c r="C362" s="21">
        <f t="shared" ref="C362:J362" si="143">SUM(C363)</f>
        <v>25193.300000000003</v>
      </c>
      <c r="D362" s="21">
        <f t="shared" si="143"/>
        <v>2902</v>
      </c>
      <c r="E362" s="21">
        <f t="shared" si="143"/>
        <v>3047.1</v>
      </c>
      <c r="F362" s="21">
        <f t="shared" si="143"/>
        <v>3047.1</v>
      </c>
      <c r="G362" s="21">
        <f t="shared" si="143"/>
        <v>4047.1</v>
      </c>
      <c r="H362" s="21">
        <f t="shared" si="143"/>
        <v>4050</v>
      </c>
      <c r="I362" s="21">
        <f t="shared" si="143"/>
        <v>4050</v>
      </c>
      <c r="J362" s="21">
        <f t="shared" si="143"/>
        <v>4050</v>
      </c>
      <c r="K362" s="73" t="s">
        <v>61</v>
      </c>
    </row>
    <row r="363" spans="1:14" x14ac:dyDescent="0.25">
      <c r="A363" s="31" t="s">
        <v>376</v>
      </c>
      <c r="B363" s="58" t="s">
        <v>4</v>
      </c>
      <c r="C363" s="21">
        <f>SUM(D363:J363)</f>
        <v>25193.300000000003</v>
      </c>
      <c r="D363" s="21">
        <f>SUM(D366)</f>
        <v>2902</v>
      </c>
      <c r="E363" s="21">
        <f t="shared" ref="E363:J363" si="144">SUM(E366)</f>
        <v>3047.1</v>
      </c>
      <c r="F363" s="21">
        <f t="shared" si="144"/>
        <v>3047.1</v>
      </c>
      <c r="G363" s="21">
        <f t="shared" si="144"/>
        <v>4047.1</v>
      </c>
      <c r="H363" s="21">
        <f t="shared" si="144"/>
        <v>4050</v>
      </c>
      <c r="I363" s="21">
        <f t="shared" si="144"/>
        <v>4050</v>
      </c>
      <c r="J363" s="21">
        <f t="shared" si="144"/>
        <v>4050</v>
      </c>
      <c r="K363" s="82"/>
    </row>
    <row r="364" spans="1:14" ht="27" customHeight="1" x14ac:dyDescent="0.25">
      <c r="A364" s="31" t="s">
        <v>339</v>
      </c>
      <c r="B364" s="67" t="s">
        <v>90</v>
      </c>
      <c r="C364" s="68"/>
      <c r="D364" s="68"/>
      <c r="E364" s="68"/>
      <c r="F364" s="68"/>
      <c r="G364" s="68"/>
      <c r="H364" s="68"/>
      <c r="I364" s="68"/>
      <c r="J364" s="68"/>
      <c r="K364" s="69"/>
    </row>
    <row r="365" spans="1:14" x14ac:dyDescent="0.25">
      <c r="A365" s="31" t="s">
        <v>377</v>
      </c>
      <c r="B365" s="8" t="s">
        <v>17</v>
      </c>
      <c r="C365" s="20">
        <f t="shared" ref="C365:J365" si="145">SUM(C366:C366)</f>
        <v>25193.300000000003</v>
      </c>
      <c r="D365" s="20">
        <f t="shared" si="145"/>
        <v>2902</v>
      </c>
      <c r="E365" s="20">
        <f t="shared" si="145"/>
        <v>3047.1</v>
      </c>
      <c r="F365" s="20">
        <f t="shared" si="145"/>
        <v>3047.1</v>
      </c>
      <c r="G365" s="20">
        <f t="shared" si="145"/>
        <v>4047.1</v>
      </c>
      <c r="H365" s="20">
        <f t="shared" si="145"/>
        <v>4050</v>
      </c>
      <c r="I365" s="20">
        <f t="shared" si="145"/>
        <v>4050</v>
      </c>
      <c r="J365" s="20">
        <f t="shared" si="145"/>
        <v>4050</v>
      </c>
      <c r="K365" s="65" t="s">
        <v>587</v>
      </c>
    </row>
    <row r="366" spans="1:14" x14ac:dyDescent="0.25">
      <c r="A366" s="31" t="s">
        <v>378</v>
      </c>
      <c r="B366" s="8" t="s">
        <v>4</v>
      </c>
      <c r="C366" s="20">
        <f>SUM(D366:J366)</f>
        <v>25193.300000000003</v>
      </c>
      <c r="D366" s="20">
        <v>2902</v>
      </c>
      <c r="E366" s="20">
        <v>3047.1</v>
      </c>
      <c r="F366" s="20">
        <v>3047.1</v>
      </c>
      <c r="G366" s="20">
        <v>4047.1</v>
      </c>
      <c r="H366" s="20">
        <v>4050</v>
      </c>
      <c r="I366" s="20">
        <f>SUM(H366)</f>
        <v>4050</v>
      </c>
      <c r="J366" s="20">
        <f>SUM(I366)</f>
        <v>4050</v>
      </c>
      <c r="K366" s="66"/>
    </row>
    <row r="367" spans="1:14" ht="47.25" customHeight="1" x14ac:dyDescent="0.25">
      <c r="A367" s="31" t="s">
        <v>340</v>
      </c>
      <c r="B367" s="83" t="s">
        <v>65</v>
      </c>
      <c r="C367" s="84"/>
      <c r="D367" s="84"/>
      <c r="E367" s="84"/>
      <c r="F367" s="84"/>
      <c r="G367" s="84"/>
      <c r="H367" s="84"/>
      <c r="I367" s="84"/>
      <c r="J367" s="84"/>
      <c r="K367" s="85"/>
    </row>
    <row r="368" spans="1:14" ht="25.5" x14ac:dyDescent="0.25">
      <c r="A368" s="31" t="s">
        <v>379</v>
      </c>
      <c r="B368" s="14" t="s">
        <v>37</v>
      </c>
      <c r="C368" s="21">
        <f>SUM(C369:C370)</f>
        <v>110700.27860999999</v>
      </c>
      <c r="D368" s="21">
        <f>SUM(D369:D370)</f>
        <v>11000.699999999999</v>
      </c>
      <c r="E368" s="21">
        <f t="shared" ref="E368:J368" si="146">SUM(E369:E370)</f>
        <v>22251.5</v>
      </c>
      <c r="F368" s="21">
        <f t="shared" si="146"/>
        <v>19492.018609999999</v>
      </c>
      <c r="G368" s="21">
        <f>SUM(G369:G370)</f>
        <v>14615.76</v>
      </c>
      <c r="H368" s="21">
        <f t="shared" si="146"/>
        <v>14373.699999999999</v>
      </c>
      <c r="I368" s="21">
        <f t="shared" si="146"/>
        <v>14493.8</v>
      </c>
      <c r="J368" s="21">
        <f t="shared" si="146"/>
        <v>14472.8</v>
      </c>
      <c r="K368" s="98" t="s">
        <v>61</v>
      </c>
      <c r="L368" s="6"/>
      <c r="N368" s="1"/>
    </row>
    <row r="369" spans="1:14" x14ac:dyDescent="0.25">
      <c r="A369" s="31" t="s">
        <v>380</v>
      </c>
      <c r="B369" s="14" t="s">
        <v>50</v>
      </c>
      <c r="C369" s="24">
        <f>SUM(D369:J369)</f>
        <v>42</v>
      </c>
      <c r="D369" s="21">
        <f>SUM(D388)</f>
        <v>0</v>
      </c>
      <c r="E369" s="21">
        <f t="shared" ref="E369:J369" si="147">SUM(E388)</f>
        <v>0</v>
      </c>
      <c r="F369" s="21">
        <f t="shared" si="147"/>
        <v>0</v>
      </c>
      <c r="G369" s="21">
        <f t="shared" si="147"/>
        <v>0</v>
      </c>
      <c r="H369" s="21">
        <f t="shared" si="147"/>
        <v>21</v>
      </c>
      <c r="I369" s="21">
        <f t="shared" si="147"/>
        <v>21</v>
      </c>
      <c r="J369" s="21">
        <f t="shared" si="147"/>
        <v>0</v>
      </c>
      <c r="K369" s="100"/>
      <c r="L369" s="6"/>
      <c r="N369" s="1"/>
    </row>
    <row r="370" spans="1:14" x14ac:dyDescent="0.25">
      <c r="A370" s="31" t="s">
        <v>482</v>
      </c>
      <c r="B370" s="14" t="s">
        <v>4</v>
      </c>
      <c r="C370" s="24">
        <f>SUM(D370:J370)</f>
        <v>110658.27860999999</v>
      </c>
      <c r="D370" s="21">
        <f t="shared" ref="D370:J370" si="148">D373+D389</f>
        <v>11000.699999999999</v>
      </c>
      <c r="E370" s="21">
        <f>E373+E389</f>
        <v>22251.5</v>
      </c>
      <c r="F370" s="21">
        <f t="shared" si="148"/>
        <v>19492.018609999999</v>
      </c>
      <c r="G370" s="21">
        <f>G373+G389</f>
        <v>14615.76</v>
      </c>
      <c r="H370" s="21">
        <f t="shared" si="148"/>
        <v>14352.699999999999</v>
      </c>
      <c r="I370" s="21">
        <f t="shared" si="148"/>
        <v>14472.8</v>
      </c>
      <c r="J370" s="21">
        <f t="shared" si="148"/>
        <v>14472.8</v>
      </c>
      <c r="K370" s="99"/>
      <c r="L370" s="3"/>
      <c r="N370" s="1"/>
    </row>
    <row r="371" spans="1:14" ht="10.5" customHeight="1" x14ac:dyDescent="0.25">
      <c r="A371" s="31" t="s">
        <v>341</v>
      </c>
      <c r="B371" s="38" t="s">
        <v>10</v>
      </c>
      <c r="C371" s="39"/>
      <c r="D371" s="39"/>
      <c r="E371" s="39"/>
      <c r="F371" s="39"/>
      <c r="G371" s="39"/>
      <c r="H371" s="39"/>
      <c r="I371" s="39"/>
      <c r="J371" s="39"/>
      <c r="K371" s="40"/>
      <c r="L371" s="3"/>
    </row>
    <row r="372" spans="1:14" ht="38.25" x14ac:dyDescent="0.25">
      <c r="A372" s="31" t="s">
        <v>381</v>
      </c>
      <c r="B372" s="14" t="s">
        <v>36</v>
      </c>
      <c r="C372" s="21">
        <f>SUM(D372:J372)</f>
        <v>2419.2600000000002</v>
      </c>
      <c r="D372" s="21">
        <f>SUM(D373)</f>
        <v>1301.9000000000001</v>
      </c>
      <c r="E372" s="21">
        <f t="shared" ref="E372:J372" si="149">SUM(E373)</f>
        <v>789</v>
      </c>
      <c r="F372" s="21">
        <f t="shared" si="149"/>
        <v>0</v>
      </c>
      <c r="G372" s="21">
        <f t="shared" si="149"/>
        <v>328.36</v>
      </c>
      <c r="H372" s="21">
        <f t="shared" si="149"/>
        <v>0</v>
      </c>
      <c r="I372" s="21">
        <f t="shared" si="149"/>
        <v>0</v>
      </c>
      <c r="J372" s="21">
        <f t="shared" si="149"/>
        <v>0</v>
      </c>
      <c r="K372" s="98" t="s">
        <v>61</v>
      </c>
      <c r="L372" s="3"/>
    </row>
    <row r="373" spans="1:14" x14ac:dyDescent="0.25">
      <c r="A373" s="31" t="s">
        <v>382</v>
      </c>
      <c r="B373" s="14" t="s">
        <v>4</v>
      </c>
      <c r="C373" s="21">
        <f>SUM(D373:J373)</f>
        <v>2419.2600000000002</v>
      </c>
      <c r="D373" s="21">
        <f t="shared" ref="D373:J373" si="150">SUM(D376+D385)</f>
        <v>1301.9000000000001</v>
      </c>
      <c r="E373" s="21">
        <f t="shared" si="150"/>
        <v>789</v>
      </c>
      <c r="F373" s="21">
        <f t="shared" si="150"/>
        <v>0</v>
      </c>
      <c r="G373" s="21">
        <f t="shared" si="150"/>
        <v>328.36</v>
      </c>
      <c r="H373" s="21">
        <f t="shared" si="150"/>
        <v>0</v>
      </c>
      <c r="I373" s="21">
        <f t="shared" si="150"/>
        <v>0</v>
      </c>
      <c r="J373" s="21">
        <f t="shared" si="150"/>
        <v>0</v>
      </c>
      <c r="K373" s="99"/>
      <c r="L373" s="3"/>
    </row>
    <row r="374" spans="1:14" ht="12.75" customHeight="1" x14ac:dyDescent="0.25">
      <c r="A374" s="31" t="s">
        <v>342</v>
      </c>
      <c r="B374" s="67" t="s">
        <v>11</v>
      </c>
      <c r="C374" s="68"/>
      <c r="D374" s="68"/>
      <c r="E374" s="68"/>
      <c r="F374" s="68"/>
      <c r="G374" s="68"/>
      <c r="H374" s="68"/>
      <c r="I374" s="68"/>
      <c r="J374" s="68"/>
      <c r="K374" s="69"/>
      <c r="L374" s="3"/>
    </row>
    <row r="375" spans="1:14" ht="51" x14ac:dyDescent="0.25">
      <c r="A375" s="31" t="s">
        <v>383</v>
      </c>
      <c r="B375" s="8" t="s">
        <v>28</v>
      </c>
      <c r="C375" s="21">
        <f>SUM(C376)</f>
        <v>2419.2600000000002</v>
      </c>
      <c r="D375" s="62">
        <f t="shared" ref="D375:J375" si="151">SUM(D376)</f>
        <v>1301.9000000000001</v>
      </c>
      <c r="E375" s="62">
        <f t="shared" si="151"/>
        <v>789</v>
      </c>
      <c r="F375" s="62">
        <f t="shared" si="151"/>
        <v>0</v>
      </c>
      <c r="G375" s="62">
        <f t="shared" si="151"/>
        <v>328.36</v>
      </c>
      <c r="H375" s="62">
        <f t="shared" si="151"/>
        <v>0</v>
      </c>
      <c r="I375" s="62">
        <f t="shared" si="151"/>
        <v>0</v>
      </c>
      <c r="J375" s="62">
        <f t="shared" si="151"/>
        <v>0</v>
      </c>
      <c r="K375" s="65" t="s">
        <v>61</v>
      </c>
      <c r="L375" s="3"/>
    </row>
    <row r="376" spans="1:14" x14ac:dyDescent="0.25">
      <c r="A376" s="31" t="s">
        <v>384</v>
      </c>
      <c r="B376" s="54" t="s">
        <v>4</v>
      </c>
      <c r="C376" s="21">
        <f>SUM(D376:J376)</f>
        <v>2419.2600000000002</v>
      </c>
      <c r="D376" s="20">
        <f t="shared" ref="D376:J376" si="152">SUM(D379+D382)</f>
        <v>1301.9000000000001</v>
      </c>
      <c r="E376" s="20">
        <f t="shared" si="152"/>
        <v>789</v>
      </c>
      <c r="F376" s="20">
        <f t="shared" si="152"/>
        <v>0</v>
      </c>
      <c r="G376" s="20">
        <f t="shared" si="152"/>
        <v>328.36</v>
      </c>
      <c r="H376" s="20">
        <f t="shared" si="152"/>
        <v>0</v>
      </c>
      <c r="I376" s="20">
        <f t="shared" si="152"/>
        <v>0</v>
      </c>
      <c r="J376" s="20">
        <f t="shared" si="152"/>
        <v>0</v>
      </c>
      <c r="K376" s="66"/>
      <c r="L376" s="3"/>
    </row>
    <row r="377" spans="1:14" ht="15" customHeight="1" x14ac:dyDescent="0.25">
      <c r="A377" s="31" t="s">
        <v>343</v>
      </c>
      <c r="B377" s="67" t="s">
        <v>108</v>
      </c>
      <c r="C377" s="68"/>
      <c r="D377" s="68"/>
      <c r="E377" s="68"/>
      <c r="F377" s="68"/>
      <c r="G377" s="68"/>
      <c r="H377" s="68"/>
      <c r="I377" s="68"/>
      <c r="J377" s="68"/>
      <c r="K377" s="69"/>
      <c r="L377" s="3"/>
    </row>
    <row r="378" spans="1:14" x14ac:dyDescent="0.25">
      <c r="A378" s="31" t="s">
        <v>385</v>
      </c>
      <c r="B378" s="8" t="s">
        <v>17</v>
      </c>
      <c r="C378" s="64">
        <f>SUM(C379)</f>
        <v>2419.2600000000002</v>
      </c>
      <c r="D378" s="23">
        <f>SUM(D379)</f>
        <v>1301.9000000000001</v>
      </c>
      <c r="E378" s="23">
        <f t="shared" ref="E378:J378" si="153">SUM(E379)</f>
        <v>789</v>
      </c>
      <c r="F378" s="23">
        <f t="shared" si="153"/>
        <v>0</v>
      </c>
      <c r="G378" s="23">
        <f t="shared" si="153"/>
        <v>328.36</v>
      </c>
      <c r="H378" s="23">
        <f t="shared" si="153"/>
        <v>0</v>
      </c>
      <c r="I378" s="23">
        <f t="shared" si="153"/>
        <v>0</v>
      </c>
      <c r="J378" s="23">
        <f t="shared" si="153"/>
        <v>0</v>
      </c>
      <c r="K378" s="65" t="s">
        <v>588</v>
      </c>
      <c r="L378" s="3"/>
    </row>
    <row r="379" spans="1:14" x14ac:dyDescent="0.25">
      <c r="A379" s="31" t="s">
        <v>386</v>
      </c>
      <c r="B379" s="8" t="s">
        <v>4</v>
      </c>
      <c r="C379" s="23">
        <f>SUM(D379:J379)</f>
        <v>2419.2600000000002</v>
      </c>
      <c r="D379" s="23">
        <v>1301.9000000000001</v>
      </c>
      <c r="E379" s="23">
        <v>789</v>
      </c>
      <c r="F379" s="23">
        <v>0</v>
      </c>
      <c r="G379" s="23">
        <v>328.36</v>
      </c>
      <c r="H379" s="23">
        <v>0</v>
      </c>
      <c r="I379" s="23">
        <f>SUM(H379)</f>
        <v>0</v>
      </c>
      <c r="J379" s="23">
        <f>SUM(I379)</f>
        <v>0</v>
      </c>
      <c r="K379" s="66"/>
      <c r="L379" s="3"/>
    </row>
    <row r="380" spans="1:14" ht="15" customHeight="1" x14ac:dyDescent="0.25">
      <c r="A380" s="31" t="s">
        <v>344</v>
      </c>
      <c r="B380" s="67" t="s">
        <v>109</v>
      </c>
      <c r="C380" s="68"/>
      <c r="D380" s="68"/>
      <c r="E380" s="68"/>
      <c r="F380" s="68"/>
      <c r="G380" s="68"/>
      <c r="H380" s="68"/>
      <c r="I380" s="68"/>
      <c r="J380" s="68"/>
      <c r="K380" s="69"/>
      <c r="L380" s="3"/>
    </row>
    <row r="381" spans="1:14" x14ac:dyDescent="0.25">
      <c r="A381" s="31" t="s">
        <v>387</v>
      </c>
      <c r="B381" s="8" t="s">
        <v>17</v>
      </c>
      <c r="C381" s="22">
        <f>SUM(D381:J381)</f>
        <v>0</v>
      </c>
      <c r="D381" s="22">
        <f t="shared" ref="D381:J381" si="154">SUM(D382)</f>
        <v>0</v>
      </c>
      <c r="E381" s="22">
        <f t="shared" si="154"/>
        <v>0</v>
      </c>
      <c r="F381" s="22">
        <f t="shared" si="154"/>
        <v>0</v>
      </c>
      <c r="G381" s="22">
        <f t="shared" si="154"/>
        <v>0</v>
      </c>
      <c r="H381" s="22">
        <f t="shared" si="154"/>
        <v>0</v>
      </c>
      <c r="I381" s="22">
        <f t="shared" si="154"/>
        <v>0</v>
      </c>
      <c r="J381" s="22">
        <f t="shared" si="154"/>
        <v>0</v>
      </c>
      <c r="K381" s="65" t="s">
        <v>589</v>
      </c>
      <c r="L381" s="3"/>
    </row>
    <row r="382" spans="1:14" x14ac:dyDescent="0.25">
      <c r="A382" s="31" t="s">
        <v>388</v>
      </c>
      <c r="B382" s="8" t="s">
        <v>4</v>
      </c>
      <c r="C382" s="22">
        <f>SUM(D382:J382)</f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f>SUM(H382)</f>
        <v>0</v>
      </c>
      <c r="J382" s="22">
        <f>SUM(I382)</f>
        <v>0</v>
      </c>
      <c r="K382" s="66"/>
      <c r="L382" s="3"/>
    </row>
    <row r="383" spans="1:14" ht="12.75" customHeight="1" x14ac:dyDescent="0.25">
      <c r="A383" s="31" t="s">
        <v>345</v>
      </c>
      <c r="B383" s="55" t="s">
        <v>12</v>
      </c>
      <c r="C383" s="56"/>
      <c r="D383" s="56"/>
      <c r="E383" s="56"/>
      <c r="F383" s="56"/>
      <c r="G383" s="56"/>
      <c r="H383" s="56"/>
      <c r="I383" s="56"/>
      <c r="J383" s="56"/>
      <c r="K383" s="57"/>
    </row>
    <row r="384" spans="1:14" x14ac:dyDescent="0.25">
      <c r="A384" s="31" t="s">
        <v>389</v>
      </c>
      <c r="B384" s="8" t="s">
        <v>9</v>
      </c>
      <c r="C384" s="20">
        <f>SUM(D384:J384)</f>
        <v>0</v>
      </c>
      <c r="D384" s="20">
        <f>SUM(D385)</f>
        <v>0</v>
      </c>
      <c r="E384" s="20">
        <f t="shared" ref="E384:J384" si="155">SUM(E385)</f>
        <v>0</v>
      </c>
      <c r="F384" s="20">
        <f t="shared" si="155"/>
        <v>0</v>
      </c>
      <c r="G384" s="20">
        <f t="shared" si="155"/>
        <v>0</v>
      </c>
      <c r="H384" s="20">
        <f t="shared" si="155"/>
        <v>0</v>
      </c>
      <c r="I384" s="20">
        <f t="shared" si="155"/>
        <v>0</v>
      </c>
      <c r="J384" s="20">
        <f t="shared" si="155"/>
        <v>0</v>
      </c>
      <c r="K384" s="65" t="s">
        <v>61</v>
      </c>
    </row>
    <row r="385" spans="1:13" x14ac:dyDescent="0.25">
      <c r="A385" s="31" t="s">
        <v>390</v>
      </c>
      <c r="B385" s="54" t="s">
        <v>4</v>
      </c>
      <c r="C385" s="20">
        <f>SUM(D385:J385)</f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f>SUM(H379+H382)</f>
        <v>0</v>
      </c>
      <c r="I385" s="20">
        <f>SUM(I379+I382)</f>
        <v>0</v>
      </c>
      <c r="J385" s="20">
        <f>SUM(J379+J382)</f>
        <v>0</v>
      </c>
      <c r="K385" s="66"/>
    </row>
    <row r="386" spans="1:13" ht="12.75" customHeight="1" x14ac:dyDescent="0.25">
      <c r="A386" s="31" t="s">
        <v>346</v>
      </c>
      <c r="B386" s="38" t="s">
        <v>20</v>
      </c>
      <c r="C386" s="39"/>
      <c r="D386" s="39"/>
      <c r="E386" s="39"/>
      <c r="F386" s="39"/>
      <c r="G386" s="39"/>
      <c r="H386" s="39"/>
      <c r="I386" s="39"/>
      <c r="J386" s="39"/>
      <c r="K386" s="40"/>
    </row>
    <row r="387" spans="1:13" x14ac:dyDescent="0.25">
      <c r="A387" s="31" t="s">
        <v>391</v>
      </c>
      <c r="B387" s="14" t="s">
        <v>9</v>
      </c>
      <c r="C387" s="21">
        <f>SUM(C388:C389)</f>
        <v>108281.01861000001</v>
      </c>
      <c r="D387" s="21">
        <f>SUM(D388:D389)</f>
        <v>9698.7999999999993</v>
      </c>
      <c r="E387" s="21">
        <f t="shared" ref="E387:J387" si="156">SUM(E388:E389)</f>
        <v>21462.5</v>
      </c>
      <c r="F387" s="21">
        <f t="shared" si="156"/>
        <v>19492.018609999999</v>
      </c>
      <c r="G387" s="21">
        <f t="shared" si="156"/>
        <v>14287.4</v>
      </c>
      <c r="H387" s="21">
        <f t="shared" si="156"/>
        <v>14373.699999999999</v>
      </c>
      <c r="I387" s="21">
        <f t="shared" si="156"/>
        <v>14493.8</v>
      </c>
      <c r="J387" s="21">
        <f t="shared" si="156"/>
        <v>14472.8</v>
      </c>
      <c r="K387" s="73" t="s">
        <v>61</v>
      </c>
      <c r="M387" s="4"/>
    </row>
    <row r="388" spans="1:13" x14ac:dyDescent="0.25">
      <c r="A388" s="31" t="s">
        <v>392</v>
      </c>
      <c r="B388" s="14" t="s">
        <v>50</v>
      </c>
      <c r="C388" s="21">
        <f>SUM(D388:J388)</f>
        <v>42</v>
      </c>
      <c r="D388" s="21">
        <f>SUM(D398)</f>
        <v>0</v>
      </c>
      <c r="E388" s="21">
        <f t="shared" ref="E388:J388" si="157">SUM(E398)</f>
        <v>0</v>
      </c>
      <c r="F388" s="21">
        <f t="shared" si="157"/>
        <v>0</v>
      </c>
      <c r="G388" s="21">
        <f t="shared" si="157"/>
        <v>0</v>
      </c>
      <c r="H388" s="21">
        <f t="shared" si="157"/>
        <v>21</v>
      </c>
      <c r="I388" s="21">
        <f t="shared" si="157"/>
        <v>21</v>
      </c>
      <c r="J388" s="21">
        <f t="shared" si="157"/>
        <v>0</v>
      </c>
      <c r="K388" s="74"/>
      <c r="M388" s="4"/>
    </row>
    <row r="389" spans="1:13" x14ac:dyDescent="0.25">
      <c r="A389" s="31" t="s">
        <v>483</v>
      </c>
      <c r="B389" s="58" t="s">
        <v>4</v>
      </c>
      <c r="C389" s="21">
        <f>SUM(D389:J389)</f>
        <v>108239.01861000001</v>
      </c>
      <c r="D389" s="21">
        <f>SUM(D392+D395)</f>
        <v>9698.7999999999993</v>
      </c>
      <c r="E389" s="21">
        <f t="shared" ref="E389:J389" si="158">SUM(E392+E395)</f>
        <v>21462.5</v>
      </c>
      <c r="F389" s="21">
        <f t="shared" si="158"/>
        <v>19492.018609999999</v>
      </c>
      <c r="G389" s="21">
        <f t="shared" si="158"/>
        <v>14287.4</v>
      </c>
      <c r="H389" s="21">
        <f t="shared" si="158"/>
        <v>14352.699999999999</v>
      </c>
      <c r="I389" s="21">
        <f t="shared" si="158"/>
        <v>14472.8</v>
      </c>
      <c r="J389" s="21">
        <f t="shared" si="158"/>
        <v>14472.8</v>
      </c>
      <c r="K389" s="82"/>
      <c r="M389" s="4"/>
    </row>
    <row r="390" spans="1:13" ht="28.5" customHeight="1" x14ac:dyDescent="0.25">
      <c r="A390" s="31" t="s">
        <v>484</v>
      </c>
      <c r="B390" s="67" t="s">
        <v>110</v>
      </c>
      <c r="C390" s="68"/>
      <c r="D390" s="68"/>
      <c r="E390" s="68"/>
      <c r="F390" s="68"/>
      <c r="G390" s="68"/>
      <c r="H390" s="68"/>
      <c r="I390" s="68"/>
      <c r="J390" s="68"/>
      <c r="K390" s="69"/>
    </row>
    <row r="391" spans="1:13" x14ac:dyDescent="0.25">
      <c r="A391" s="31" t="s">
        <v>393</v>
      </c>
      <c r="B391" s="8" t="s">
        <v>17</v>
      </c>
      <c r="C391" s="20">
        <f t="shared" ref="C391:J391" si="159">SUM(C392:C392)</f>
        <v>103475.71860999998</v>
      </c>
      <c r="D391" s="20">
        <f t="shared" si="159"/>
        <v>9048.7999999999993</v>
      </c>
      <c r="E391" s="20">
        <f t="shared" si="159"/>
        <v>20780</v>
      </c>
      <c r="F391" s="20">
        <f t="shared" si="159"/>
        <v>18975.418610000001</v>
      </c>
      <c r="G391" s="20">
        <f t="shared" si="159"/>
        <v>13630.4</v>
      </c>
      <c r="H391" s="20">
        <f t="shared" si="159"/>
        <v>13600.3</v>
      </c>
      <c r="I391" s="20">
        <f t="shared" si="159"/>
        <v>13720.4</v>
      </c>
      <c r="J391" s="20">
        <f t="shared" si="159"/>
        <v>13720.4</v>
      </c>
      <c r="K391" s="65" t="s">
        <v>594</v>
      </c>
    </row>
    <row r="392" spans="1:13" ht="26.25" customHeight="1" x14ac:dyDescent="0.25">
      <c r="A392" s="31" t="s">
        <v>394</v>
      </c>
      <c r="B392" s="8" t="s">
        <v>4</v>
      </c>
      <c r="C392" s="20">
        <f>SUM(D392:J392)</f>
        <v>103475.71860999998</v>
      </c>
      <c r="D392" s="20">
        <v>9048.7999999999993</v>
      </c>
      <c r="E392" s="20">
        <v>20780</v>
      </c>
      <c r="F392" s="20">
        <v>18975.418610000001</v>
      </c>
      <c r="G392" s="20">
        <v>13630.4</v>
      </c>
      <c r="H392" s="20">
        <v>13600.3</v>
      </c>
      <c r="I392" s="20">
        <v>13720.4</v>
      </c>
      <c r="J392" s="20">
        <f>SUM(I392)</f>
        <v>13720.4</v>
      </c>
      <c r="K392" s="66"/>
    </row>
    <row r="393" spans="1:13" ht="12" customHeight="1" x14ac:dyDescent="0.25">
      <c r="A393" s="31">
        <v>91</v>
      </c>
      <c r="B393" s="67" t="s">
        <v>111</v>
      </c>
      <c r="C393" s="68"/>
      <c r="D393" s="68"/>
      <c r="E393" s="68"/>
      <c r="F393" s="68"/>
      <c r="G393" s="68"/>
      <c r="H393" s="68"/>
      <c r="I393" s="68"/>
      <c r="J393" s="68"/>
      <c r="K393" s="69"/>
    </row>
    <row r="394" spans="1:13" x14ac:dyDescent="0.25">
      <c r="A394" s="31" t="s">
        <v>395</v>
      </c>
      <c r="B394" s="8" t="s">
        <v>17</v>
      </c>
      <c r="C394" s="20">
        <f>SUM(C395)</f>
        <v>4763.3</v>
      </c>
      <c r="D394" s="20">
        <f>SUM(D395)</f>
        <v>650</v>
      </c>
      <c r="E394" s="20">
        <f t="shared" ref="E394:J394" si="160">SUM(E395)</f>
        <v>682.5</v>
      </c>
      <c r="F394" s="20">
        <f t="shared" si="160"/>
        <v>516.6</v>
      </c>
      <c r="G394" s="20">
        <f t="shared" si="160"/>
        <v>657</v>
      </c>
      <c r="H394" s="20">
        <f t="shared" si="160"/>
        <v>752.4</v>
      </c>
      <c r="I394" s="20">
        <f t="shared" si="160"/>
        <v>752.4</v>
      </c>
      <c r="J394" s="20">
        <f t="shared" si="160"/>
        <v>752.4</v>
      </c>
      <c r="K394" s="65" t="s">
        <v>590</v>
      </c>
    </row>
    <row r="395" spans="1:13" x14ac:dyDescent="0.25">
      <c r="A395" s="31" t="s">
        <v>396</v>
      </c>
      <c r="B395" s="8" t="s">
        <v>4</v>
      </c>
      <c r="C395" s="20">
        <f>SUM(D395:J395)</f>
        <v>4763.3</v>
      </c>
      <c r="D395" s="20">
        <v>650</v>
      </c>
      <c r="E395" s="20">
        <v>682.5</v>
      </c>
      <c r="F395" s="20">
        <v>516.6</v>
      </c>
      <c r="G395" s="20">
        <v>657</v>
      </c>
      <c r="H395" s="20">
        <v>752.4</v>
      </c>
      <c r="I395" s="20">
        <f>SUM(H395)</f>
        <v>752.4</v>
      </c>
      <c r="J395" s="20">
        <f>SUM(I395)</f>
        <v>752.4</v>
      </c>
      <c r="K395" s="66"/>
    </row>
    <row r="396" spans="1:13" ht="28.5" customHeight="1" x14ac:dyDescent="0.25">
      <c r="A396" s="31" t="s">
        <v>485</v>
      </c>
      <c r="B396" s="67" t="s">
        <v>112</v>
      </c>
      <c r="C396" s="68"/>
      <c r="D396" s="68"/>
      <c r="E396" s="68"/>
      <c r="F396" s="68"/>
      <c r="G396" s="68"/>
      <c r="H396" s="68"/>
      <c r="I396" s="68"/>
      <c r="J396" s="68"/>
      <c r="K396" s="69"/>
    </row>
    <row r="397" spans="1:13" x14ac:dyDescent="0.25">
      <c r="A397" s="31" t="s">
        <v>486</v>
      </c>
      <c r="B397" s="8" t="s">
        <v>17</v>
      </c>
      <c r="C397" s="20">
        <f t="shared" ref="C397:J397" si="161">SUM(C398)</f>
        <v>42</v>
      </c>
      <c r="D397" s="20">
        <f t="shared" si="161"/>
        <v>0</v>
      </c>
      <c r="E397" s="20">
        <f t="shared" si="161"/>
        <v>0</v>
      </c>
      <c r="F397" s="20">
        <f t="shared" si="161"/>
        <v>0</v>
      </c>
      <c r="G397" s="20">
        <f t="shared" si="161"/>
        <v>0</v>
      </c>
      <c r="H397" s="20">
        <f t="shared" si="161"/>
        <v>21</v>
      </c>
      <c r="I397" s="20">
        <f t="shared" si="161"/>
        <v>21</v>
      </c>
      <c r="J397" s="20">
        <f t="shared" si="161"/>
        <v>0</v>
      </c>
      <c r="K397" s="65" t="s">
        <v>591</v>
      </c>
    </row>
    <row r="398" spans="1:13" x14ac:dyDescent="0.25">
      <c r="A398" s="31" t="s">
        <v>487</v>
      </c>
      <c r="B398" s="8" t="s">
        <v>50</v>
      </c>
      <c r="C398" s="20">
        <f>SUM(D398:J398)</f>
        <v>42</v>
      </c>
      <c r="D398" s="20">
        <v>0</v>
      </c>
      <c r="E398" s="20">
        <v>0</v>
      </c>
      <c r="F398" s="20">
        <v>0</v>
      </c>
      <c r="G398" s="20">
        <v>0</v>
      </c>
      <c r="H398" s="20">
        <v>21</v>
      </c>
      <c r="I398" s="20">
        <v>21</v>
      </c>
      <c r="J398" s="20">
        <v>0</v>
      </c>
      <c r="K398" s="66"/>
    </row>
    <row r="399" spans="1:13" ht="12.75" customHeight="1" x14ac:dyDescent="0.25">
      <c r="A399" s="31" t="s">
        <v>488</v>
      </c>
      <c r="B399" s="83" t="s">
        <v>397</v>
      </c>
      <c r="C399" s="84"/>
      <c r="D399" s="84"/>
      <c r="E399" s="84"/>
      <c r="F399" s="84"/>
      <c r="G399" s="84"/>
      <c r="H399" s="84"/>
      <c r="I399" s="84"/>
      <c r="J399" s="84"/>
      <c r="K399" s="85"/>
    </row>
    <row r="400" spans="1:13" x14ac:dyDescent="0.25">
      <c r="A400" s="31" t="s">
        <v>489</v>
      </c>
      <c r="B400" s="14" t="s">
        <v>398</v>
      </c>
      <c r="C400" s="75">
        <f>SUM(D400:J401)</f>
        <v>22789.462</v>
      </c>
      <c r="D400" s="75">
        <f t="shared" ref="D400:J400" si="162">SUM(D402+D405+D406)</f>
        <v>0</v>
      </c>
      <c r="E400" s="75">
        <f t="shared" si="162"/>
        <v>0</v>
      </c>
      <c r="F400" s="75">
        <f t="shared" si="162"/>
        <v>0</v>
      </c>
      <c r="G400" s="75">
        <f>SUM(G402+G405+G406)</f>
        <v>22789.462</v>
      </c>
      <c r="H400" s="75">
        <f t="shared" si="162"/>
        <v>0</v>
      </c>
      <c r="I400" s="75">
        <f t="shared" si="162"/>
        <v>0</v>
      </c>
      <c r="J400" s="75">
        <f t="shared" si="162"/>
        <v>0</v>
      </c>
      <c r="K400" s="73" t="s">
        <v>61</v>
      </c>
    </row>
    <row r="401" spans="1:11" x14ac:dyDescent="0.25">
      <c r="A401" s="31" t="s">
        <v>490</v>
      </c>
      <c r="B401" s="14" t="s">
        <v>9</v>
      </c>
      <c r="C401" s="76"/>
      <c r="D401" s="76"/>
      <c r="E401" s="76"/>
      <c r="F401" s="76"/>
      <c r="G401" s="76"/>
      <c r="H401" s="76"/>
      <c r="I401" s="76"/>
      <c r="J401" s="76"/>
      <c r="K401" s="74"/>
    </row>
    <row r="402" spans="1:11" x14ac:dyDescent="0.25">
      <c r="A402" s="31" t="s">
        <v>491</v>
      </c>
      <c r="B402" s="32" t="s">
        <v>608</v>
      </c>
      <c r="C402" s="21">
        <f>SUM(D402:J402)</f>
        <v>6973.561999999999</v>
      </c>
      <c r="D402" s="21">
        <f t="shared" ref="D402:J402" si="163">SUM(D409+D424)</f>
        <v>0</v>
      </c>
      <c r="E402" s="21">
        <f t="shared" si="163"/>
        <v>0</v>
      </c>
      <c r="F402" s="21">
        <f t="shared" si="163"/>
        <v>0</v>
      </c>
      <c r="G402" s="21">
        <f>SUM(G403:G404)</f>
        <v>6973.561999999999</v>
      </c>
      <c r="H402" s="21">
        <f t="shared" si="163"/>
        <v>0</v>
      </c>
      <c r="I402" s="21">
        <f t="shared" si="163"/>
        <v>0</v>
      </c>
      <c r="J402" s="21">
        <f t="shared" si="163"/>
        <v>0</v>
      </c>
      <c r="K402" s="74"/>
    </row>
    <row r="403" spans="1:11" x14ac:dyDescent="0.25">
      <c r="A403" s="31"/>
      <c r="B403" s="32" t="s">
        <v>609</v>
      </c>
      <c r="C403" s="21"/>
      <c r="D403" s="21"/>
      <c r="E403" s="21"/>
      <c r="F403" s="21"/>
      <c r="G403" s="21">
        <f>SUM(G425)</f>
        <v>6778.2963999999993</v>
      </c>
      <c r="H403" s="21"/>
      <c r="I403" s="21"/>
      <c r="J403" s="21"/>
      <c r="K403" s="74"/>
    </row>
    <row r="404" spans="1:11" ht="25.5" x14ac:dyDescent="0.25">
      <c r="A404" s="31"/>
      <c r="B404" s="32" t="s">
        <v>547</v>
      </c>
      <c r="C404" s="21"/>
      <c r="D404" s="21"/>
      <c r="E404" s="21"/>
      <c r="F404" s="21"/>
      <c r="G404" s="21">
        <f>SUM(G426)</f>
        <v>195.26560000000001</v>
      </c>
      <c r="H404" s="21"/>
      <c r="I404" s="21"/>
      <c r="J404" s="21"/>
      <c r="K404" s="74"/>
    </row>
    <row r="405" spans="1:11" x14ac:dyDescent="0.25">
      <c r="A405" s="31" t="s">
        <v>492</v>
      </c>
      <c r="B405" s="14" t="s">
        <v>5</v>
      </c>
      <c r="C405" s="21">
        <f>SUM(D405:J405)</f>
        <v>184.01</v>
      </c>
      <c r="D405" s="21">
        <f>SUM(D410+D427)</f>
        <v>0</v>
      </c>
      <c r="E405" s="21">
        <f>SUM(E410+E427)</f>
        <v>0</v>
      </c>
      <c r="F405" s="21">
        <f>SUM(F410+F427)</f>
        <v>0</v>
      </c>
      <c r="G405" s="21">
        <f>SUM(G427)</f>
        <v>184.01</v>
      </c>
      <c r="H405" s="21">
        <f>SUM(H410+H427)</f>
        <v>0</v>
      </c>
      <c r="I405" s="21">
        <f>SUM(I410+I427)</f>
        <v>0</v>
      </c>
      <c r="J405" s="21">
        <f>SUM(J410+J427)</f>
        <v>0</v>
      </c>
      <c r="K405" s="74"/>
    </row>
    <row r="406" spans="1:11" x14ac:dyDescent="0.25">
      <c r="A406" s="31" t="s">
        <v>515</v>
      </c>
      <c r="B406" s="8" t="s">
        <v>55</v>
      </c>
      <c r="C406" s="21">
        <f>SUM(D406:J406)</f>
        <v>15631.89</v>
      </c>
      <c r="D406" s="21">
        <v>0</v>
      </c>
      <c r="E406" s="21">
        <v>0</v>
      </c>
      <c r="F406" s="21">
        <v>0</v>
      </c>
      <c r="G406" s="21">
        <f>SUM(G411+G428)</f>
        <v>15631.89</v>
      </c>
      <c r="H406" s="21">
        <v>0</v>
      </c>
      <c r="I406" s="21">
        <v>0</v>
      </c>
      <c r="J406" s="21">
        <v>0</v>
      </c>
      <c r="K406" s="74"/>
    </row>
    <row r="407" spans="1:11" x14ac:dyDescent="0.25">
      <c r="A407" s="31" t="s">
        <v>493</v>
      </c>
      <c r="B407" s="38" t="s">
        <v>10</v>
      </c>
      <c r="C407" s="39"/>
      <c r="D407" s="39"/>
      <c r="E407" s="39"/>
      <c r="F407" s="39"/>
      <c r="G407" s="39"/>
      <c r="H407" s="39"/>
      <c r="I407" s="39"/>
      <c r="J407" s="39"/>
      <c r="K407" s="40"/>
    </row>
    <row r="408" spans="1:11" ht="38.25" x14ac:dyDescent="0.25">
      <c r="A408" s="31" t="s">
        <v>494</v>
      </c>
      <c r="B408" s="14" t="s">
        <v>23</v>
      </c>
      <c r="C408" s="21">
        <f>SUM(D408:J408)</f>
        <v>0</v>
      </c>
      <c r="D408" s="21">
        <f>SUM(D409+D410)</f>
        <v>0</v>
      </c>
      <c r="E408" s="21">
        <f>SUM(E409+E410)</f>
        <v>0</v>
      </c>
      <c r="F408" s="21">
        <f>SUM(F409)</f>
        <v>0</v>
      </c>
      <c r="G408" s="21">
        <f>SUM(G409)</f>
        <v>0</v>
      </c>
      <c r="H408" s="21">
        <f>SUM(H409)</f>
        <v>0</v>
      </c>
      <c r="I408" s="21">
        <f>SUM(I409)</f>
        <v>0</v>
      </c>
      <c r="J408" s="21">
        <f>SUM(J409)</f>
        <v>0</v>
      </c>
      <c r="K408" s="73" t="s">
        <v>61</v>
      </c>
    </row>
    <row r="409" spans="1:11" x14ac:dyDescent="0.25">
      <c r="A409" s="31" t="s">
        <v>495</v>
      </c>
      <c r="B409" s="14" t="s">
        <v>4</v>
      </c>
      <c r="C409" s="21">
        <f>SUM(D409:J409)</f>
        <v>0</v>
      </c>
      <c r="D409" s="21">
        <f>SUM(D431)</f>
        <v>0</v>
      </c>
      <c r="E409" s="21">
        <f t="shared" ref="E409:J409" si="164">SUM(E431)</f>
        <v>0</v>
      </c>
      <c r="F409" s="21">
        <f>SUM(F431)</f>
        <v>0</v>
      </c>
      <c r="G409" s="21">
        <f>SUM(G414+G419)</f>
        <v>0</v>
      </c>
      <c r="H409" s="21">
        <f t="shared" si="164"/>
        <v>0</v>
      </c>
      <c r="I409" s="21">
        <f t="shared" si="164"/>
        <v>0</v>
      </c>
      <c r="J409" s="21">
        <f t="shared" si="164"/>
        <v>0</v>
      </c>
      <c r="K409" s="74"/>
    </row>
    <row r="410" spans="1:11" x14ac:dyDescent="0.25">
      <c r="A410" s="31" t="s">
        <v>496</v>
      </c>
      <c r="B410" s="14" t="s">
        <v>5</v>
      </c>
      <c r="C410" s="21">
        <f>SUM(D410:J410)</f>
        <v>0</v>
      </c>
      <c r="D410" s="21">
        <f>SUM(D420)</f>
        <v>0</v>
      </c>
      <c r="E410" s="21">
        <f t="shared" ref="E410:J410" si="165">SUM(E420)</f>
        <v>0</v>
      </c>
      <c r="F410" s="21">
        <f t="shared" si="165"/>
        <v>0</v>
      </c>
      <c r="G410" s="21">
        <f>SUM(G420)</f>
        <v>0</v>
      </c>
      <c r="H410" s="21">
        <f t="shared" si="165"/>
        <v>0</v>
      </c>
      <c r="I410" s="21">
        <f t="shared" si="165"/>
        <v>0</v>
      </c>
      <c r="J410" s="21">
        <f t="shared" si="165"/>
        <v>0</v>
      </c>
      <c r="K410" s="74"/>
    </row>
    <row r="411" spans="1:11" x14ac:dyDescent="0.25">
      <c r="A411" s="31" t="s">
        <v>516</v>
      </c>
      <c r="B411" s="8" t="s">
        <v>55</v>
      </c>
      <c r="C411" s="21">
        <f>SUM(D411:J411)</f>
        <v>0</v>
      </c>
      <c r="D411" s="21">
        <f>SUM(D421)</f>
        <v>0</v>
      </c>
      <c r="E411" s="21">
        <f t="shared" ref="E411:J411" si="166">SUM(E421)</f>
        <v>0</v>
      </c>
      <c r="F411" s="21">
        <f t="shared" si="166"/>
        <v>0</v>
      </c>
      <c r="G411" s="21">
        <f t="shared" si="166"/>
        <v>0</v>
      </c>
      <c r="H411" s="21">
        <f t="shared" si="166"/>
        <v>0</v>
      </c>
      <c r="I411" s="21">
        <f t="shared" si="166"/>
        <v>0</v>
      </c>
      <c r="J411" s="21">
        <f t="shared" si="166"/>
        <v>0</v>
      </c>
      <c r="K411" s="74"/>
    </row>
    <row r="412" spans="1:11" ht="12.75" customHeight="1" x14ac:dyDescent="0.25">
      <c r="A412" s="31" t="s">
        <v>497</v>
      </c>
      <c r="B412" s="67" t="s">
        <v>11</v>
      </c>
      <c r="C412" s="68"/>
      <c r="D412" s="68"/>
      <c r="E412" s="68"/>
      <c r="F412" s="68"/>
      <c r="G412" s="68"/>
      <c r="H412" s="68"/>
      <c r="I412" s="68"/>
      <c r="J412" s="68"/>
      <c r="K412" s="69"/>
    </row>
    <row r="413" spans="1:11" ht="51" x14ac:dyDescent="0.25">
      <c r="A413" s="31" t="s">
        <v>498</v>
      </c>
      <c r="B413" s="32" t="s">
        <v>21</v>
      </c>
      <c r="C413" s="41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65" t="s">
        <v>61</v>
      </c>
    </row>
    <row r="414" spans="1:11" x14ac:dyDescent="0.25">
      <c r="A414" s="31" t="s">
        <v>499</v>
      </c>
      <c r="B414" s="8" t="s">
        <v>4</v>
      </c>
      <c r="C414" s="22">
        <v>0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77"/>
    </row>
    <row r="415" spans="1:11" x14ac:dyDescent="0.25">
      <c r="A415" s="31" t="s">
        <v>500</v>
      </c>
      <c r="B415" s="14" t="s">
        <v>5</v>
      </c>
      <c r="C415" s="22">
        <v>0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77"/>
    </row>
    <row r="416" spans="1:11" x14ac:dyDescent="0.25">
      <c r="A416" s="31" t="s">
        <v>517</v>
      </c>
      <c r="B416" s="8" t="s">
        <v>55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77"/>
    </row>
    <row r="417" spans="1:11" x14ac:dyDescent="0.25">
      <c r="A417" s="31" t="s">
        <v>501</v>
      </c>
      <c r="B417" s="67" t="s">
        <v>12</v>
      </c>
      <c r="C417" s="68"/>
      <c r="D417" s="68"/>
      <c r="E417" s="68"/>
      <c r="F417" s="68"/>
      <c r="G417" s="68"/>
      <c r="H417" s="68"/>
      <c r="I417" s="68"/>
      <c r="J417" s="68"/>
      <c r="K417" s="69"/>
    </row>
    <row r="418" spans="1:11" x14ac:dyDescent="0.25">
      <c r="A418" s="31" t="s">
        <v>502</v>
      </c>
      <c r="B418" s="63" t="s">
        <v>2</v>
      </c>
      <c r="C418" s="42">
        <f>SUM(D418:J418)</f>
        <v>0</v>
      </c>
      <c r="D418" s="42">
        <f>SUM(D419:D420)</f>
        <v>0</v>
      </c>
      <c r="E418" s="42">
        <f t="shared" ref="E418:J418" si="167">SUM(E419:E420)</f>
        <v>0</v>
      </c>
      <c r="F418" s="42">
        <f t="shared" si="167"/>
        <v>0</v>
      </c>
      <c r="G418" s="42">
        <f t="shared" si="167"/>
        <v>0</v>
      </c>
      <c r="H418" s="42">
        <f t="shared" si="167"/>
        <v>0</v>
      </c>
      <c r="I418" s="42">
        <f t="shared" si="167"/>
        <v>0</v>
      </c>
      <c r="J418" s="42">
        <f t="shared" si="167"/>
        <v>0</v>
      </c>
      <c r="K418" s="65" t="s">
        <v>61</v>
      </c>
    </row>
    <row r="419" spans="1:11" ht="14.25" customHeight="1" x14ac:dyDescent="0.25">
      <c r="A419" s="31" t="s">
        <v>503</v>
      </c>
      <c r="B419" s="8" t="s">
        <v>4</v>
      </c>
      <c r="C419" s="20">
        <f>SUM(D419:J419)</f>
        <v>0</v>
      </c>
      <c r="D419" s="20">
        <f>SUM(D431)</f>
        <v>0</v>
      </c>
      <c r="E419" s="20">
        <f t="shared" ref="E419:J419" si="168">SUM(E431)</f>
        <v>0</v>
      </c>
      <c r="F419" s="20">
        <f t="shared" si="168"/>
        <v>0</v>
      </c>
      <c r="G419" s="20">
        <v>0</v>
      </c>
      <c r="H419" s="20">
        <f t="shared" si="168"/>
        <v>0</v>
      </c>
      <c r="I419" s="20">
        <f t="shared" si="168"/>
        <v>0</v>
      </c>
      <c r="J419" s="20">
        <f t="shared" si="168"/>
        <v>0</v>
      </c>
      <c r="K419" s="77"/>
    </row>
    <row r="420" spans="1:11" x14ac:dyDescent="0.25">
      <c r="A420" s="31" t="s">
        <v>504</v>
      </c>
      <c r="B420" s="14" t="s">
        <v>5</v>
      </c>
      <c r="C420" s="20">
        <f>SUM(D420:J420)</f>
        <v>0</v>
      </c>
      <c r="D420" s="20">
        <f t="shared" ref="D420:F421" si="169">SUM(D434)</f>
        <v>0</v>
      </c>
      <c r="E420" s="20">
        <f t="shared" si="169"/>
        <v>0</v>
      </c>
      <c r="F420" s="20">
        <f t="shared" si="169"/>
        <v>0</v>
      </c>
      <c r="G420" s="20">
        <v>0</v>
      </c>
      <c r="H420" s="20">
        <f t="shared" ref="H420:J421" si="170">SUM(H434)</f>
        <v>0</v>
      </c>
      <c r="I420" s="20">
        <f t="shared" si="170"/>
        <v>0</v>
      </c>
      <c r="J420" s="20">
        <f t="shared" si="170"/>
        <v>0</v>
      </c>
      <c r="K420" s="77"/>
    </row>
    <row r="421" spans="1:11" x14ac:dyDescent="0.25">
      <c r="A421" s="31" t="s">
        <v>518</v>
      </c>
      <c r="B421" s="8" t="s">
        <v>55</v>
      </c>
      <c r="C421" s="20">
        <f>SUM(D421:J421)</f>
        <v>0</v>
      </c>
      <c r="D421" s="20">
        <f t="shared" si="169"/>
        <v>0</v>
      </c>
      <c r="E421" s="20">
        <f t="shared" si="169"/>
        <v>0</v>
      </c>
      <c r="F421" s="20">
        <f t="shared" si="169"/>
        <v>0</v>
      </c>
      <c r="G421" s="20">
        <v>0</v>
      </c>
      <c r="H421" s="20">
        <f t="shared" si="170"/>
        <v>0</v>
      </c>
      <c r="I421" s="20">
        <f t="shared" si="170"/>
        <v>0</v>
      </c>
      <c r="J421" s="20">
        <f t="shared" si="170"/>
        <v>0</v>
      </c>
      <c r="K421" s="77"/>
    </row>
    <row r="422" spans="1:11" x14ac:dyDescent="0.25">
      <c r="A422" s="31" t="s">
        <v>505</v>
      </c>
      <c r="B422" s="38" t="s">
        <v>20</v>
      </c>
      <c r="C422" s="20"/>
      <c r="D422" s="20"/>
      <c r="E422" s="20"/>
      <c r="F422" s="20"/>
      <c r="G422" s="20"/>
      <c r="H422" s="20"/>
      <c r="I422" s="20"/>
      <c r="J422" s="20"/>
      <c r="K422" s="35"/>
    </row>
    <row r="423" spans="1:11" x14ac:dyDescent="0.25">
      <c r="A423" s="31" t="s">
        <v>506</v>
      </c>
      <c r="B423" s="14" t="s">
        <v>9</v>
      </c>
      <c r="C423" s="20">
        <f t="shared" ref="C423:C428" si="171">SUM(D423:J423)</f>
        <v>22789.462</v>
      </c>
      <c r="D423" s="20">
        <f>SUM(D424:D428)</f>
        <v>0</v>
      </c>
      <c r="E423" s="20">
        <f>SUM(E424:E428)</f>
        <v>0</v>
      </c>
      <c r="F423" s="20">
        <f>SUM(F424:F428)</f>
        <v>0</v>
      </c>
      <c r="G423" s="20">
        <f>SUM(G428+G427+G424)</f>
        <v>22789.462</v>
      </c>
      <c r="H423" s="20">
        <f>SUM(H424:H428)</f>
        <v>0</v>
      </c>
      <c r="I423" s="20">
        <f>SUM(I424:I428)</f>
        <v>0</v>
      </c>
      <c r="J423" s="20">
        <f>SUM(J424:J428)</f>
        <v>0</v>
      </c>
      <c r="K423" s="65" t="s">
        <v>61</v>
      </c>
    </row>
    <row r="424" spans="1:11" x14ac:dyDescent="0.25">
      <c r="A424" s="31" t="s">
        <v>507</v>
      </c>
      <c r="B424" s="32" t="s">
        <v>608</v>
      </c>
      <c r="C424" s="20">
        <f t="shared" si="171"/>
        <v>6973.561999999999</v>
      </c>
      <c r="D424" s="20">
        <f>SUM(D431+D456)</f>
        <v>0</v>
      </c>
      <c r="E424" s="20">
        <f>SUM(E431+E456)</f>
        <v>0</v>
      </c>
      <c r="F424" s="20">
        <f>SUM(F431+F456)</f>
        <v>0</v>
      </c>
      <c r="G424" s="20">
        <f>SUM(G425:G426)</f>
        <v>6973.561999999999</v>
      </c>
      <c r="H424" s="20">
        <f>SUM(H431+H456)</f>
        <v>0</v>
      </c>
      <c r="I424" s="20">
        <f>SUM(I431+I456)</f>
        <v>0</v>
      </c>
      <c r="J424" s="20">
        <f>SUM(J431+J456)</f>
        <v>0</v>
      </c>
      <c r="K424" s="77"/>
    </row>
    <row r="425" spans="1:11" x14ac:dyDescent="0.25">
      <c r="A425" s="31"/>
      <c r="B425" s="32" t="s">
        <v>609</v>
      </c>
      <c r="C425" s="20"/>
      <c r="D425" s="20"/>
      <c r="E425" s="20"/>
      <c r="F425" s="20"/>
      <c r="G425" s="20">
        <f>SUM(G432+G456)</f>
        <v>6778.2963999999993</v>
      </c>
      <c r="H425" s="20"/>
      <c r="I425" s="20"/>
      <c r="J425" s="20"/>
      <c r="K425" s="77"/>
    </row>
    <row r="426" spans="1:11" ht="25.5" x14ac:dyDescent="0.25">
      <c r="A426" s="31"/>
      <c r="B426" s="32" t="s">
        <v>547</v>
      </c>
      <c r="C426" s="20"/>
      <c r="D426" s="20"/>
      <c r="E426" s="20"/>
      <c r="F426" s="20"/>
      <c r="G426" s="20">
        <f>SUM(G433)</f>
        <v>195.26560000000001</v>
      </c>
      <c r="H426" s="20"/>
      <c r="I426" s="20"/>
      <c r="J426" s="20"/>
      <c r="K426" s="77"/>
    </row>
    <row r="427" spans="1:11" x14ac:dyDescent="0.25">
      <c r="A427" s="31" t="s">
        <v>508</v>
      </c>
      <c r="B427" s="14" t="s">
        <v>5</v>
      </c>
      <c r="C427" s="20">
        <f t="shared" si="171"/>
        <v>184.01</v>
      </c>
      <c r="D427" s="20">
        <f t="shared" ref="D427:J428" si="172">SUM(D434+D457)</f>
        <v>0</v>
      </c>
      <c r="E427" s="20">
        <f t="shared" si="172"/>
        <v>0</v>
      </c>
      <c r="F427" s="20">
        <f t="shared" si="172"/>
        <v>0</v>
      </c>
      <c r="G427" s="20">
        <f>SUM(G434+G457)</f>
        <v>184.01</v>
      </c>
      <c r="H427" s="20">
        <f t="shared" si="172"/>
        <v>0</v>
      </c>
      <c r="I427" s="20">
        <f t="shared" si="172"/>
        <v>0</v>
      </c>
      <c r="J427" s="20">
        <f t="shared" si="172"/>
        <v>0</v>
      </c>
      <c r="K427" s="77"/>
    </row>
    <row r="428" spans="1:11" x14ac:dyDescent="0.25">
      <c r="A428" s="31" t="s">
        <v>514</v>
      </c>
      <c r="B428" s="8" t="s">
        <v>55</v>
      </c>
      <c r="C428" s="20">
        <f t="shared" si="171"/>
        <v>15631.89</v>
      </c>
      <c r="D428" s="20">
        <f t="shared" si="172"/>
        <v>0</v>
      </c>
      <c r="E428" s="20">
        <f t="shared" si="172"/>
        <v>0</v>
      </c>
      <c r="F428" s="20">
        <f t="shared" si="172"/>
        <v>0</v>
      </c>
      <c r="G428" s="20">
        <f>SUM(G435+G458)</f>
        <v>15631.89</v>
      </c>
      <c r="H428" s="20">
        <f t="shared" si="172"/>
        <v>0</v>
      </c>
      <c r="I428" s="20">
        <f t="shared" si="172"/>
        <v>0</v>
      </c>
      <c r="J428" s="20">
        <f t="shared" si="172"/>
        <v>0</v>
      </c>
      <c r="K428" s="77"/>
    </row>
    <row r="429" spans="1:11" ht="15.75" customHeight="1" x14ac:dyDescent="0.25">
      <c r="A429" s="31" t="s">
        <v>509</v>
      </c>
      <c r="B429" s="67" t="s">
        <v>513</v>
      </c>
      <c r="C429" s="68"/>
      <c r="D429" s="68"/>
      <c r="E429" s="68"/>
      <c r="F429" s="68"/>
      <c r="G429" s="68"/>
      <c r="H429" s="68"/>
      <c r="I429" s="68"/>
      <c r="J429" s="68"/>
      <c r="K429" s="69"/>
    </row>
    <row r="430" spans="1:11" x14ac:dyDescent="0.25">
      <c r="A430" s="31" t="s">
        <v>510</v>
      </c>
      <c r="B430" s="8" t="s">
        <v>17</v>
      </c>
      <c r="C430" s="20">
        <f t="shared" ref="C430:C453" si="173">SUM(D430:J430)</f>
        <v>19526.550999999999</v>
      </c>
      <c r="D430" s="20">
        <f t="shared" ref="D430:J430" si="174">SUM(D435+D434+D431)</f>
        <v>0</v>
      </c>
      <c r="E430" s="20">
        <f t="shared" si="174"/>
        <v>0</v>
      </c>
      <c r="F430" s="20">
        <f t="shared" si="174"/>
        <v>0</v>
      </c>
      <c r="G430" s="20">
        <f>SUM(G435+G434+G431)</f>
        <v>19526.550999999999</v>
      </c>
      <c r="H430" s="20">
        <f t="shared" si="174"/>
        <v>0</v>
      </c>
      <c r="I430" s="20">
        <f t="shared" si="174"/>
        <v>0</v>
      </c>
      <c r="J430" s="20">
        <f t="shared" si="174"/>
        <v>0</v>
      </c>
      <c r="K430" s="65" t="s">
        <v>592</v>
      </c>
    </row>
    <row r="431" spans="1:11" x14ac:dyDescent="0.25">
      <c r="A431" s="31" t="s">
        <v>511</v>
      </c>
      <c r="B431" s="32" t="s">
        <v>608</v>
      </c>
      <c r="C431" s="26">
        <f t="shared" si="173"/>
        <v>5994.6609999999991</v>
      </c>
      <c r="D431" s="20">
        <f>SUM(D437+D443+D449)</f>
        <v>0</v>
      </c>
      <c r="E431" s="20">
        <f>SUM(E437+E443+E449)</f>
        <v>0</v>
      </c>
      <c r="F431" s="20">
        <f>SUM(F437+F443+F449)</f>
        <v>0</v>
      </c>
      <c r="G431" s="20">
        <f>SUM(G432:G433)</f>
        <v>5994.6609999999991</v>
      </c>
      <c r="H431" s="20">
        <f>SUM(H437+H443+H449)</f>
        <v>0</v>
      </c>
      <c r="I431" s="20">
        <f>SUM(I437+I443+I449)</f>
        <v>0</v>
      </c>
      <c r="J431" s="20">
        <f>SUM(J437+J443+J449)</f>
        <v>0</v>
      </c>
      <c r="K431" s="77"/>
    </row>
    <row r="432" spans="1:11" x14ac:dyDescent="0.25">
      <c r="A432" s="31"/>
      <c r="B432" s="32" t="s">
        <v>609</v>
      </c>
      <c r="C432" s="26"/>
      <c r="D432" s="20"/>
      <c r="E432" s="20"/>
      <c r="F432" s="20"/>
      <c r="G432" s="20">
        <f>SUM(G438+G444+G450)</f>
        <v>5799.3953999999994</v>
      </c>
      <c r="H432" s="20"/>
      <c r="I432" s="20"/>
      <c r="J432" s="20"/>
      <c r="K432" s="77"/>
    </row>
    <row r="433" spans="1:11" ht="25.5" x14ac:dyDescent="0.25">
      <c r="A433" s="31"/>
      <c r="B433" s="32" t="s">
        <v>547</v>
      </c>
      <c r="C433" s="26"/>
      <c r="D433" s="20"/>
      <c r="E433" s="20"/>
      <c r="F433" s="20"/>
      <c r="G433" s="20">
        <f>SUM(G439+G445+G451)</f>
        <v>195.26560000000001</v>
      </c>
      <c r="H433" s="20"/>
      <c r="I433" s="20"/>
      <c r="J433" s="20"/>
      <c r="K433" s="77"/>
    </row>
    <row r="434" spans="1:11" x14ac:dyDescent="0.25">
      <c r="A434" s="31" t="s">
        <v>512</v>
      </c>
      <c r="B434" s="8" t="s">
        <v>5</v>
      </c>
      <c r="C434" s="26">
        <f t="shared" si="173"/>
        <v>0</v>
      </c>
      <c r="D434" s="20">
        <f>SUM(D440+D446+D452)</f>
        <v>0</v>
      </c>
      <c r="E434" s="20">
        <f>SUM(E440+E446+E452)</f>
        <v>0</v>
      </c>
      <c r="F434" s="20">
        <f>SUM(F440+F446+F452)</f>
        <v>0</v>
      </c>
      <c r="G434" s="20">
        <f>SUM(G440+G446+G452)</f>
        <v>0</v>
      </c>
      <c r="H434" s="20">
        <f>SUM(H440+H446+H452)</f>
        <v>0</v>
      </c>
      <c r="I434" s="20">
        <f>SUM(I440+I446+I452)</f>
        <v>0</v>
      </c>
      <c r="J434" s="20">
        <f>SUM(J440+J446+J452)</f>
        <v>0</v>
      </c>
      <c r="K434" s="77"/>
    </row>
    <row r="435" spans="1:11" ht="22.5" customHeight="1" x14ac:dyDescent="0.25">
      <c r="A435" s="31" t="s">
        <v>519</v>
      </c>
      <c r="B435" s="8" t="s">
        <v>55</v>
      </c>
      <c r="C435" s="26">
        <f t="shared" si="173"/>
        <v>13531.89</v>
      </c>
      <c r="D435" s="20">
        <v>0</v>
      </c>
      <c r="E435" s="20">
        <v>0</v>
      </c>
      <c r="F435" s="20">
        <v>0</v>
      </c>
      <c r="G435" s="20">
        <f>SUM(G441+G447+G453)</f>
        <v>13531.89</v>
      </c>
      <c r="H435" s="20">
        <v>0</v>
      </c>
      <c r="I435" s="20">
        <v>0</v>
      </c>
      <c r="J435" s="20">
        <v>0</v>
      </c>
      <c r="K435" s="77"/>
    </row>
    <row r="436" spans="1:11" ht="25.5" x14ac:dyDescent="0.25">
      <c r="A436" s="31" t="s">
        <v>523</v>
      </c>
      <c r="B436" s="8" t="s">
        <v>520</v>
      </c>
      <c r="C436" s="20">
        <f t="shared" si="173"/>
        <v>6659.4760000000006</v>
      </c>
      <c r="D436" s="20">
        <f t="shared" ref="D436:J436" si="175">SUM(D437+D440+D441)</f>
        <v>0</v>
      </c>
      <c r="E436" s="20">
        <f t="shared" si="175"/>
        <v>0</v>
      </c>
      <c r="F436" s="20">
        <f t="shared" si="175"/>
        <v>0</v>
      </c>
      <c r="G436" s="20">
        <f t="shared" si="175"/>
        <v>6659.4760000000006</v>
      </c>
      <c r="H436" s="20">
        <f t="shared" si="175"/>
        <v>0</v>
      </c>
      <c r="I436" s="20">
        <f t="shared" si="175"/>
        <v>0</v>
      </c>
      <c r="J436" s="20">
        <f t="shared" si="175"/>
        <v>0</v>
      </c>
      <c r="K436" s="65" t="s">
        <v>592</v>
      </c>
    </row>
    <row r="437" spans="1:11" x14ac:dyDescent="0.25">
      <c r="A437" s="31" t="s">
        <v>524</v>
      </c>
      <c r="B437" s="32" t="s">
        <v>608</v>
      </c>
      <c r="C437" s="20">
        <f t="shared" si="173"/>
        <v>2044.4592</v>
      </c>
      <c r="D437" s="20">
        <v>0</v>
      </c>
      <c r="E437" s="20">
        <v>0</v>
      </c>
      <c r="F437" s="20">
        <v>0</v>
      </c>
      <c r="G437" s="20">
        <f>SUM(G438:G439)</f>
        <v>2044.4592</v>
      </c>
      <c r="H437" s="20">
        <v>0</v>
      </c>
      <c r="I437" s="20">
        <v>0</v>
      </c>
      <c r="J437" s="20">
        <v>0</v>
      </c>
      <c r="K437" s="77"/>
    </row>
    <row r="438" spans="1:11" x14ac:dyDescent="0.25">
      <c r="A438" s="31"/>
      <c r="B438" s="32" t="s">
        <v>609</v>
      </c>
      <c r="C438" s="20"/>
      <c r="D438" s="20"/>
      <c r="E438" s="20"/>
      <c r="F438" s="20"/>
      <c r="G438" s="20">
        <v>1977.8643999999999</v>
      </c>
      <c r="H438" s="20"/>
      <c r="I438" s="20"/>
      <c r="J438" s="20"/>
      <c r="K438" s="77"/>
    </row>
    <row r="439" spans="1:11" ht="25.5" x14ac:dyDescent="0.25">
      <c r="A439" s="31"/>
      <c r="B439" s="32" t="s">
        <v>547</v>
      </c>
      <c r="C439" s="20"/>
      <c r="D439" s="20"/>
      <c r="E439" s="20"/>
      <c r="F439" s="20"/>
      <c r="G439" s="20">
        <v>66.594800000000006</v>
      </c>
      <c r="H439" s="20"/>
      <c r="I439" s="20"/>
      <c r="J439" s="20"/>
      <c r="K439" s="77"/>
    </row>
    <row r="440" spans="1:11" x14ac:dyDescent="0.25">
      <c r="A440" s="31" t="s">
        <v>525</v>
      </c>
      <c r="B440" s="8" t="s">
        <v>5</v>
      </c>
      <c r="C440" s="20">
        <f t="shared" si="173"/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77"/>
    </row>
    <row r="441" spans="1:11" x14ac:dyDescent="0.25">
      <c r="A441" s="31" t="s">
        <v>526</v>
      </c>
      <c r="B441" s="8" t="s">
        <v>55</v>
      </c>
      <c r="C441" s="20">
        <f t="shared" si="173"/>
        <v>4615.0168000000003</v>
      </c>
      <c r="D441" s="20">
        <v>0</v>
      </c>
      <c r="E441" s="20">
        <v>0</v>
      </c>
      <c r="F441" s="20">
        <v>0</v>
      </c>
      <c r="G441" s="20">
        <v>4615.0168000000003</v>
      </c>
      <c r="H441" s="20">
        <v>0</v>
      </c>
      <c r="I441" s="20">
        <v>0</v>
      </c>
      <c r="J441" s="20">
        <v>0</v>
      </c>
      <c r="K441" s="77"/>
    </row>
    <row r="442" spans="1:11" ht="25.5" x14ac:dyDescent="0.25">
      <c r="A442" s="31" t="s">
        <v>527</v>
      </c>
      <c r="B442" s="8" t="s">
        <v>521</v>
      </c>
      <c r="C442" s="20">
        <f t="shared" si="173"/>
        <v>4269.9870000000001</v>
      </c>
      <c r="D442" s="20">
        <f t="shared" ref="D442:J442" si="176">SUM(D443+D446+D447)</f>
        <v>0</v>
      </c>
      <c r="E442" s="20">
        <f t="shared" si="176"/>
        <v>0</v>
      </c>
      <c r="F442" s="20">
        <f t="shared" si="176"/>
        <v>0</v>
      </c>
      <c r="G442" s="20">
        <f t="shared" si="176"/>
        <v>4269.9870000000001</v>
      </c>
      <c r="H442" s="20">
        <f t="shared" si="176"/>
        <v>0</v>
      </c>
      <c r="I442" s="20">
        <f t="shared" si="176"/>
        <v>0</v>
      </c>
      <c r="J442" s="20">
        <f t="shared" si="176"/>
        <v>0</v>
      </c>
      <c r="K442" s="65" t="s">
        <v>592</v>
      </c>
    </row>
    <row r="443" spans="1:11" x14ac:dyDescent="0.25">
      <c r="A443" s="31" t="s">
        <v>528</v>
      </c>
      <c r="B443" s="32" t="s">
        <v>608</v>
      </c>
      <c r="C443" s="20">
        <f t="shared" si="173"/>
        <v>1310.886</v>
      </c>
      <c r="D443" s="20">
        <v>0</v>
      </c>
      <c r="E443" s="20">
        <v>0</v>
      </c>
      <c r="F443" s="20">
        <v>0</v>
      </c>
      <c r="G443" s="20">
        <f>SUM(G444:G445)</f>
        <v>1310.886</v>
      </c>
      <c r="H443" s="20">
        <v>0</v>
      </c>
      <c r="I443" s="20">
        <v>0</v>
      </c>
      <c r="J443" s="20">
        <v>0</v>
      </c>
      <c r="K443" s="77"/>
    </row>
    <row r="444" spans="1:11" x14ac:dyDescent="0.25">
      <c r="A444" s="31"/>
      <c r="B444" s="32" t="s">
        <v>609</v>
      </c>
      <c r="C444" s="20"/>
      <c r="D444" s="20"/>
      <c r="E444" s="20"/>
      <c r="F444" s="20"/>
      <c r="G444" s="20">
        <v>1268.1860999999999</v>
      </c>
      <c r="H444" s="20"/>
      <c r="I444" s="20"/>
      <c r="J444" s="20"/>
      <c r="K444" s="77"/>
    </row>
    <row r="445" spans="1:11" ht="25.5" x14ac:dyDescent="0.25">
      <c r="A445" s="31"/>
      <c r="B445" s="32" t="s">
        <v>547</v>
      </c>
      <c r="C445" s="20"/>
      <c r="D445" s="20"/>
      <c r="E445" s="20"/>
      <c r="F445" s="20"/>
      <c r="G445" s="20">
        <v>42.6999</v>
      </c>
      <c r="H445" s="20"/>
      <c r="I445" s="20"/>
      <c r="J445" s="20"/>
      <c r="K445" s="77"/>
    </row>
    <row r="446" spans="1:11" x14ac:dyDescent="0.25">
      <c r="A446" s="31" t="s">
        <v>529</v>
      </c>
      <c r="B446" s="8" t="s">
        <v>5</v>
      </c>
      <c r="C446" s="20">
        <f t="shared" si="173"/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77"/>
    </row>
    <row r="447" spans="1:11" x14ac:dyDescent="0.25">
      <c r="A447" s="31" t="s">
        <v>530</v>
      </c>
      <c r="B447" s="8" t="s">
        <v>55</v>
      </c>
      <c r="C447" s="20">
        <f t="shared" si="173"/>
        <v>2959.1010000000001</v>
      </c>
      <c r="D447" s="20">
        <v>0</v>
      </c>
      <c r="E447" s="20">
        <v>0</v>
      </c>
      <c r="F447" s="20">
        <v>0</v>
      </c>
      <c r="G447" s="20">
        <v>2959.1010000000001</v>
      </c>
      <c r="H447" s="20">
        <v>0</v>
      </c>
      <c r="I447" s="20">
        <v>0</v>
      </c>
      <c r="J447" s="20">
        <v>0</v>
      </c>
      <c r="K447" s="77"/>
    </row>
    <row r="448" spans="1:11" ht="57" customHeight="1" x14ac:dyDescent="0.25">
      <c r="A448" s="31" t="s">
        <v>531</v>
      </c>
      <c r="B448" s="8" t="s">
        <v>522</v>
      </c>
      <c r="C448" s="20">
        <f t="shared" si="173"/>
        <v>8597.0879999999997</v>
      </c>
      <c r="D448" s="20">
        <f t="shared" ref="D448:J448" si="177">SUM(D449+D452+D453)</f>
        <v>0</v>
      </c>
      <c r="E448" s="20">
        <f t="shared" si="177"/>
        <v>0</v>
      </c>
      <c r="F448" s="20">
        <f t="shared" si="177"/>
        <v>0</v>
      </c>
      <c r="G448" s="20">
        <f>SUM(G449+G452+G453)</f>
        <v>8597.0879999999997</v>
      </c>
      <c r="H448" s="20">
        <f t="shared" si="177"/>
        <v>0</v>
      </c>
      <c r="I448" s="20">
        <f t="shared" si="177"/>
        <v>0</v>
      </c>
      <c r="J448" s="20">
        <f t="shared" si="177"/>
        <v>0</v>
      </c>
      <c r="K448" s="65" t="s">
        <v>592</v>
      </c>
    </row>
    <row r="449" spans="1:11" x14ac:dyDescent="0.25">
      <c r="A449" s="31" t="s">
        <v>532</v>
      </c>
      <c r="B449" s="32" t="s">
        <v>608</v>
      </c>
      <c r="C449" s="20">
        <f t="shared" si="173"/>
        <v>2639.3157999999999</v>
      </c>
      <c r="D449" s="20">
        <v>0</v>
      </c>
      <c r="E449" s="20">
        <v>0</v>
      </c>
      <c r="F449" s="20">
        <v>0</v>
      </c>
      <c r="G449" s="20">
        <f>SUM(G450:G451)</f>
        <v>2639.3157999999999</v>
      </c>
      <c r="H449" s="20">
        <v>0</v>
      </c>
      <c r="I449" s="20">
        <v>0</v>
      </c>
      <c r="J449" s="20">
        <v>0</v>
      </c>
      <c r="K449" s="77"/>
    </row>
    <row r="450" spans="1:11" x14ac:dyDescent="0.25">
      <c r="A450" s="31"/>
      <c r="B450" s="32" t="s">
        <v>609</v>
      </c>
      <c r="C450" s="20"/>
      <c r="D450" s="20"/>
      <c r="E450" s="20"/>
      <c r="F450" s="20"/>
      <c r="G450" s="20">
        <v>2553.3449000000001</v>
      </c>
      <c r="H450" s="20"/>
      <c r="I450" s="20"/>
      <c r="J450" s="20"/>
      <c r="K450" s="77"/>
    </row>
    <row r="451" spans="1:11" ht="22.5" customHeight="1" x14ac:dyDescent="0.25">
      <c r="A451" s="31"/>
      <c r="B451" s="32" t="s">
        <v>547</v>
      </c>
      <c r="C451" s="20"/>
      <c r="D451" s="20"/>
      <c r="E451" s="20"/>
      <c r="F451" s="20"/>
      <c r="G451" s="20">
        <v>85.9709</v>
      </c>
      <c r="H451" s="20"/>
      <c r="I451" s="20"/>
      <c r="J451" s="20"/>
      <c r="K451" s="77"/>
    </row>
    <row r="452" spans="1:11" x14ac:dyDescent="0.25">
      <c r="A452" s="31" t="s">
        <v>533</v>
      </c>
      <c r="B452" s="8" t="s">
        <v>5</v>
      </c>
      <c r="C452" s="20">
        <f t="shared" si="173"/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77"/>
    </row>
    <row r="453" spans="1:11" x14ac:dyDescent="0.25">
      <c r="A453" s="31" t="s">
        <v>534</v>
      </c>
      <c r="B453" s="8" t="s">
        <v>55</v>
      </c>
      <c r="C453" s="20">
        <f t="shared" si="173"/>
        <v>5957.7722000000003</v>
      </c>
      <c r="D453" s="20">
        <v>0</v>
      </c>
      <c r="E453" s="20">
        <v>0</v>
      </c>
      <c r="F453" s="20">
        <v>0</v>
      </c>
      <c r="G453" s="20">
        <v>5957.7722000000003</v>
      </c>
      <c r="H453" s="20">
        <v>0</v>
      </c>
      <c r="I453" s="20">
        <v>0</v>
      </c>
      <c r="J453" s="20">
        <v>0</v>
      </c>
      <c r="K453" s="77"/>
    </row>
    <row r="454" spans="1:11" x14ac:dyDescent="0.25">
      <c r="A454" s="31" t="s">
        <v>535</v>
      </c>
      <c r="B454" s="67" t="s">
        <v>545</v>
      </c>
      <c r="C454" s="68"/>
      <c r="D454" s="68"/>
      <c r="E454" s="68"/>
      <c r="F454" s="68"/>
      <c r="G454" s="68"/>
      <c r="H454" s="68"/>
      <c r="I454" s="68"/>
      <c r="J454" s="68"/>
      <c r="K454" s="69"/>
    </row>
    <row r="455" spans="1:11" x14ac:dyDescent="0.25">
      <c r="A455" s="31" t="s">
        <v>536</v>
      </c>
      <c r="B455" s="8" t="s">
        <v>17</v>
      </c>
      <c r="C455" s="22">
        <f t="shared" ref="C455:C462" si="178">SUM(D455:J455)</f>
        <v>3262.9110000000001</v>
      </c>
      <c r="D455" s="22">
        <f>SUM(D456:D457)</f>
        <v>0</v>
      </c>
      <c r="E455" s="22">
        <f t="shared" ref="E455:J455" si="179">SUM(E456:E457)</f>
        <v>0</v>
      </c>
      <c r="F455" s="22">
        <f t="shared" si="179"/>
        <v>0</v>
      </c>
      <c r="G455" s="22">
        <f>SUM(G456:G458)</f>
        <v>3262.9110000000001</v>
      </c>
      <c r="H455" s="22">
        <f t="shared" si="179"/>
        <v>0</v>
      </c>
      <c r="I455" s="22">
        <f t="shared" si="179"/>
        <v>0</v>
      </c>
      <c r="J455" s="22">
        <f t="shared" si="179"/>
        <v>0</v>
      </c>
      <c r="K455" s="79" t="s">
        <v>593</v>
      </c>
    </row>
    <row r="456" spans="1:11" x14ac:dyDescent="0.25">
      <c r="A456" s="31" t="s">
        <v>537</v>
      </c>
      <c r="B456" s="8" t="s">
        <v>4</v>
      </c>
      <c r="C456" s="22">
        <f t="shared" si="178"/>
        <v>978.90099999999995</v>
      </c>
      <c r="D456" s="22">
        <v>0</v>
      </c>
      <c r="E456" s="22">
        <v>0</v>
      </c>
      <c r="F456" s="22">
        <v>0</v>
      </c>
      <c r="G456" s="22">
        <f>SUM(G460)</f>
        <v>978.90099999999995</v>
      </c>
      <c r="H456" s="22">
        <v>0</v>
      </c>
      <c r="I456" s="22">
        <v>0</v>
      </c>
      <c r="J456" s="22">
        <v>0</v>
      </c>
      <c r="K456" s="79"/>
    </row>
    <row r="457" spans="1:11" x14ac:dyDescent="0.25">
      <c r="A457" s="31" t="s">
        <v>538</v>
      </c>
      <c r="B457" s="8" t="s">
        <v>5</v>
      </c>
      <c r="C457" s="22">
        <f t="shared" si="178"/>
        <v>184.01</v>
      </c>
      <c r="D457" s="22">
        <v>0</v>
      </c>
      <c r="E457" s="22">
        <v>0</v>
      </c>
      <c r="F457" s="22">
        <v>0</v>
      </c>
      <c r="G457" s="22">
        <f>SUM(G461)</f>
        <v>184.01</v>
      </c>
      <c r="H457" s="22">
        <v>0</v>
      </c>
      <c r="I457" s="22">
        <v>0</v>
      </c>
      <c r="J457" s="22">
        <v>0</v>
      </c>
      <c r="K457" s="79"/>
    </row>
    <row r="458" spans="1:11" x14ac:dyDescent="0.25">
      <c r="A458" s="31" t="s">
        <v>539</v>
      </c>
      <c r="B458" s="8" t="s">
        <v>55</v>
      </c>
      <c r="C458" s="22">
        <f t="shared" si="178"/>
        <v>2100</v>
      </c>
      <c r="D458" s="22">
        <v>0</v>
      </c>
      <c r="E458" s="22">
        <v>0</v>
      </c>
      <c r="F458" s="22">
        <v>0</v>
      </c>
      <c r="G458" s="22">
        <f>SUM(G462)</f>
        <v>2100</v>
      </c>
      <c r="H458" s="22">
        <v>0</v>
      </c>
      <c r="I458" s="22">
        <v>0</v>
      </c>
      <c r="J458" s="22">
        <v>0</v>
      </c>
      <c r="K458" s="79"/>
    </row>
    <row r="459" spans="1:11" x14ac:dyDescent="0.25">
      <c r="A459" s="31" t="s">
        <v>541</v>
      </c>
      <c r="B459" s="8" t="s">
        <v>540</v>
      </c>
      <c r="C459" s="22">
        <f t="shared" si="178"/>
        <v>3262.9110000000001</v>
      </c>
      <c r="D459" s="22">
        <f>SUM(D460:D461)</f>
        <v>0</v>
      </c>
      <c r="E459" s="22">
        <f>SUM(E460:E461)</f>
        <v>0</v>
      </c>
      <c r="F459" s="22">
        <f>SUM(F460:F461)</f>
        <v>0</v>
      </c>
      <c r="G459" s="22">
        <f>SUM(G460:G462)</f>
        <v>3262.9110000000001</v>
      </c>
      <c r="H459" s="22">
        <f>SUM(H460:H461)</f>
        <v>0</v>
      </c>
      <c r="I459" s="22">
        <f>SUM(I460:I461)</f>
        <v>0</v>
      </c>
      <c r="J459" s="22">
        <f>SUM(J460:J461)</f>
        <v>0</v>
      </c>
      <c r="K459" s="79" t="s">
        <v>593</v>
      </c>
    </row>
    <row r="460" spans="1:11" x14ac:dyDescent="0.25">
      <c r="A460" s="31" t="s">
        <v>542</v>
      </c>
      <c r="B460" s="8" t="s">
        <v>4</v>
      </c>
      <c r="C460" s="22">
        <f t="shared" si="178"/>
        <v>978.90099999999995</v>
      </c>
      <c r="D460" s="22">
        <v>0</v>
      </c>
      <c r="E460" s="22">
        <v>0</v>
      </c>
      <c r="F460" s="22">
        <v>0</v>
      </c>
      <c r="G460" s="22">
        <v>978.90099999999995</v>
      </c>
      <c r="H460" s="22">
        <v>0</v>
      </c>
      <c r="I460" s="22">
        <v>0</v>
      </c>
      <c r="J460" s="22">
        <v>0</v>
      </c>
      <c r="K460" s="79"/>
    </row>
    <row r="461" spans="1:11" x14ac:dyDescent="0.25">
      <c r="A461" s="31" t="s">
        <v>543</v>
      </c>
      <c r="B461" s="8" t="s">
        <v>5</v>
      </c>
      <c r="C461" s="22">
        <f t="shared" si="178"/>
        <v>184.01</v>
      </c>
      <c r="D461" s="22">
        <v>0</v>
      </c>
      <c r="E461" s="22">
        <v>0</v>
      </c>
      <c r="F461" s="22">
        <v>0</v>
      </c>
      <c r="G461" s="22">
        <v>184.01</v>
      </c>
      <c r="H461" s="22">
        <v>0</v>
      </c>
      <c r="I461" s="22">
        <v>0</v>
      </c>
      <c r="J461" s="22">
        <v>0</v>
      </c>
      <c r="K461" s="79"/>
    </row>
    <row r="462" spans="1:11" x14ac:dyDescent="0.25">
      <c r="A462" s="31" t="s">
        <v>544</v>
      </c>
      <c r="B462" s="8" t="s">
        <v>55</v>
      </c>
      <c r="C462" s="22">
        <f t="shared" si="178"/>
        <v>2100</v>
      </c>
      <c r="D462" s="22">
        <v>0</v>
      </c>
      <c r="E462" s="22">
        <v>0</v>
      </c>
      <c r="F462" s="22">
        <v>0</v>
      </c>
      <c r="G462" s="22">
        <v>2100</v>
      </c>
      <c r="H462" s="22">
        <v>0</v>
      </c>
      <c r="I462" s="22">
        <v>0</v>
      </c>
      <c r="J462" s="22">
        <v>0</v>
      </c>
      <c r="K462" s="79"/>
    </row>
  </sheetData>
  <mergeCells count="249">
    <mergeCell ref="K236:K237"/>
    <mergeCell ref="B238:K238"/>
    <mergeCell ref="K239:K240"/>
    <mergeCell ref="K252:K253"/>
    <mergeCell ref="B241:K241"/>
    <mergeCell ref="K249:K250"/>
    <mergeCell ref="B244:K244"/>
    <mergeCell ref="K245:K247"/>
    <mergeCell ref="K242:K243"/>
    <mergeCell ref="B251:K251"/>
    <mergeCell ref="B295:K295"/>
    <mergeCell ref="B277:K277"/>
    <mergeCell ref="B274:K274"/>
    <mergeCell ref="K278:K279"/>
    <mergeCell ref="K287:K288"/>
    <mergeCell ref="K281:K282"/>
    <mergeCell ref="K299:K300"/>
    <mergeCell ref="K272:K273"/>
    <mergeCell ref="K275:K276"/>
    <mergeCell ref="B280:K280"/>
    <mergeCell ref="K293:K294"/>
    <mergeCell ref="B298:K298"/>
    <mergeCell ref="K284:K285"/>
    <mergeCell ref="B286:K286"/>
    <mergeCell ref="B271:K271"/>
    <mergeCell ref="B254:K254"/>
    <mergeCell ref="K269:K270"/>
    <mergeCell ref="B268:K268"/>
    <mergeCell ref="B261:K261"/>
    <mergeCell ref="B265:K265"/>
    <mergeCell ref="K266:K267"/>
    <mergeCell ref="K255:K256"/>
    <mergeCell ref="K262:K264"/>
    <mergeCell ref="K258:K260"/>
    <mergeCell ref="K290:K291"/>
    <mergeCell ref="B364:K364"/>
    <mergeCell ref="K350:K351"/>
    <mergeCell ref="K338:K339"/>
    <mergeCell ref="K326:K327"/>
    <mergeCell ref="K344:K345"/>
    <mergeCell ref="K320:K321"/>
    <mergeCell ref="K317:K318"/>
    <mergeCell ref="K314:K315"/>
    <mergeCell ref="K305:K306"/>
    <mergeCell ref="K308:K309"/>
    <mergeCell ref="B313:K313"/>
    <mergeCell ref="K302:K303"/>
    <mergeCell ref="B307:K307"/>
    <mergeCell ref="K335:K336"/>
    <mergeCell ref="B325:K325"/>
    <mergeCell ref="K323:K324"/>
    <mergeCell ref="B316:K316"/>
    <mergeCell ref="B334:K334"/>
    <mergeCell ref="K329:K330"/>
    <mergeCell ref="B328:K328"/>
    <mergeCell ref="B322:K322"/>
    <mergeCell ref="B301:K301"/>
    <mergeCell ref="K296:K297"/>
    <mergeCell ref="K353:K354"/>
    <mergeCell ref="B349:K349"/>
    <mergeCell ref="K356:K357"/>
    <mergeCell ref="B337:K337"/>
    <mergeCell ref="K381:K382"/>
    <mergeCell ref="B343:K343"/>
    <mergeCell ref="B374:K374"/>
    <mergeCell ref="K372:K373"/>
    <mergeCell ref="K365:K366"/>
    <mergeCell ref="B367:K367"/>
    <mergeCell ref="K347:K348"/>
    <mergeCell ref="K359:K360"/>
    <mergeCell ref="B358:K358"/>
    <mergeCell ref="B380:K380"/>
    <mergeCell ref="B377:K377"/>
    <mergeCell ref="K378:K379"/>
    <mergeCell ref="K455:K458"/>
    <mergeCell ref="K430:K435"/>
    <mergeCell ref="K436:K441"/>
    <mergeCell ref="K423:K428"/>
    <mergeCell ref="B454:K454"/>
    <mergeCell ref="K448:K453"/>
    <mergeCell ref="K442:K447"/>
    <mergeCell ref="B429:K429"/>
    <mergeCell ref="K375:K376"/>
    <mergeCell ref="B390:K390"/>
    <mergeCell ref="K413:K416"/>
    <mergeCell ref="J400:J401"/>
    <mergeCell ref="K408:K411"/>
    <mergeCell ref="B412:K412"/>
    <mergeCell ref="K397:K398"/>
    <mergeCell ref="F400:F401"/>
    <mergeCell ref="K394:K395"/>
    <mergeCell ref="H400:H401"/>
    <mergeCell ref="K391:K392"/>
    <mergeCell ref="G400:G401"/>
    <mergeCell ref="K384:K385"/>
    <mergeCell ref="K387:K389"/>
    <mergeCell ref="K418:K421"/>
    <mergeCell ref="B417:K417"/>
    <mergeCell ref="B396:K396"/>
    <mergeCell ref="B393:K393"/>
    <mergeCell ref="K400:K406"/>
    <mergeCell ref="B399:K399"/>
    <mergeCell ref="C400:C401"/>
    <mergeCell ref="I400:I401"/>
    <mergeCell ref="K204:K205"/>
    <mergeCell ref="B222:K222"/>
    <mergeCell ref="B212:K212"/>
    <mergeCell ref="K231:K234"/>
    <mergeCell ref="E400:E401"/>
    <mergeCell ref="D400:D401"/>
    <mergeCell ref="K362:K363"/>
    <mergeCell ref="B355:K355"/>
    <mergeCell ref="K368:K370"/>
    <mergeCell ref="B346:K346"/>
    <mergeCell ref="B304:K304"/>
    <mergeCell ref="K311:K312"/>
    <mergeCell ref="B310:K310"/>
    <mergeCell ref="K341:K342"/>
    <mergeCell ref="K332:K333"/>
    <mergeCell ref="B319:K319"/>
    <mergeCell ref="B105:K105"/>
    <mergeCell ref="B108:K108"/>
    <mergeCell ref="K195:K196"/>
    <mergeCell ref="K198:K199"/>
    <mergeCell ref="K201:K202"/>
    <mergeCell ref="B137:K137"/>
    <mergeCell ref="K226:K229"/>
    <mergeCell ref="K207:K208"/>
    <mergeCell ref="K218:K221"/>
    <mergeCell ref="K213:K216"/>
    <mergeCell ref="B159:K159"/>
    <mergeCell ref="B171:K171"/>
    <mergeCell ref="B175:K175"/>
    <mergeCell ref="K138:K140"/>
    <mergeCell ref="K189:K190"/>
    <mergeCell ref="K160:K162"/>
    <mergeCell ref="B188:K188"/>
    <mergeCell ref="B194:K194"/>
    <mergeCell ref="K146:K147"/>
    <mergeCell ref="B200:K200"/>
    <mergeCell ref="K176:K178"/>
    <mergeCell ref="B184:K184"/>
    <mergeCell ref="B148:K148"/>
    <mergeCell ref="K122:K124"/>
    <mergeCell ref="K153:K154"/>
    <mergeCell ref="B145:K145"/>
    <mergeCell ref="K126:K128"/>
    <mergeCell ref="B129:K129"/>
    <mergeCell ref="B152:K152"/>
    <mergeCell ref="B230:K230"/>
    <mergeCell ref="K88:K89"/>
    <mergeCell ref="B96:K96"/>
    <mergeCell ref="K94:K95"/>
    <mergeCell ref="K97:K98"/>
    <mergeCell ref="B93:K93"/>
    <mergeCell ref="K118:K120"/>
    <mergeCell ref="B90:K90"/>
    <mergeCell ref="K91:K92"/>
    <mergeCell ref="K100:K101"/>
    <mergeCell ref="B225:K225"/>
    <mergeCell ref="K223:K224"/>
    <mergeCell ref="B102:K102"/>
    <mergeCell ref="B99:K99"/>
    <mergeCell ref="K115:K116"/>
    <mergeCell ref="K103:K104"/>
    <mergeCell ref="B114:K114"/>
    <mergeCell ref="B80:K80"/>
    <mergeCell ref="K134:K136"/>
    <mergeCell ref="K459:K462"/>
    <mergeCell ref="B121:K121"/>
    <mergeCell ref="B155:K155"/>
    <mergeCell ref="K210:K211"/>
    <mergeCell ref="B209:K209"/>
    <mergeCell ref="B125:K125"/>
    <mergeCell ref="K185:K187"/>
    <mergeCell ref="B141:K141"/>
    <mergeCell ref="K164:K166"/>
    <mergeCell ref="K156:K158"/>
    <mergeCell ref="K142:K144"/>
    <mergeCell ref="K192:K193"/>
    <mergeCell ref="B167:K167"/>
    <mergeCell ref="K180:K182"/>
    <mergeCell ref="B179:K179"/>
    <mergeCell ref="B191:K191"/>
    <mergeCell ref="K172:K174"/>
    <mergeCell ref="K168:K170"/>
    <mergeCell ref="K149:K151"/>
    <mergeCell ref="K112:K113"/>
    <mergeCell ref="K130:K132"/>
    <mergeCell ref="B163:K163"/>
    <mergeCell ref="K106:K107"/>
    <mergeCell ref="B133:K133"/>
    <mergeCell ref="B111:K111"/>
    <mergeCell ref="B117:K117"/>
    <mergeCell ref="K109:K110"/>
    <mergeCell ref="K62:K63"/>
    <mergeCell ref="I1:K1"/>
    <mergeCell ref="A4:K4"/>
    <mergeCell ref="K21:K26"/>
    <mergeCell ref="B70:K70"/>
    <mergeCell ref="B67:K67"/>
    <mergeCell ref="H28:H29"/>
    <mergeCell ref="K28:K31"/>
    <mergeCell ref="B58:K58"/>
    <mergeCell ref="B51:K51"/>
    <mergeCell ref="K48:K50"/>
    <mergeCell ref="K71:K72"/>
    <mergeCell ref="B87:K87"/>
    <mergeCell ref="K81:K82"/>
    <mergeCell ref="K84:K86"/>
    <mergeCell ref="K74:K75"/>
    <mergeCell ref="B83:K83"/>
    <mergeCell ref="K78:K79"/>
    <mergeCell ref="B77:K77"/>
    <mergeCell ref="B73:K73"/>
    <mergeCell ref="K65:K66"/>
    <mergeCell ref="K68:K69"/>
    <mergeCell ref="B61:K61"/>
    <mergeCell ref="B64:K64"/>
    <mergeCell ref="B55:K55"/>
    <mergeCell ref="K52:K54"/>
    <mergeCell ref="K56:K57"/>
    <mergeCell ref="A2:K2"/>
    <mergeCell ref="K8:K9"/>
    <mergeCell ref="A8:A9"/>
    <mergeCell ref="A3:K3"/>
    <mergeCell ref="A5:K5"/>
    <mergeCell ref="A6:K6"/>
    <mergeCell ref="B8:B9"/>
    <mergeCell ref="B36:K36"/>
    <mergeCell ref="K17:K20"/>
    <mergeCell ref="G28:G29"/>
    <mergeCell ref="D28:D29"/>
    <mergeCell ref="B27:K27"/>
    <mergeCell ref="K37:K38"/>
    <mergeCell ref="K33:K35"/>
    <mergeCell ref="E28:E29"/>
    <mergeCell ref="K59:K60"/>
    <mergeCell ref="B47:K47"/>
    <mergeCell ref="C8:J8"/>
    <mergeCell ref="K11:K16"/>
    <mergeCell ref="C28:C29"/>
    <mergeCell ref="J28:J29"/>
    <mergeCell ref="I28:I29"/>
    <mergeCell ref="F28:F29"/>
    <mergeCell ref="K40:K42"/>
    <mergeCell ref="B39:K39"/>
    <mergeCell ref="K44:K46"/>
    <mergeCell ref="B43:K43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1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User</cp:lastModifiedBy>
  <cp:lastPrinted>2017-12-22T08:57:21Z</cp:lastPrinted>
  <dcterms:created xsi:type="dcterms:W3CDTF">2013-09-11T09:57:45Z</dcterms:created>
  <dcterms:modified xsi:type="dcterms:W3CDTF">2017-12-22T08:57:33Z</dcterms:modified>
</cp:coreProperties>
</file>