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Лист1!$8:$10</definedName>
  </definedNames>
  <calcPr calcId="124519"/>
</workbook>
</file>

<file path=xl/calcChain.xml><?xml version="1.0" encoding="utf-8"?>
<calcChain xmlns="http://schemas.openxmlformats.org/spreadsheetml/2006/main">
  <c r="F13" i="1"/>
  <c r="G19"/>
  <c r="H19"/>
  <c r="I19"/>
  <c r="F19"/>
  <c r="A25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G251"/>
  <c r="G249" s="1"/>
  <c r="G262"/>
  <c r="H262"/>
  <c r="I262"/>
  <c r="E264"/>
  <c r="E262" s="1"/>
  <c r="F264"/>
  <c r="F251" s="1"/>
  <c r="F249" s="1"/>
  <c r="G264"/>
  <c r="H264"/>
  <c r="H251" s="1"/>
  <c r="H249" s="1"/>
  <c r="I264"/>
  <c r="I251" s="1"/>
  <c r="I249" s="1"/>
  <c r="D264"/>
  <c r="D251" s="1"/>
  <c r="D249" s="1"/>
  <c r="E266"/>
  <c r="F266"/>
  <c r="G266"/>
  <c r="H266"/>
  <c r="I266"/>
  <c r="D266"/>
  <c r="C268"/>
  <c r="C266" s="1"/>
  <c r="D147"/>
  <c r="F147"/>
  <c r="F146" s="1"/>
  <c r="G147"/>
  <c r="G146" s="1"/>
  <c r="H147"/>
  <c r="I147"/>
  <c r="E147"/>
  <c r="E159"/>
  <c r="F159"/>
  <c r="G159"/>
  <c r="H159"/>
  <c r="I159"/>
  <c r="D159"/>
  <c r="C160"/>
  <c r="F52"/>
  <c r="F38" s="1"/>
  <c r="F23" s="1"/>
  <c r="D196"/>
  <c r="C196" s="1"/>
  <c r="C195" s="1"/>
  <c r="E196"/>
  <c r="G196"/>
  <c r="H196"/>
  <c r="H180" s="1"/>
  <c r="I196"/>
  <c r="I195" s="1"/>
  <c r="F196"/>
  <c r="F195" s="1"/>
  <c r="C202"/>
  <c r="I201"/>
  <c r="H201"/>
  <c r="G201"/>
  <c r="F201"/>
  <c r="E201"/>
  <c r="D201"/>
  <c r="C201"/>
  <c r="C199"/>
  <c r="C198" s="1"/>
  <c r="I198"/>
  <c r="H198"/>
  <c r="G198"/>
  <c r="F198"/>
  <c r="E198"/>
  <c r="D198"/>
  <c r="D184"/>
  <c r="E184"/>
  <c r="C184" s="1"/>
  <c r="C183" s="1"/>
  <c r="G184"/>
  <c r="G183" s="1"/>
  <c r="H184"/>
  <c r="I184"/>
  <c r="I183" s="1"/>
  <c r="F184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C193"/>
  <c r="C192" s="1"/>
  <c r="I192"/>
  <c r="H192"/>
  <c r="G192"/>
  <c r="F192"/>
  <c r="E192"/>
  <c r="D192"/>
  <c r="F53"/>
  <c r="F39" s="1"/>
  <c r="G53"/>
  <c r="G39" s="1"/>
  <c r="G24" s="1"/>
  <c r="D53"/>
  <c r="D39" s="1"/>
  <c r="I52"/>
  <c r="I51" s="1"/>
  <c r="I53"/>
  <c r="I39" s="1"/>
  <c r="G52"/>
  <c r="G51" s="1"/>
  <c r="H52"/>
  <c r="H38"/>
  <c r="D52"/>
  <c r="D38" s="1"/>
  <c r="H53"/>
  <c r="H39" s="1"/>
  <c r="E52"/>
  <c r="E53"/>
  <c r="C60"/>
  <c r="C59"/>
  <c r="I58"/>
  <c r="H58"/>
  <c r="G58"/>
  <c r="F58"/>
  <c r="E58"/>
  <c r="D58"/>
  <c r="C56"/>
  <c r="I55"/>
  <c r="H55"/>
  <c r="G55"/>
  <c r="F55"/>
  <c r="E55"/>
  <c r="D55"/>
  <c r="E181"/>
  <c r="F181"/>
  <c r="F168" s="1"/>
  <c r="C168" s="1"/>
  <c r="G181"/>
  <c r="G168"/>
  <c r="H181"/>
  <c r="H168" s="1"/>
  <c r="I181"/>
  <c r="I168"/>
  <c r="D181"/>
  <c r="D168" s="1"/>
  <c r="C223"/>
  <c r="C222"/>
  <c r="I222"/>
  <c r="H222"/>
  <c r="G222"/>
  <c r="F222"/>
  <c r="E222"/>
  <c r="D222"/>
  <c r="F97"/>
  <c r="G97"/>
  <c r="G96"/>
  <c r="D78"/>
  <c r="F78"/>
  <c r="C78" s="1"/>
  <c r="E78"/>
  <c r="G78"/>
  <c r="H78"/>
  <c r="H77" s="1"/>
  <c r="I78"/>
  <c r="I77" s="1"/>
  <c r="F75"/>
  <c r="H79"/>
  <c r="I79" s="1"/>
  <c r="I89" s="1"/>
  <c r="C85"/>
  <c r="I84"/>
  <c r="H84"/>
  <c r="G84"/>
  <c r="F84"/>
  <c r="C84" s="1"/>
  <c r="E84"/>
  <c r="D84"/>
  <c r="E115"/>
  <c r="E113" s="1"/>
  <c r="D115"/>
  <c r="C115" s="1"/>
  <c r="F115"/>
  <c r="F93"/>
  <c r="G115"/>
  <c r="H115"/>
  <c r="I115"/>
  <c r="F96"/>
  <c r="F92" s="1"/>
  <c r="F91" s="1"/>
  <c r="D96"/>
  <c r="E96"/>
  <c r="H96"/>
  <c r="H92" s="1"/>
  <c r="I96"/>
  <c r="D97"/>
  <c r="E97"/>
  <c r="H97"/>
  <c r="I97"/>
  <c r="I95" s="1"/>
  <c r="H114"/>
  <c r="H113"/>
  <c r="D114"/>
  <c r="D102"/>
  <c r="E102"/>
  <c r="F102"/>
  <c r="G102"/>
  <c r="H102"/>
  <c r="I102"/>
  <c r="C103"/>
  <c r="C102"/>
  <c r="C104"/>
  <c r="C100"/>
  <c r="I99"/>
  <c r="H99"/>
  <c r="G99"/>
  <c r="F99"/>
  <c r="D99"/>
  <c r="C99"/>
  <c r="E99"/>
  <c r="E75"/>
  <c r="F89"/>
  <c r="G75"/>
  <c r="G71" s="1"/>
  <c r="G16" s="1"/>
  <c r="D75"/>
  <c r="E114"/>
  <c r="F148"/>
  <c r="F130" s="1"/>
  <c r="H93"/>
  <c r="F114"/>
  <c r="F113"/>
  <c r="G114"/>
  <c r="G113" s="1"/>
  <c r="I114"/>
  <c r="I92" s="1"/>
  <c r="E81"/>
  <c r="D81"/>
  <c r="F81"/>
  <c r="G81"/>
  <c r="H81"/>
  <c r="I81"/>
  <c r="C82"/>
  <c r="C123"/>
  <c r="C122"/>
  <c r="I121"/>
  <c r="H121"/>
  <c r="G121"/>
  <c r="F121"/>
  <c r="D121"/>
  <c r="C121"/>
  <c r="E121"/>
  <c r="C119"/>
  <c r="C118"/>
  <c r="I117"/>
  <c r="H117"/>
  <c r="G117"/>
  <c r="F117"/>
  <c r="D117"/>
  <c r="C117" s="1"/>
  <c r="E117"/>
  <c r="D148"/>
  <c r="D146"/>
  <c r="E148"/>
  <c r="G148"/>
  <c r="H148"/>
  <c r="I148"/>
  <c r="I130" s="1"/>
  <c r="D205"/>
  <c r="D263"/>
  <c r="D241"/>
  <c r="D240"/>
  <c r="D27"/>
  <c r="D26" s="1"/>
  <c r="E27"/>
  <c r="F27"/>
  <c r="G27"/>
  <c r="G26" s="1"/>
  <c r="H27"/>
  <c r="I27"/>
  <c r="D137"/>
  <c r="D136" s="1"/>
  <c r="D232"/>
  <c r="D254"/>
  <c r="E134"/>
  <c r="E130"/>
  <c r="G134"/>
  <c r="G130" s="1"/>
  <c r="E205"/>
  <c r="E204"/>
  <c r="F205"/>
  <c r="F204" s="1"/>
  <c r="G205"/>
  <c r="H205"/>
  <c r="H204" s="1"/>
  <c r="I205"/>
  <c r="I204"/>
  <c r="E219"/>
  <c r="F219"/>
  <c r="G219"/>
  <c r="H219"/>
  <c r="I219"/>
  <c r="D219"/>
  <c r="C220"/>
  <c r="C219"/>
  <c r="D243"/>
  <c r="E243"/>
  <c r="F243"/>
  <c r="G243"/>
  <c r="H243"/>
  <c r="I243"/>
  <c r="C244"/>
  <c r="C247"/>
  <c r="C246"/>
  <c r="H146"/>
  <c r="E263"/>
  <c r="E241"/>
  <c r="E137"/>
  <c r="E232"/>
  <c r="E231"/>
  <c r="E254"/>
  <c r="C254" s="1"/>
  <c r="F263"/>
  <c r="F241"/>
  <c r="F240"/>
  <c r="G241"/>
  <c r="G240" s="1"/>
  <c r="H241"/>
  <c r="I241"/>
  <c r="F137"/>
  <c r="F133"/>
  <c r="F134"/>
  <c r="F232"/>
  <c r="F254"/>
  <c r="F253" s="1"/>
  <c r="G263"/>
  <c r="G137"/>
  <c r="G133" s="1"/>
  <c r="G232"/>
  <c r="G254"/>
  <c r="G253"/>
  <c r="H263"/>
  <c r="C263" s="1"/>
  <c r="H240"/>
  <c r="H137"/>
  <c r="H232"/>
  <c r="H229"/>
  <c r="H254"/>
  <c r="I263"/>
  <c r="I137"/>
  <c r="I133" s="1"/>
  <c r="I129" s="1"/>
  <c r="I232"/>
  <c r="I259"/>
  <c r="I254"/>
  <c r="D89"/>
  <c r="D71"/>
  <c r="D134"/>
  <c r="D130" s="1"/>
  <c r="D28"/>
  <c r="E89"/>
  <c r="E28"/>
  <c r="G89"/>
  <c r="G87"/>
  <c r="H134"/>
  <c r="H130" s="1"/>
  <c r="I134"/>
  <c r="E139"/>
  <c r="F139"/>
  <c r="G139"/>
  <c r="H139"/>
  <c r="D139"/>
  <c r="C139" s="1"/>
  <c r="I139"/>
  <c r="C140"/>
  <c r="D142"/>
  <c r="C107"/>
  <c r="I106"/>
  <c r="H106"/>
  <c r="G106"/>
  <c r="F106"/>
  <c r="E106"/>
  <c r="D106"/>
  <c r="C106" s="1"/>
  <c r="I246"/>
  <c r="H246"/>
  <c r="G246"/>
  <c r="F246"/>
  <c r="E246"/>
  <c r="D246"/>
  <c r="C235"/>
  <c r="C234" s="1"/>
  <c r="I234"/>
  <c r="H234"/>
  <c r="G234"/>
  <c r="F234"/>
  <c r="E234"/>
  <c r="D234"/>
  <c r="H231"/>
  <c r="C217"/>
  <c r="C216" s="1"/>
  <c r="I216"/>
  <c r="H216"/>
  <c r="G216"/>
  <c r="F216"/>
  <c r="E216"/>
  <c r="D216"/>
  <c r="C267"/>
  <c r="C260"/>
  <c r="H259"/>
  <c r="G259"/>
  <c r="F259"/>
  <c r="E259"/>
  <c r="D259"/>
  <c r="C259" s="1"/>
  <c r="C257"/>
  <c r="C256" s="1"/>
  <c r="I256"/>
  <c r="H256"/>
  <c r="G256"/>
  <c r="F256"/>
  <c r="E256"/>
  <c r="D256"/>
  <c r="E47"/>
  <c r="F47"/>
  <c r="G47"/>
  <c r="H47"/>
  <c r="D47"/>
  <c r="I47"/>
  <c r="C48"/>
  <c r="C190"/>
  <c r="C189" s="1"/>
  <c r="I189"/>
  <c r="H189"/>
  <c r="G189"/>
  <c r="F189"/>
  <c r="E189"/>
  <c r="D189"/>
  <c r="C161"/>
  <c r="C159"/>
  <c r="C157"/>
  <c r="I156"/>
  <c r="H156"/>
  <c r="G156"/>
  <c r="F156"/>
  <c r="D156"/>
  <c r="E156"/>
  <c r="C154"/>
  <c r="I153"/>
  <c r="H153"/>
  <c r="G153"/>
  <c r="F153"/>
  <c r="D153"/>
  <c r="E153"/>
  <c r="C151"/>
  <c r="I150"/>
  <c r="H150"/>
  <c r="G150"/>
  <c r="F150"/>
  <c r="D150"/>
  <c r="E150"/>
  <c r="C45"/>
  <c r="F28"/>
  <c r="G28"/>
  <c r="H28"/>
  <c r="I28"/>
  <c r="I24" s="1"/>
  <c r="C164"/>
  <c r="D213"/>
  <c r="E213"/>
  <c r="F213"/>
  <c r="G213"/>
  <c r="H213"/>
  <c r="I213"/>
  <c r="C214"/>
  <c r="C211"/>
  <c r="C210" s="1"/>
  <c r="C208"/>
  <c r="C207"/>
  <c r="C187"/>
  <c r="C186" s="1"/>
  <c r="D163"/>
  <c r="E163"/>
  <c r="F163"/>
  <c r="G163"/>
  <c r="H163"/>
  <c r="I163"/>
  <c r="D125"/>
  <c r="E125"/>
  <c r="F125"/>
  <c r="G125"/>
  <c r="H125"/>
  <c r="I125"/>
  <c r="C126"/>
  <c r="C110"/>
  <c r="C111"/>
  <c r="C88"/>
  <c r="D62"/>
  <c r="E62"/>
  <c r="F62"/>
  <c r="G62"/>
  <c r="H62"/>
  <c r="I62"/>
  <c r="C63"/>
  <c r="C49"/>
  <c r="D41"/>
  <c r="E41"/>
  <c r="F41"/>
  <c r="C41" s="1"/>
  <c r="G41"/>
  <c r="H41"/>
  <c r="I41"/>
  <c r="C42"/>
  <c r="D44"/>
  <c r="E44"/>
  <c r="F44"/>
  <c r="G44"/>
  <c r="H44"/>
  <c r="I44"/>
  <c r="D33"/>
  <c r="E33"/>
  <c r="F33"/>
  <c r="G33"/>
  <c r="H33"/>
  <c r="I33"/>
  <c r="C34"/>
  <c r="C35"/>
  <c r="F26"/>
  <c r="I210"/>
  <c r="H210"/>
  <c r="G210"/>
  <c r="F210"/>
  <c r="E210"/>
  <c r="D210"/>
  <c r="D109"/>
  <c r="E109"/>
  <c r="F109"/>
  <c r="G109"/>
  <c r="F136"/>
  <c r="E142"/>
  <c r="F142"/>
  <c r="G142"/>
  <c r="H142"/>
  <c r="I142"/>
  <c r="C143"/>
  <c r="C173"/>
  <c r="D173"/>
  <c r="E173"/>
  <c r="F173"/>
  <c r="G173"/>
  <c r="H173"/>
  <c r="I173"/>
  <c r="H183"/>
  <c r="D186"/>
  <c r="E186"/>
  <c r="F186"/>
  <c r="G186"/>
  <c r="H186"/>
  <c r="I186"/>
  <c r="E195"/>
  <c r="G195"/>
  <c r="D207"/>
  <c r="E207"/>
  <c r="F207"/>
  <c r="G207"/>
  <c r="H207"/>
  <c r="I207"/>
  <c r="C144"/>
  <c r="H109"/>
  <c r="I109"/>
  <c r="D250"/>
  <c r="F77"/>
  <c r="E229"/>
  <c r="E228"/>
  <c r="E77"/>
  <c r="E74"/>
  <c r="E73" s="1"/>
  <c r="I26"/>
  <c r="G136"/>
  <c r="E70"/>
  <c r="E39"/>
  <c r="I38"/>
  <c r="I37" s="1"/>
  <c r="E38"/>
  <c r="E253"/>
  <c r="G229"/>
  <c r="G231"/>
  <c r="D253"/>
  <c r="D87"/>
  <c r="I132"/>
  <c r="D113"/>
  <c r="G77"/>
  <c r="G74"/>
  <c r="G73" s="1"/>
  <c r="D183"/>
  <c r="H253"/>
  <c r="H250"/>
  <c r="H75"/>
  <c r="D77"/>
  <c r="H51"/>
  <c r="G38"/>
  <c r="G37" s="1"/>
  <c r="I75"/>
  <c r="C79"/>
  <c r="D16"/>
  <c r="I71"/>
  <c r="I16" s="1"/>
  <c r="I87"/>
  <c r="E26"/>
  <c r="E168"/>
  <c r="C181"/>
  <c r="H226"/>
  <c r="H225"/>
  <c r="H228"/>
  <c r="D92"/>
  <c r="F95"/>
  <c r="I180"/>
  <c r="G250"/>
  <c r="F71"/>
  <c r="F87"/>
  <c r="G93"/>
  <c r="H74"/>
  <c r="D74"/>
  <c r="C213"/>
  <c r="H91"/>
  <c r="G70"/>
  <c r="G69" s="1"/>
  <c r="C142"/>
  <c r="H23"/>
  <c r="E250"/>
  <c r="I231"/>
  <c r="I229"/>
  <c r="D204"/>
  <c r="C205"/>
  <c r="C204" s="1"/>
  <c r="F250"/>
  <c r="E136"/>
  <c r="E133"/>
  <c r="E146"/>
  <c r="G180"/>
  <c r="G167" s="1"/>
  <c r="G166" s="1"/>
  <c r="G204"/>
  <c r="D229"/>
  <c r="D231"/>
  <c r="F183"/>
  <c r="C81"/>
  <c r="E93"/>
  <c r="C134"/>
  <c r="D226"/>
  <c r="D225" s="1"/>
  <c r="I179"/>
  <c r="I167"/>
  <c r="I166" s="1"/>
  <c r="I228"/>
  <c r="D73"/>
  <c r="D70"/>
  <c r="G179"/>
  <c r="E132"/>
  <c r="E129"/>
  <c r="F16"/>
  <c r="F67"/>
  <c r="D69"/>
  <c r="F262" l="1"/>
  <c r="E251"/>
  <c r="E249" s="1"/>
  <c r="D262"/>
  <c r="C264"/>
  <c r="C262" s="1"/>
  <c r="G129"/>
  <c r="G128" s="1"/>
  <c r="F74"/>
  <c r="F73" s="1"/>
  <c r="F24"/>
  <c r="F21" s="1"/>
  <c r="C58"/>
  <c r="F51"/>
  <c r="C156"/>
  <c r="C109"/>
  <c r="C47"/>
  <c r="F180"/>
  <c r="C253"/>
  <c r="E87"/>
  <c r="E71"/>
  <c r="C89"/>
  <c r="F129"/>
  <c r="F128" s="1"/>
  <c r="F132"/>
  <c r="E240"/>
  <c r="E226"/>
  <c r="E225" s="1"/>
  <c r="C241"/>
  <c r="C240" s="1"/>
  <c r="F70"/>
  <c r="C38"/>
  <c r="H167"/>
  <c r="H166" s="1"/>
  <c r="H179"/>
  <c r="E15"/>
  <c r="D228"/>
  <c r="D66"/>
  <c r="E24"/>
  <c r="E19"/>
  <c r="I253"/>
  <c r="I250"/>
  <c r="H136"/>
  <c r="H133"/>
  <c r="C53"/>
  <c r="E51"/>
  <c r="G18"/>
  <c r="G17" s="1"/>
  <c r="C77"/>
  <c r="C125"/>
  <c r="H15"/>
  <c r="C55"/>
  <c r="G67"/>
  <c r="G66"/>
  <c r="E128"/>
  <c r="E183"/>
  <c r="F37"/>
  <c r="G132"/>
  <c r="G23"/>
  <c r="G21" s="1"/>
  <c r="D51"/>
  <c r="C33"/>
  <c r="C62"/>
  <c r="C150"/>
  <c r="C153"/>
  <c r="I23"/>
  <c r="I21" s="1"/>
  <c r="I146"/>
  <c r="C146" s="1"/>
  <c r="C147"/>
  <c r="G228"/>
  <c r="G226"/>
  <c r="G225" s="1"/>
  <c r="D95"/>
  <c r="C97"/>
  <c r="E37"/>
  <c r="E23"/>
  <c r="C96"/>
  <c r="C95" s="1"/>
  <c r="E95"/>
  <c r="E92"/>
  <c r="G95"/>
  <c r="G92"/>
  <c r="G91" s="1"/>
  <c r="H24"/>
  <c r="H21" s="1"/>
  <c r="H37"/>
  <c r="D180"/>
  <c r="D195"/>
  <c r="H73"/>
  <c r="H70"/>
  <c r="F229"/>
  <c r="F231"/>
  <c r="I240"/>
  <c r="I226"/>
  <c r="I225" s="1"/>
  <c r="D24"/>
  <c r="C39"/>
  <c r="I128"/>
  <c r="I18"/>
  <c r="C52"/>
  <c r="C148"/>
  <c r="G15"/>
  <c r="C74"/>
  <c r="C27"/>
  <c r="E180"/>
  <c r="C250"/>
  <c r="D23"/>
  <c r="D37"/>
  <c r="I136"/>
  <c r="H195"/>
  <c r="C44"/>
  <c r="C163"/>
  <c r="C28"/>
  <c r="C130"/>
  <c r="C243"/>
  <c r="C232"/>
  <c r="C231" s="1"/>
  <c r="G13"/>
  <c r="C114"/>
  <c r="H18"/>
  <c r="I93"/>
  <c r="I91" s="1"/>
  <c r="C75"/>
  <c r="C137"/>
  <c r="C136" s="1"/>
  <c r="I113"/>
  <c r="C113" s="1"/>
  <c r="H95"/>
  <c r="D133"/>
  <c r="H26"/>
  <c r="C26" s="1"/>
  <c r="D93"/>
  <c r="I74"/>
  <c r="H89"/>
  <c r="C251" l="1"/>
  <c r="C249" s="1"/>
  <c r="F167"/>
  <c r="F166" s="1"/>
  <c r="F179"/>
  <c r="F18"/>
  <c r="F17" s="1"/>
  <c r="D65"/>
  <c r="D67"/>
  <c r="C93"/>
  <c r="D19"/>
  <c r="D21"/>
  <c r="C23"/>
  <c r="F228"/>
  <c r="F226"/>
  <c r="F225" s="1"/>
  <c r="C225" s="1"/>
  <c r="E91"/>
  <c r="C92"/>
  <c r="C91" s="1"/>
  <c r="H12"/>
  <c r="F66"/>
  <c r="F65" s="1"/>
  <c r="F15"/>
  <c r="F69"/>
  <c r="E67"/>
  <c r="C71"/>
  <c r="E16"/>
  <c r="I70"/>
  <c r="I73"/>
  <c r="C73" s="1"/>
  <c r="D129"/>
  <c r="D132"/>
  <c r="C133"/>
  <c r="C132" s="1"/>
  <c r="E167"/>
  <c r="E166" s="1"/>
  <c r="E179"/>
  <c r="G14"/>
  <c r="G12"/>
  <c r="G11" s="1"/>
  <c r="H66"/>
  <c r="H69"/>
  <c r="H129"/>
  <c r="H128" s="1"/>
  <c r="H132"/>
  <c r="E12"/>
  <c r="E14"/>
  <c r="H71"/>
  <c r="H87"/>
  <c r="C180"/>
  <c r="C179" s="1"/>
  <c r="D179"/>
  <c r="D167"/>
  <c r="I67"/>
  <c r="C87"/>
  <c r="C24"/>
  <c r="E18"/>
  <c r="E17" s="1"/>
  <c r="G65"/>
  <c r="C228"/>
  <c r="D15"/>
  <c r="C37"/>
  <c r="I13"/>
  <c r="E21"/>
  <c r="C229"/>
  <c r="H17"/>
  <c r="E69"/>
  <c r="I17"/>
  <c r="C51"/>
  <c r="D91"/>
  <c r="E66"/>
  <c r="E65" s="1"/>
  <c r="D18"/>
  <c r="I69" l="1"/>
  <c r="C69" s="1"/>
  <c r="I15"/>
  <c r="C15" s="1"/>
  <c r="C14" s="1"/>
  <c r="I66"/>
  <c r="I65" s="1"/>
  <c r="C70"/>
  <c r="E11"/>
  <c r="C19"/>
  <c r="D13"/>
  <c r="D17"/>
  <c r="C18"/>
  <c r="D12"/>
  <c r="D14"/>
  <c r="C129"/>
  <c r="C128" s="1"/>
  <c r="D128"/>
  <c r="C167"/>
  <c r="D166"/>
  <c r="C166" s="1"/>
  <c r="H67"/>
  <c r="H65" s="1"/>
  <c r="C65" s="1"/>
  <c r="H16"/>
  <c r="E13"/>
  <c r="C16"/>
  <c r="F14"/>
  <c r="F12"/>
  <c r="F11" s="1"/>
  <c r="C66"/>
  <c r="C226"/>
  <c r="C21"/>
  <c r="C67"/>
  <c r="C17" l="1"/>
  <c r="I12"/>
  <c r="I11" s="1"/>
  <c r="I14"/>
  <c r="H13"/>
  <c r="H11" s="1"/>
  <c r="H14"/>
  <c r="C12"/>
  <c r="D11"/>
  <c r="C13"/>
  <c r="C11" l="1"/>
</calcChain>
</file>

<file path=xl/sharedStrings.xml><?xml version="1.0" encoding="utf-8"?>
<sst xmlns="http://schemas.openxmlformats.org/spreadsheetml/2006/main" count="314" uniqueCount="99">
  <si>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</si>
  <si>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</si>
  <si>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</si>
  <si>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</si>
  <si>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</si>
  <si>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</si>
  <si>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</si>
  <si>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</si>
  <si>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</si>
  <si>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</si>
  <si>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</si>
  <si>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</si>
  <si>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</si>
  <si>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</si>
  <si>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</si>
  <si>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</si>
  <si>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</si>
  <si>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3 Прочие нужды</t>
  </si>
  <si>
    <t>Бюджетные инвестиции в объекты капитального строительства всего, в том числе</t>
  </si>
  <si>
    <t>Всего по направлению «Капитальные вложения» всего, в том числе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</si>
  <si>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</si>
  <si>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</si>
  <si>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</si>
  <si>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</si>
  <si>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</si>
  <si>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направлению «Капитальные вложения», в том числе</t>
  </si>
  <si>
    <t>по выполнению муниципальной программы Североуральского городского округа</t>
  </si>
  <si>
    <t>Всего:</t>
  </si>
  <si>
    <t>Х</t>
  </si>
  <si>
    <t>2020 год</t>
  </si>
  <si>
    <t>Объем расходов на выполнение мероприятия за счет всех источников ресурсного обеспечения,  тыс. руб.</t>
  </si>
  <si>
    <t>2021 год</t>
  </si>
  <si>
    <t>2022 год</t>
  </si>
  <si>
    <t>2023 год</t>
  </si>
  <si>
    <t>2024 год</t>
  </si>
  <si>
    <t>2025 год</t>
  </si>
  <si>
    <t>1.1. Обустройство и санитарная отчистка территорий водоохранных зон водохранилищ: Колонгинского и Кальинского</t>
  </si>
  <si>
    <t xml:space="preserve"> Мероприятие 1 -  Мероприятия, направленные на экологическую  безопасность территории Североуральского городского округа</t>
  </si>
  <si>
    <t>Мероприятие 2 - Ликвидация  несанкционированных свалок в границах Североуральского городского округа</t>
  </si>
  <si>
    <t>Мероприятие 3 -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</si>
  <si>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>3.1. Изготовление, установка информационных стендов, щитов, табличек и типографские услуги</t>
  </si>
  <si>
    <t>3.2. Услуги по исследованию качества воды в родниках на территории Североуральского городского округа</t>
  </si>
  <si>
    <t>3.3. Услуги по передаче и обезвреживанию ртутьсодержащих отходов, принятых от населения Североуральского городского округа</t>
  </si>
  <si>
    <t xml:space="preserve">Всего по подпрограмме 1, </t>
  </si>
  <si>
    <t>Подпрограмма 3 : Повышение качества условий проживания граждан на территории Североуральского городского округа</t>
  </si>
  <si>
    <t>Всего по подпрограмме 3, всего, в том числе</t>
  </si>
  <si>
    <t>Всего по подпрограмме 4, в том числе</t>
  </si>
  <si>
    <t>«Развитие жилищно-коммунального хозяйства, повышение энергетической эффективности и охрана окружающей среды в Североуральском городском округе" на 2020-2025 годы</t>
  </si>
  <si>
    <t>Мероприятие 4 - Мероприятия в области лесного хозяйства</t>
  </si>
  <si>
    <t>Мероприятие 1 -  Обеспечение эффективной деятельности муниципального казенного учреждения "Служба заказчика"</t>
  </si>
  <si>
    <t>Подпрограмма 4 :   Обеспечение экологической безопасности, охрана окружающей среды, использование, защита и воспроизводство городских лесов на территории Североуральского городского округа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</si>
  <si>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</si>
  <si>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Подпрограмма 1 : Организация и содержание объектов благоустройства на территории Североуральского городского округа</t>
  </si>
  <si>
    <t>Мероприятие 1 - Озеленение территорий населенных пунктов Североуральского городского округа</t>
  </si>
  <si>
    <t>Мероприятие 2 - Организация, содержание и ремонт сетей уличного освещения,  в том числе светодиодных консолей</t>
  </si>
  <si>
    <t>Мероприятие 5 -  Прочие мероприятия по благоустройству территории Североуральского городского округа</t>
  </si>
  <si>
    <t xml:space="preserve">Мероприятие 1-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          </t>
  </si>
  <si>
    <t>Мероприятие 3 -Возмещение стоимости гарантированного перечня услуг по погребению</t>
  </si>
  <si>
    <t>Всего по подпрограмме 5, в том числе</t>
  </si>
  <si>
    <t xml:space="preserve">Подпрограмма 6 : Обеспечение реализации муниципальной программы Североуральского городского округа «Развитие жилищно-коммунального хозяйства, повышение энергетической эффективности и охрана окружающей среды в Североуральском  городском округе» 
</t>
  </si>
  <si>
    <t>Всего по подпрограмме 6,  в том числе</t>
  </si>
  <si>
    <t>Мероприятие 2 - Организация, содержание мест захоронения на территории Североуральского городского округа</t>
  </si>
  <si>
    <t xml:space="preserve">Мероприятие 2- Техническое перевооружение, замена оборудования в системе коммунального хозяйства в целях повышения энергетической эффективности     </t>
  </si>
  <si>
    <t>Мероприятие 3 - Развитие газификации в Североуральском городском округе</t>
  </si>
  <si>
    <t xml:space="preserve">Мероприятие 4 -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</si>
  <si>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5 - Модернизация системы уличного освещения, разработка и экспертиза проектно-сметной документации           </t>
  </si>
  <si>
    <t>Мероприятие 6 - Прочие мероприятия в области повышения энергетической эффективности коммунального хозяйства (разработка топливно-энерготехнического баланса, актуализация схем тепло-, водоснабжения и водоотведения и т.п.)</t>
  </si>
  <si>
    <t xml:space="preserve"> Мероприятие 1 -  Строительство нового городского кладбища, разработка и экспертиза проектно-сметной документации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</si>
  <si>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</si>
  <si>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36, 37</t>
  </si>
  <si>
    <t xml:space="preserve">Мероприятие 1 - Строительство общественной бани в городе Североуральск, разработка и экспертиза проектно-сметной документации           </t>
  </si>
  <si>
    <t>Мероприятие 2 - Капитальный ремонт, ремонт жилых помещений и общего имущества муниципального жилищного фонда Североуральского городского округа</t>
  </si>
  <si>
    <t>Мероприятие 3 -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</si>
  <si>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 xml:space="preserve">Мероприятие 6 -  Обследование жилищного фонда на предмет признания его аварийным, снос аварийного непригодного для проживания  жилищного фонда </t>
  </si>
  <si>
    <t>Мероприятие 5 -  Разработка Генеральной схемы очистки территории Североуральского городского округа</t>
  </si>
  <si>
    <t>Мероприятие 3 -  Организация мероприятий при осуществлении деятельности по обращению с животными без владельцев</t>
  </si>
  <si>
    <t>5.1. Модернизация системы уличного освещения</t>
  </si>
  <si>
    <t xml:space="preserve">5.2. Разработка и экспертиза проектно-сметной документации </t>
  </si>
  <si>
    <t>Мероприятие 4 -  Обустройство и санитарное содержание контейнерных площадок, приобретение контейнеров</t>
  </si>
  <si>
    <t>Мероприятие 4 - Субсидии на возмещение недополученных доходов в связи с оказанием услуг по содержанию и ремонту муниципального специализированного жилищного фонда (общежитий)</t>
  </si>
  <si>
    <t>2.1. Мероприятия в системе коммунального хозяйства с заменой оборудования в целях повышения энергетической эффективности</t>
  </si>
  <si>
    <t>2.2. Техническое перевооружение ОПО-Система теплоснабжения Североуральского городского округа рег. №А54-06139-0001. Техническое перевооружение системы газоснабжения, автоматизации котла ПТВМ-50 (котел №2) рег. № 15001</t>
  </si>
  <si>
    <t>1.1. Разработка проектной документации по объекту "Реконструкция системы теплоснабжения Североуральского городского округа (поселки Третий Северный и Калья)"</t>
  </si>
  <si>
    <t>1.2. Модернизация системы водоснабжения Североуральского городского округа. Строительство комплекса сооружений водоснабжения на Вагранском месторождении питьевых подземных вод</t>
  </si>
  <si>
    <t>Приложение № 1</t>
  </si>
  <si>
    <t xml:space="preserve">                                                                                                                                                         </t>
  </si>
  <si>
    <t>к постановлению Администрации Североуральского</t>
  </si>
  <si>
    <t xml:space="preserve">                                                                                                                               </t>
  </si>
  <si>
    <t>городского округа от _____2021  №__</t>
  </si>
  <si>
    <t>Мероприятие 6 -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</si>
  <si>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4.1. Обустройство и санитарное содержание контейнерных площадок, приобретение контейнеров</t>
  </si>
  <si>
    <t>4.2. Государственная поддержка закупки контейнеров для раздельного накопления твердых коммунальных отходов</t>
  </si>
  <si>
    <t>Мероприятие 5 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</si>
  <si>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1.2.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</si>
  <si>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1.3. Содержание и обслуживание земельного участка  с кадастровым номером 66:60:904001:178, местоположение: область Свердловская, район Североуральский, 60 квартал Петропавловского лесничества Североуральского лесхоза (в 1,7 км на северо-запад от автодороги "Североуральск-Ивдель") </t>
  </si>
  <si>
    <t>2.1. Ликвидация  несанкционированных свалок</t>
  </si>
  <si>
    <t>2.2. Разработка экологической документации</t>
  </si>
  <si>
    <t>44, 45, 46</t>
  </si>
  <si>
    <t>Приложение                                                                           к постановлению Администрации                                                           Североуральского городского округа                                                       от ____.___.2022 №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жилищно-коммунального хозяйства, повышение энергетической эффективности и охрана окружающей среды в Североуральском
городском округе" на 2020-2025 годы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</si>
</sst>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00"/>
    <numFmt numFmtId="169" formatCode="0.00000"/>
    <numFmt numFmtId="170" formatCode="#,##0.00000_ ;\-#,##0.00000\ "/>
    <numFmt numFmtId="171" formatCode="#,##0_ ;\-#,##0\ 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i/>
      <sz val="10"/>
      <color indexed="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165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 applyFill="1" applyAlignment="1">
      <alignment wrapText="1"/>
    </xf>
    <xf numFmtId="166" fontId="0" fillId="0" borderId="0" xfId="0" applyNumberFormat="1"/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9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vertical="center" wrapText="1"/>
    </xf>
    <xf numFmtId="168" fontId="7" fillId="3" borderId="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169" fontId="7" fillId="0" borderId="3" xfId="0" applyNumberFormat="1" applyFont="1" applyFill="1" applyBorder="1" applyAlignment="1">
      <alignment horizontal="right" vertical="center" wrapText="1"/>
    </xf>
    <xf numFmtId="169" fontId="7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168" fontId="7" fillId="0" borderId="2" xfId="0" applyNumberFormat="1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168" fontId="7" fillId="0" borderId="4" xfId="0" applyNumberFormat="1" applyFont="1" applyFill="1" applyBorder="1" applyAlignment="1">
      <alignment horizontal="right" vertical="center" wrapText="1"/>
    </xf>
    <xf numFmtId="170" fontId="7" fillId="3" borderId="1" xfId="1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168" fontId="7" fillId="0" borderId="1" xfId="1" applyNumberFormat="1" applyFont="1" applyFill="1" applyBorder="1" applyAlignment="1">
      <alignment horizontal="right" vertical="center" wrapText="1"/>
    </xf>
    <xf numFmtId="170" fontId="7" fillId="0" borderId="1" xfId="1" applyNumberFormat="1" applyFont="1" applyFill="1" applyBorder="1" applyAlignment="1">
      <alignment horizontal="right" vertical="center" wrapText="1"/>
    </xf>
    <xf numFmtId="169" fontId="7" fillId="0" borderId="1" xfId="1" applyNumberFormat="1" applyFont="1" applyFill="1" applyBorder="1" applyAlignment="1">
      <alignment horizontal="right" vertical="center" wrapText="1"/>
    </xf>
    <xf numFmtId="169" fontId="7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168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168" fontId="9" fillId="0" borderId="5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center" wrapText="1"/>
    </xf>
    <xf numFmtId="170" fontId="9" fillId="3" borderId="1" xfId="1" applyNumberFormat="1" applyFont="1" applyFill="1" applyBorder="1" applyAlignment="1">
      <alignment horizontal="right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170" fontId="9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68" fontId="7" fillId="0" borderId="5" xfId="1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168" fontId="7" fillId="3" borderId="1" xfId="1" applyNumberFormat="1" applyFont="1" applyFill="1" applyBorder="1" applyAlignment="1">
      <alignment horizontal="right" vertical="center" wrapText="1"/>
    </xf>
    <xf numFmtId="169" fontId="7" fillId="3" borderId="1" xfId="1" applyNumberFormat="1" applyFont="1" applyFill="1" applyBorder="1" applyAlignment="1">
      <alignment horizontal="right" vertical="center" wrapText="1"/>
    </xf>
    <xf numFmtId="169" fontId="7" fillId="3" borderId="1" xfId="0" applyNumberFormat="1" applyFont="1" applyFill="1" applyBorder="1" applyAlignment="1">
      <alignment horizontal="right" vertical="center" wrapText="1"/>
    </xf>
    <xf numFmtId="168" fontId="7" fillId="3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171" fontId="7" fillId="3" borderId="2" xfId="0" applyNumberFormat="1" applyFont="1" applyFill="1" applyBorder="1" applyAlignment="1">
      <alignment horizontal="center" vertical="center" wrapText="1"/>
    </xf>
    <xf numFmtId="171" fontId="7" fillId="3" borderId="4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168" fontId="9" fillId="3" borderId="2" xfId="0" applyNumberFormat="1" applyFont="1" applyFill="1" applyBorder="1" applyAlignment="1">
      <alignment horizontal="right" vertical="center" wrapText="1"/>
    </xf>
    <xf numFmtId="168" fontId="9" fillId="3" borderId="4" xfId="0" applyNumberFormat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7" fontId="7" fillId="3" borderId="8" xfId="0" applyNumberFormat="1" applyFont="1" applyFill="1" applyBorder="1" applyAlignment="1">
      <alignment horizontal="center" vertical="center" wrapText="1"/>
    </xf>
    <xf numFmtId="167" fontId="7" fillId="3" borderId="4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2" fontId="9" fillId="3" borderId="5" xfId="0" applyNumberFormat="1" applyFont="1" applyFill="1" applyBorder="1" applyAlignment="1">
      <alignment horizontal="left" vertical="center" wrapText="1"/>
    </xf>
    <xf numFmtId="2" fontId="9" fillId="3" borderId="6" xfId="0" applyNumberFormat="1" applyFont="1" applyFill="1" applyBorder="1" applyAlignment="1">
      <alignment horizontal="left" vertical="center" wrapText="1"/>
    </xf>
    <xf numFmtId="2" fontId="9" fillId="3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268"/>
  <sheetViews>
    <sheetView tabSelected="1" topLeftCell="A223" zoomScaleSheetLayoutView="30" workbookViewId="0">
      <selection activeCell="F244" sqref="F244"/>
    </sheetView>
  </sheetViews>
  <sheetFormatPr defaultRowHeight="15"/>
  <cols>
    <col min="1" max="1" width="5.42578125" customWidth="1"/>
    <col min="2" max="2" width="26.85546875" customWidth="1"/>
    <col min="3" max="3" width="15" customWidth="1"/>
    <col min="4" max="4" width="13.5703125" customWidth="1"/>
    <col min="5" max="5" width="13.7109375" customWidth="1"/>
    <col min="6" max="6" width="12.5703125" customWidth="1"/>
    <col min="7" max="7" width="13.28515625" customWidth="1"/>
    <col min="8" max="8" width="12.42578125" customWidth="1"/>
    <col min="9" max="9" width="13.140625" customWidth="1"/>
    <col min="10" max="10" width="14.5703125" customWidth="1"/>
    <col min="11" max="11" width="11.5703125" bestFit="1" customWidth="1"/>
    <col min="12" max="12" width="13.7109375" bestFit="1" customWidth="1"/>
    <col min="13" max="13" width="15.28515625" customWidth="1"/>
    <col min="14" max="15" width="11.5703125" bestFit="1" customWidth="1"/>
  </cols>
  <sheetData>
    <row r="1" spans="1:15" ht="0.75" customHeight="1">
      <c r="B1" s="96"/>
      <c r="C1" s="96"/>
      <c r="D1" s="96"/>
      <c r="E1" s="96"/>
      <c r="G1" s="96" t="s">
        <v>84</v>
      </c>
      <c r="H1" s="96"/>
      <c r="I1" s="96"/>
      <c r="J1" s="96"/>
    </row>
    <row r="2" spans="1:15" ht="14.25" hidden="1" customHeight="1">
      <c r="A2" s="41" t="s">
        <v>85</v>
      </c>
      <c r="B2" s="41"/>
      <c r="C2" s="41"/>
      <c r="D2" s="41"/>
      <c r="E2" s="41"/>
      <c r="F2" s="41"/>
      <c r="G2" s="96" t="s">
        <v>86</v>
      </c>
      <c r="H2" s="96"/>
      <c r="I2" s="96"/>
      <c r="J2" s="96"/>
    </row>
    <row r="3" spans="1:15" ht="17.25" hidden="1" customHeight="1">
      <c r="A3" s="41" t="s">
        <v>87</v>
      </c>
      <c r="B3" s="41"/>
      <c r="C3" s="41"/>
      <c r="D3" s="41"/>
      <c r="E3" s="41"/>
      <c r="F3" s="41"/>
      <c r="G3" s="96" t="s">
        <v>88</v>
      </c>
      <c r="H3" s="96"/>
      <c r="I3" s="96"/>
      <c r="J3" s="96"/>
    </row>
    <row r="4" spans="1:15" ht="177" customHeight="1">
      <c r="B4" s="41"/>
      <c r="C4" s="41"/>
      <c r="D4" s="41"/>
      <c r="E4" s="41"/>
      <c r="F4" s="41"/>
      <c r="G4" s="96" t="s">
        <v>98</v>
      </c>
      <c r="H4" s="96"/>
      <c r="I4" s="96"/>
      <c r="J4" s="96"/>
      <c r="K4" s="4"/>
      <c r="L4" s="4"/>
    </row>
    <row r="5" spans="1:15" ht="14.25" customHeight="1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5" ht="15.75">
      <c r="A6" s="102" t="s">
        <v>26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5" ht="33" customHeight="1">
      <c r="A7" s="103" t="s">
        <v>47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5" ht="40.5" customHeight="1">
      <c r="A8" s="85" t="s">
        <v>1</v>
      </c>
      <c r="B8" s="64" t="s">
        <v>15</v>
      </c>
      <c r="C8" s="104" t="s">
        <v>30</v>
      </c>
      <c r="D8" s="105"/>
      <c r="E8" s="105"/>
      <c r="F8" s="105"/>
      <c r="G8" s="105"/>
      <c r="H8" s="105"/>
      <c r="I8" s="106"/>
      <c r="J8" s="64" t="s">
        <v>14</v>
      </c>
    </row>
    <row r="9" spans="1:15" ht="49.5" customHeight="1">
      <c r="A9" s="64"/>
      <c r="B9" s="66"/>
      <c r="C9" s="10" t="s">
        <v>2</v>
      </c>
      <c r="D9" s="11" t="s">
        <v>29</v>
      </c>
      <c r="E9" s="52" t="s">
        <v>31</v>
      </c>
      <c r="F9" s="52" t="s">
        <v>32</v>
      </c>
      <c r="G9" s="52" t="s">
        <v>33</v>
      </c>
      <c r="H9" s="11" t="s">
        <v>34</v>
      </c>
      <c r="I9" s="11" t="s">
        <v>35</v>
      </c>
      <c r="J9" s="66"/>
      <c r="K9" s="1"/>
      <c r="L9" s="1"/>
      <c r="M9" s="5"/>
      <c r="O9" s="1"/>
    </row>
    <row r="10" spans="1:15" ht="12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"/>
      <c r="L10" s="1"/>
      <c r="M10" s="5"/>
      <c r="O10" s="1"/>
    </row>
    <row r="11" spans="1:15" ht="28.5" customHeight="1">
      <c r="A11" s="9">
        <v>1</v>
      </c>
      <c r="B11" s="43" t="s">
        <v>3</v>
      </c>
      <c r="C11" s="42">
        <f t="shared" ref="C11:I11" si="0">SUM(C12+C13)</f>
        <v>644968.05353999999</v>
      </c>
      <c r="D11" s="42">
        <f t="shared" si="0"/>
        <v>102852.07455</v>
      </c>
      <c r="E11" s="42">
        <f t="shared" si="0"/>
        <v>85819.567709999988</v>
      </c>
      <c r="F11" s="42">
        <f t="shared" si="0"/>
        <v>132689.25781000001</v>
      </c>
      <c r="G11" s="42">
        <f t="shared" si="0"/>
        <v>184510.37</v>
      </c>
      <c r="H11" s="42">
        <f t="shared" si="0"/>
        <v>78214.883470000001</v>
      </c>
      <c r="I11" s="42">
        <f t="shared" si="0"/>
        <v>60881.9</v>
      </c>
      <c r="J11" s="58" t="s">
        <v>28</v>
      </c>
      <c r="K11" s="1"/>
      <c r="L11" s="8"/>
      <c r="M11" s="1"/>
      <c r="N11" s="1"/>
      <c r="O11" s="1"/>
    </row>
    <row r="12" spans="1:15">
      <c r="A12" s="9">
        <f>SUM(A11+1)</f>
        <v>2</v>
      </c>
      <c r="B12" s="15" t="s">
        <v>4</v>
      </c>
      <c r="C12" s="14">
        <f>SUM(D12:I12)</f>
        <v>581890.67989000003</v>
      </c>
      <c r="D12" s="14">
        <f>SUM(D15+D18)</f>
        <v>95682.874550000008</v>
      </c>
      <c r="E12" s="14">
        <f t="shared" ref="D12:I13" si="1">SUM(E15+E18)</f>
        <v>72836.367709999991</v>
      </c>
      <c r="F12" s="14">
        <f t="shared" si="1"/>
        <v>108147.98416000001</v>
      </c>
      <c r="G12" s="14">
        <f t="shared" si="1"/>
        <v>167147.07</v>
      </c>
      <c r="H12" s="14">
        <f t="shared" si="1"/>
        <v>77194.483470000006</v>
      </c>
      <c r="I12" s="14">
        <f t="shared" si="1"/>
        <v>60881.9</v>
      </c>
      <c r="J12" s="59"/>
      <c r="K12" s="1"/>
      <c r="L12" s="1"/>
      <c r="M12" s="1"/>
      <c r="N12" s="1"/>
      <c r="O12" s="1"/>
    </row>
    <row r="13" spans="1:15">
      <c r="A13" s="9">
        <f>SUM(A12+1)</f>
        <v>3</v>
      </c>
      <c r="B13" s="13" t="s">
        <v>5</v>
      </c>
      <c r="C13" s="14">
        <f>SUM(D13:I13)</f>
        <v>63077.373650000001</v>
      </c>
      <c r="D13" s="14">
        <f t="shared" si="1"/>
        <v>7169.2</v>
      </c>
      <c r="E13" s="14">
        <f t="shared" si="1"/>
        <v>12983.2</v>
      </c>
      <c r="F13" s="14">
        <f>SUM(F16+F19)</f>
        <v>24541.273649999996</v>
      </c>
      <c r="G13" s="14">
        <f t="shared" si="1"/>
        <v>17363.3</v>
      </c>
      <c r="H13" s="14">
        <f t="shared" si="1"/>
        <v>1020.4</v>
      </c>
      <c r="I13" s="14">
        <f t="shared" si="1"/>
        <v>0</v>
      </c>
      <c r="J13" s="59"/>
      <c r="K13" s="1"/>
      <c r="L13" s="1"/>
      <c r="M13" s="1"/>
      <c r="N13" s="1"/>
      <c r="O13" s="1"/>
    </row>
    <row r="14" spans="1:15" ht="16.5" customHeight="1">
      <c r="A14" s="9">
        <f>SUM(A13+1)</f>
        <v>4</v>
      </c>
      <c r="B14" s="13" t="s">
        <v>6</v>
      </c>
      <c r="C14" s="14">
        <f t="shared" ref="C14:I14" si="2">SUM(C15:C16)</f>
        <v>113343.26563000001</v>
      </c>
      <c r="D14" s="14">
        <f t="shared" si="2"/>
        <v>3515</v>
      </c>
      <c r="E14" s="14">
        <f t="shared" si="2"/>
        <v>5910.2501000000002</v>
      </c>
      <c r="F14" s="14">
        <f t="shared" si="2"/>
        <v>23136.63206</v>
      </c>
      <c r="G14" s="14">
        <f t="shared" si="2"/>
        <v>74590.5</v>
      </c>
      <c r="H14" s="14">
        <f t="shared" si="2"/>
        <v>6190.8834699999998</v>
      </c>
      <c r="I14" s="14">
        <f t="shared" si="2"/>
        <v>0</v>
      </c>
      <c r="J14" s="58" t="s">
        <v>28</v>
      </c>
      <c r="L14" s="1"/>
    </row>
    <row r="15" spans="1:15">
      <c r="A15" s="9">
        <f t="shared" ref="A15:A73" si="3">SUM(A14+1)</f>
        <v>5</v>
      </c>
      <c r="B15" s="13" t="s">
        <v>4</v>
      </c>
      <c r="C15" s="16">
        <f>SUM(D15:I15)</f>
        <v>113343.26563000001</v>
      </c>
      <c r="D15" s="16">
        <f t="shared" ref="D15:I15" si="4">SUM(D27+D70+D133+D171+D229+D254)</f>
        <v>3515</v>
      </c>
      <c r="E15" s="16">
        <f t="shared" si="4"/>
        <v>5910.2501000000002</v>
      </c>
      <c r="F15" s="16">
        <f t="shared" si="4"/>
        <v>23136.63206</v>
      </c>
      <c r="G15" s="16">
        <f t="shared" si="4"/>
        <v>74590.5</v>
      </c>
      <c r="H15" s="16">
        <f t="shared" si="4"/>
        <v>6190.8834699999998</v>
      </c>
      <c r="I15" s="16">
        <f t="shared" si="4"/>
        <v>0</v>
      </c>
      <c r="J15" s="59"/>
      <c r="K15" s="5"/>
      <c r="L15" s="1"/>
    </row>
    <row r="16" spans="1:15">
      <c r="A16" s="9">
        <f t="shared" si="3"/>
        <v>6</v>
      </c>
      <c r="B16" s="13" t="s">
        <v>5</v>
      </c>
      <c r="C16" s="16">
        <f>SUM(D16:I16)</f>
        <v>0</v>
      </c>
      <c r="D16" s="16">
        <f>D71+D134+D28</f>
        <v>0</v>
      </c>
      <c r="E16" s="16">
        <f>E71+E134+E28</f>
        <v>0</v>
      </c>
      <c r="F16" s="16">
        <f>F71+F134</f>
        <v>0</v>
      </c>
      <c r="G16" s="16">
        <f>G71+G134</f>
        <v>0</v>
      </c>
      <c r="H16" s="16">
        <f>H71+H134</f>
        <v>0</v>
      </c>
      <c r="I16" s="16">
        <f>I71+I134</f>
        <v>0</v>
      </c>
      <c r="J16" s="59"/>
      <c r="L16" s="1"/>
    </row>
    <row r="17" spans="1:14">
      <c r="A17" s="9">
        <f t="shared" si="3"/>
        <v>7</v>
      </c>
      <c r="B17" s="13" t="s">
        <v>7</v>
      </c>
      <c r="C17" s="14">
        <f t="shared" ref="C17:I17" si="5">SUM(C18:C19)</f>
        <v>531624.78790999996</v>
      </c>
      <c r="D17" s="14">
        <f t="shared" si="5"/>
        <v>99337.074550000005</v>
      </c>
      <c r="E17" s="14">
        <f t="shared" si="5"/>
        <v>79909.317609999984</v>
      </c>
      <c r="F17" s="14">
        <f t="shared" si="5"/>
        <v>109552.62575000001</v>
      </c>
      <c r="G17" s="14">
        <f t="shared" si="5"/>
        <v>109919.87000000001</v>
      </c>
      <c r="H17" s="14">
        <f t="shared" si="5"/>
        <v>72024</v>
      </c>
      <c r="I17" s="14">
        <f t="shared" si="5"/>
        <v>60881.9</v>
      </c>
      <c r="J17" s="58" t="s">
        <v>28</v>
      </c>
      <c r="K17" s="5"/>
      <c r="L17" s="1"/>
    </row>
    <row r="18" spans="1:14">
      <c r="A18" s="9">
        <f t="shared" si="3"/>
        <v>8</v>
      </c>
      <c r="B18" s="15" t="s">
        <v>4</v>
      </c>
      <c r="C18" s="14">
        <f>SUM(D18:I18)</f>
        <v>468547.41425999999</v>
      </c>
      <c r="D18" s="14">
        <f t="shared" ref="D18:I18" si="6">SUM(D38+D92+D147+D180+D263+D241)</f>
        <v>92167.874550000008</v>
      </c>
      <c r="E18" s="14">
        <f t="shared" si="6"/>
        <v>66926.117609999987</v>
      </c>
      <c r="F18" s="14">
        <f t="shared" si="6"/>
        <v>85011.352100000004</v>
      </c>
      <c r="G18" s="14">
        <f t="shared" si="6"/>
        <v>92556.57</v>
      </c>
      <c r="H18" s="14">
        <f t="shared" si="6"/>
        <v>71003.600000000006</v>
      </c>
      <c r="I18" s="14">
        <f t="shared" si="6"/>
        <v>60881.9</v>
      </c>
      <c r="J18" s="59"/>
      <c r="L18" s="1"/>
    </row>
    <row r="19" spans="1:14">
      <c r="A19" s="9">
        <f t="shared" si="3"/>
        <v>9</v>
      </c>
      <c r="B19" s="13" t="s">
        <v>5</v>
      </c>
      <c r="C19" s="14">
        <f>SUM(D19:I19)</f>
        <v>63077.373650000001</v>
      </c>
      <c r="D19" s="14">
        <f t="shared" ref="D19:E19" si="7">SUM(D39+D93+D148+D181)</f>
        <v>7169.2</v>
      </c>
      <c r="E19" s="14">
        <f t="shared" si="7"/>
        <v>12983.2</v>
      </c>
      <c r="F19" s="14">
        <f>SUM(F39+F93+F148+F181+F264)</f>
        <v>24541.273649999996</v>
      </c>
      <c r="G19" s="14">
        <f t="shared" ref="G19:I19" si="8">SUM(G39+G93+G148+G181+G264)</f>
        <v>17363.3</v>
      </c>
      <c r="H19" s="14">
        <f t="shared" si="8"/>
        <v>1020.4</v>
      </c>
      <c r="I19" s="14">
        <f t="shared" si="8"/>
        <v>0</v>
      </c>
      <c r="J19" s="59"/>
      <c r="L19" s="1"/>
    </row>
    <row r="20" spans="1:14" ht="14.25" customHeight="1">
      <c r="A20" s="9">
        <f t="shared" si="3"/>
        <v>10</v>
      </c>
      <c r="B20" s="99" t="s">
        <v>52</v>
      </c>
      <c r="C20" s="100"/>
      <c r="D20" s="100"/>
      <c r="E20" s="100"/>
      <c r="F20" s="100"/>
      <c r="G20" s="100"/>
      <c r="H20" s="100"/>
      <c r="I20" s="100"/>
      <c r="J20" s="101"/>
      <c r="L20" s="1"/>
      <c r="N20" s="1"/>
    </row>
    <row r="21" spans="1:14" ht="12" customHeight="1">
      <c r="A21" s="9">
        <f t="shared" si="3"/>
        <v>11</v>
      </c>
      <c r="B21" s="43" t="s">
        <v>43</v>
      </c>
      <c r="C21" s="97">
        <f>SUM(C23+C24)</f>
        <v>213879.696</v>
      </c>
      <c r="D21" s="97">
        <f t="shared" ref="D21:I21" si="9">SUM(D23:D24)</f>
        <v>37767.41893</v>
      </c>
      <c r="E21" s="97">
        <f t="shared" si="9"/>
        <v>39411.970929999996</v>
      </c>
      <c r="F21" s="97">
        <f t="shared" si="9"/>
        <v>49575.806140000001</v>
      </c>
      <c r="G21" s="97">
        <f t="shared" si="9"/>
        <v>30491.7</v>
      </c>
      <c r="H21" s="97">
        <f t="shared" si="9"/>
        <v>30530.3</v>
      </c>
      <c r="I21" s="97">
        <f t="shared" si="9"/>
        <v>26102.5</v>
      </c>
      <c r="J21" s="58" t="s">
        <v>28</v>
      </c>
      <c r="L21" s="1"/>
      <c r="N21" s="1"/>
    </row>
    <row r="22" spans="1:14" ht="12" customHeight="1">
      <c r="A22" s="9">
        <f t="shared" si="3"/>
        <v>12</v>
      </c>
      <c r="B22" s="13" t="s">
        <v>8</v>
      </c>
      <c r="C22" s="98"/>
      <c r="D22" s="98"/>
      <c r="E22" s="98"/>
      <c r="F22" s="98"/>
      <c r="G22" s="98"/>
      <c r="H22" s="98"/>
      <c r="I22" s="98"/>
      <c r="J22" s="59"/>
      <c r="L22" s="1"/>
      <c r="N22" s="1"/>
    </row>
    <row r="23" spans="1:14" ht="12" customHeight="1">
      <c r="A23" s="9">
        <f t="shared" si="3"/>
        <v>13</v>
      </c>
      <c r="B23" s="13" t="s">
        <v>4</v>
      </c>
      <c r="C23" s="14">
        <f>SUM(D23:I23)</f>
        <v>205406.196</v>
      </c>
      <c r="D23" s="14">
        <f t="shared" ref="D23:I24" si="10">SUM(D27+D38)</f>
        <v>36841.018929999998</v>
      </c>
      <c r="E23" s="14">
        <f t="shared" si="10"/>
        <v>35702.470929999996</v>
      </c>
      <c r="F23" s="14">
        <f t="shared" si="10"/>
        <v>47507.706140000002</v>
      </c>
      <c r="G23" s="14">
        <f t="shared" si="10"/>
        <v>29600</v>
      </c>
      <c r="H23" s="14">
        <f t="shared" si="10"/>
        <v>29652.5</v>
      </c>
      <c r="I23" s="14">
        <f t="shared" si="10"/>
        <v>26102.5</v>
      </c>
      <c r="J23" s="59"/>
      <c r="L23" s="1"/>
      <c r="N23" s="1"/>
    </row>
    <row r="24" spans="1:14" ht="12" customHeight="1">
      <c r="A24" s="9">
        <f t="shared" si="3"/>
        <v>14</v>
      </c>
      <c r="B24" s="13" t="s">
        <v>5</v>
      </c>
      <c r="C24" s="14">
        <f>SUM(D24:I24)</f>
        <v>8473.5</v>
      </c>
      <c r="D24" s="14">
        <f t="shared" si="10"/>
        <v>926.4</v>
      </c>
      <c r="E24" s="14">
        <f t="shared" si="10"/>
        <v>3709.5</v>
      </c>
      <c r="F24" s="14">
        <f>SUM(F28+F39)</f>
        <v>2068.1</v>
      </c>
      <c r="G24" s="14">
        <f t="shared" si="10"/>
        <v>891.7</v>
      </c>
      <c r="H24" s="14">
        <f t="shared" si="10"/>
        <v>877.8</v>
      </c>
      <c r="I24" s="14">
        <f t="shared" si="10"/>
        <v>0</v>
      </c>
      <c r="J24" s="60"/>
      <c r="L24" s="1"/>
      <c r="N24" s="1"/>
    </row>
    <row r="25" spans="1:14" ht="12" customHeight="1">
      <c r="A25" s="9">
        <f t="shared" si="3"/>
        <v>15</v>
      </c>
      <c r="B25" s="18" t="s">
        <v>9</v>
      </c>
      <c r="C25" s="19"/>
      <c r="D25" s="19"/>
      <c r="E25" s="19"/>
      <c r="F25" s="19"/>
      <c r="G25" s="19"/>
      <c r="H25" s="19"/>
      <c r="I25" s="19"/>
      <c r="J25" s="20"/>
      <c r="L25" s="1"/>
      <c r="N25" s="1"/>
    </row>
    <row r="26" spans="1:14" ht="12" customHeight="1">
      <c r="A26" s="9">
        <f t="shared" si="3"/>
        <v>16</v>
      </c>
      <c r="B26" s="13" t="s">
        <v>19</v>
      </c>
      <c r="C26" s="14">
        <f>SUM(D26:I26)</f>
        <v>0</v>
      </c>
      <c r="D26" s="14">
        <f>SUM(D27+D28)</f>
        <v>0</v>
      </c>
      <c r="E26" s="14">
        <f>SUM(E27+E28)</f>
        <v>0</v>
      </c>
      <c r="F26" s="14">
        <f>SUM(F27)</f>
        <v>0</v>
      </c>
      <c r="G26" s="14">
        <f>SUM(G27)</f>
        <v>0</v>
      </c>
      <c r="H26" s="14">
        <f>SUM(H27)</f>
        <v>0</v>
      </c>
      <c r="I26" s="14">
        <f>SUM(I27)</f>
        <v>0</v>
      </c>
      <c r="J26" s="58" t="s">
        <v>28</v>
      </c>
      <c r="L26" s="1"/>
      <c r="N26" s="1"/>
    </row>
    <row r="27" spans="1:14" ht="12" customHeight="1">
      <c r="A27" s="9">
        <f t="shared" si="3"/>
        <v>17</v>
      </c>
      <c r="B27" s="13" t="s">
        <v>4</v>
      </c>
      <c r="C27" s="14">
        <f>SUM(D27:I27)</f>
        <v>0</v>
      </c>
      <c r="D27" s="14">
        <f t="shared" ref="D27:I27" si="11">SUM(D31+D34)</f>
        <v>0</v>
      </c>
      <c r="E27" s="14">
        <f t="shared" si="11"/>
        <v>0</v>
      </c>
      <c r="F27" s="14">
        <f t="shared" si="11"/>
        <v>0</v>
      </c>
      <c r="G27" s="14">
        <f t="shared" si="11"/>
        <v>0</v>
      </c>
      <c r="H27" s="14">
        <f t="shared" si="11"/>
        <v>0</v>
      </c>
      <c r="I27" s="14">
        <f t="shared" si="11"/>
        <v>0</v>
      </c>
      <c r="J27" s="59"/>
      <c r="L27" s="1"/>
      <c r="N27" s="1"/>
    </row>
    <row r="28" spans="1:14" ht="12" customHeight="1">
      <c r="A28" s="9">
        <f t="shared" si="3"/>
        <v>18</v>
      </c>
      <c r="B28" s="13" t="s">
        <v>5</v>
      </c>
      <c r="C28" s="14">
        <f>SUM(D28:I28)</f>
        <v>0</v>
      </c>
      <c r="D28" s="14">
        <f t="shared" ref="D28:I28" si="12">SUM(D35)</f>
        <v>0</v>
      </c>
      <c r="E28" s="14">
        <f t="shared" si="12"/>
        <v>0</v>
      </c>
      <c r="F28" s="14">
        <f t="shared" si="12"/>
        <v>0</v>
      </c>
      <c r="G28" s="14">
        <f t="shared" si="12"/>
        <v>0</v>
      </c>
      <c r="H28" s="14">
        <f t="shared" si="12"/>
        <v>0</v>
      </c>
      <c r="I28" s="14">
        <f t="shared" si="12"/>
        <v>0</v>
      </c>
      <c r="J28" s="60"/>
      <c r="L28" s="1"/>
      <c r="N28" s="1"/>
    </row>
    <row r="29" spans="1:14" ht="12" customHeight="1">
      <c r="A29" s="9">
        <f t="shared" si="3"/>
        <v>19</v>
      </c>
      <c r="B29" s="67" t="s">
        <v>10</v>
      </c>
      <c r="C29" s="68"/>
      <c r="D29" s="68"/>
      <c r="E29" s="68"/>
      <c r="F29" s="68"/>
      <c r="G29" s="68"/>
      <c r="H29" s="68"/>
      <c r="I29" s="68"/>
      <c r="J29" s="69"/>
      <c r="L29" s="1"/>
      <c r="N29" s="1"/>
    </row>
    <row r="30" spans="1:14" ht="12" customHeight="1">
      <c r="A30" s="9">
        <f t="shared" si="3"/>
        <v>20</v>
      </c>
      <c r="B30" s="15" t="s">
        <v>18</v>
      </c>
      <c r="C30" s="22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64" t="s">
        <v>28</v>
      </c>
      <c r="L30" s="1"/>
      <c r="N30" s="1"/>
    </row>
    <row r="31" spans="1:14" ht="12" customHeight="1">
      <c r="A31" s="9">
        <f t="shared" si="3"/>
        <v>21</v>
      </c>
      <c r="B31" s="24" t="s">
        <v>4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66"/>
      <c r="L31" s="1"/>
      <c r="N31" s="1"/>
    </row>
    <row r="32" spans="1:14" ht="12" customHeight="1">
      <c r="A32" s="9">
        <f t="shared" si="3"/>
        <v>22</v>
      </c>
      <c r="B32" s="67" t="s">
        <v>11</v>
      </c>
      <c r="C32" s="68"/>
      <c r="D32" s="68"/>
      <c r="E32" s="68"/>
      <c r="F32" s="68"/>
      <c r="G32" s="68"/>
      <c r="H32" s="68"/>
      <c r="I32" s="68"/>
      <c r="J32" s="69"/>
      <c r="L32" s="1"/>
      <c r="N32" s="1"/>
    </row>
    <row r="33" spans="1:14" ht="12" customHeight="1">
      <c r="A33" s="9">
        <f t="shared" si="3"/>
        <v>23</v>
      </c>
      <c r="B33" s="26" t="s">
        <v>2</v>
      </c>
      <c r="C33" s="14">
        <f>SUM(D33:I33)</f>
        <v>0</v>
      </c>
      <c r="D33" s="27">
        <f t="shared" ref="D33:I33" si="13">SUM(D34:D35)</f>
        <v>0</v>
      </c>
      <c r="E33" s="27">
        <f t="shared" si="13"/>
        <v>0</v>
      </c>
      <c r="F33" s="27">
        <f t="shared" si="13"/>
        <v>0</v>
      </c>
      <c r="G33" s="27">
        <f t="shared" si="13"/>
        <v>0</v>
      </c>
      <c r="H33" s="27">
        <f t="shared" si="13"/>
        <v>0</v>
      </c>
      <c r="I33" s="27">
        <f t="shared" si="13"/>
        <v>0</v>
      </c>
      <c r="J33" s="64" t="s">
        <v>28</v>
      </c>
      <c r="L33" s="1"/>
      <c r="N33" s="1"/>
    </row>
    <row r="34" spans="1:14" ht="12" customHeight="1">
      <c r="A34" s="9">
        <f t="shared" si="3"/>
        <v>24</v>
      </c>
      <c r="B34" s="24" t="s">
        <v>4</v>
      </c>
      <c r="C34" s="14">
        <f>SUM(D34:I34)</f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65"/>
      <c r="L34" s="1"/>
      <c r="N34" s="1"/>
    </row>
    <row r="35" spans="1:14" ht="12" customHeight="1">
      <c r="A35" s="9">
        <f t="shared" si="3"/>
        <v>25</v>
      </c>
      <c r="B35" s="13" t="s">
        <v>5</v>
      </c>
      <c r="C35" s="14">
        <f>SUM(D35:I35)</f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66"/>
      <c r="L35" s="1"/>
      <c r="N35" s="1"/>
    </row>
    <row r="36" spans="1:14" ht="12" customHeight="1">
      <c r="A36" s="9">
        <f t="shared" si="3"/>
        <v>26</v>
      </c>
      <c r="B36" s="70" t="s">
        <v>12</v>
      </c>
      <c r="C36" s="71"/>
      <c r="D36" s="71"/>
      <c r="E36" s="71"/>
      <c r="F36" s="71"/>
      <c r="G36" s="71"/>
      <c r="H36" s="71"/>
      <c r="I36" s="71"/>
      <c r="J36" s="75"/>
      <c r="L36" s="1"/>
      <c r="N36" s="1"/>
    </row>
    <row r="37" spans="1:14" ht="12" customHeight="1">
      <c r="A37" s="9">
        <f t="shared" si="3"/>
        <v>27</v>
      </c>
      <c r="B37" s="43" t="s">
        <v>13</v>
      </c>
      <c r="C37" s="42">
        <f>SUM(D37:I37)</f>
        <v>213879.696</v>
      </c>
      <c r="D37" s="42">
        <f t="shared" ref="D37:I37" si="14">SUM(D38:D39)</f>
        <v>37767.41893</v>
      </c>
      <c r="E37" s="42">
        <f t="shared" si="14"/>
        <v>39411.970929999996</v>
      </c>
      <c r="F37" s="42">
        <f t="shared" si="14"/>
        <v>49575.806140000001</v>
      </c>
      <c r="G37" s="42">
        <f t="shared" si="14"/>
        <v>30491.7</v>
      </c>
      <c r="H37" s="42">
        <f t="shared" si="14"/>
        <v>30530.3</v>
      </c>
      <c r="I37" s="42">
        <f t="shared" si="14"/>
        <v>26102.5</v>
      </c>
      <c r="J37" s="110" t="s">
        <v>28</v>
      </c>
      <c r="L37" s="1"/>
      <c r="N37" s="1"/>
    </row>
    <row r="38" spans="1:14" ht="12" customHeight="1">
      <c r="A38" s="9">
        <f t="shared" si="3"/>
        <v>28</v>
      </c>
      <c r="B38" s="13" t="s">
        <v>4</v>
      </c>
      <c r="C38" s="14">
        <f>SUM(D38:I38)</f>
        <v>205406.196</v>
      </c>
      <c r="D38" s="14">
        <f t="shared" ref="D38:I38" si="15">SUM(D45+D42+D63+D48+D52)</f>
        <v>36841.018929999998</v>
      </c>
      <c r="E38" s="14">
        <f t="shared" si="15"/>
        <v>35702.470929999996</v>
      </c>
      <c r="F38" s="14">
        <f t="shared" si="15"/>
        <v>47507.706140000002</v>
      </c>
      <c r="G38" s="14">
        <f t="shared" si="15"/>
        <v>29600</v>
      </c>
      <c r="H38" s="14">
        <f t="shared" si="15"/>
        <v>29652.5</v>
      </c>
      <c r="I38" s="14">
        <f t="shared" si="15"/>
        <v>26102.5</v>
      </c>
      <c r="J38" s="111"/>
      <c r="L38" s="1"/>
      <c r="N38" s="1"/>
    </row>
    <row r="39" spans="1:14" ht="12" customHeight="1">
      <c r="A39" s="9">
        <f t="shared" si="3"/>
        <v>29</v>
      </c>
      <c r="B39" s="24" t="s">
        <v>5</v>
      </c>
      <c r="C39" s="14">
        <f>SUM(D39:I39)</f>
        <v>8473.5</v>
      </c>
      <c r="D39" s="14">
        <f t="shared" ref="D39:I39" si="16">SUM(D49+D53)</f>
        <v>926.4</v>
      </c>
      <c r="E39" s="14">
        <f t="shared" si="16"/>
        <v>3709.5</v>
      </c>
      <c r="F39" s="14">
        <f>SUM(F49+F53)</f>
        <v>2068.1</v>
      </c>
      <c r="G39" s="14">
        <f t="shared" si="16"/>
        <v>891.7</v>
      </c>
      <c r="H39" s="14">
        <f t="shared" si="16"/>
        <v>877.8</v>
      </c>
      <c r="I39" s="14">
        <f t="shared" si="16"/>
        <v>0</v>
      </c>
      <c r="J39" s="112"/>
      <c r="L39" s="1"/>
      <c r="N39" s="1"/>
    </row>
    <row r="40" spans="1:14" ht="12" customHeight="1">
      <c r="A40" s="9">
        <f t="shared" si="3"/>
        <v>30</v>
      </c>
      <c r="B40" s="70" t="s">
        <v>53</v>
      </c>
      <c r="C40" s="71"/>
      <c r="D40" s="71"/>
      <c r="E40" s="71"/>
      <c r="F40" s="71"/>
      <c r="G40" s="71"/>
      <c r="H40" s="71"/>
      <c r="I40" s="71"/>
      <c r="J40" s="75"/>
      <c r="L40" s="1"/>
      <c r="N40" s="1"/>
    </row>
    <row r="41" spans="1:14" ht="12" customHeight="1">
      <c r="A41" s="9">
        <f t="shared" si="3"/>
        <v>31</v>
      </c>
      <c r="B41" s="24" t="s">
        <v>16</v>
      </c>
      <c r="C41" s="28">
        <f>SUM(D41:I41)</f>
        <v>18095.529439999998</v>
      </c>
      <c r="D41" s="28">
        <f t="shared" ref="D41:I41" si="17">SUM(D42)</f>
        <v>2700</v>
      </c>
      <c r="E41" s="28">
        <f t="shared" si="17"/>
        <v>2602.9</v>
      </c>
      <c r="F41" s="28">
        <f t="shared" si="17"/>
        <v>2987.6294400000002</v>
      </c>
      <c r="G41" s="28">
        <f t="shared" si="17"/>
        <v>3000</v>
      </c>
      <c r="H41" s="28">
        <f t="shared" si="17"/>
        <v>3402.5</v>
      </c>
      <c r="I41" s="28">
        <f t="shared" si="17"/>
        <v>3402.5</v>
      </c>
      <c r="J41" s="64">
        <v>4</v>
      </c>
      <c r="L41" s="1"/>
      <c r="N41" s="1"/>
    </row>
    <row r="42" spans="1:14" ht="12" customHeight="1">
      <c r="A42" s="9">
        <f t="shared" si="3"/>
        <v>32</v>
      </c>
      <c r="B42" s="24" t="s">
        <v>4</v>
      </c>
      <c r="C42" s="28">
        <f>SUM(D42:I42)</f>
        <v>18095.529439999998</v>
      </c>
      <c r="D42" s="28">
        <v>2700</v>
      </c>
      <c r="E42" s="14">
        <v>2602.9</v>
      </c>
      <c r="F42" s="14">
        <v>2987.6294400000002</v>
      </c>
      <c r="G42" s="14">
        <v>3000</v>
      </c>
      <c r="H42" s="28">
        <v>3402.5</v>
      </c>
      <c r="I42" s="28">
        <v>3402.5</v>
      </c>
      <c r="J42" s="66"/>
      <c r="L42" s="1"/>
      <c r="N42" s="1"/>
    </row>
    <row r="43" spans="1:14" ht="12" customHeight="1">
      <c r="A43" s="9">
        <f t="shared" si="3"/>
        <v>33</v>
      </c>
      <c r="B43" s="70" t="s">
        <v>54</v>
      </c>
      <c r="C43" s="71"/>
      <c r="D43" s="71"/>
      <c r="E43" s="71"/>
      <c r="F43" s="71"/>
      <c r="G43" s="71"/>
      <c r="H43" s="71"/>
      <c r="I43" s="71"/>
      <c r="J43" s="75"/>
      <c r="L43" s="1"/>
      <c r="N43" s="1"/>
    </row>
    <row r="44" spans="1:14" ht="12" customHeight="1">
      <c r="A44" s="9">
        <f t="shared" si="3"/>
        <v>34</v>
      </c>
      <c r="B44" s="24" t="s">
        <v>24</v>
      </c>
      <c r="C44" s="28">
        <f>SUM(D44:I44)</f>
        <v>114997.63841</v>
      </c>
      <c r="D44" s="28">
        <f t="shared" ref="D44:I44" si="18">SUM(D45)</f>
        <v>18700</v>
      </c>
      <c r="E44" s="28">
        <f t="shared" si="18"/>
        <v>20244.136409999999</v>
      </c>
      <c r="F44" s="28">
        <f t="shared" si="18"/>
        <v>30553.502</v>
      </c>
      <c r="G44" s="28">
        <f t="shared" si="18"/>
        <v>12500</v>
      </c>
      <c r="H44" s="28">
        <f t="shared" si="18"/>
        <v>16500</v>
      </c>
      <c r="I44" s="28">
        <f t="shared" si="18"/>
        <v>16500</v>
      </c>
      <c r="J44" s="64">
        <v>6</v>
      </c>
      <c r="L44" s="1"/>
      <c r="N44" s="1"/>
    </row>
    <row r="45" spans="1:14" ht="12" customHeight="1">
      <c r="A45" s="9">
        <f t="shared" si="3"/>
        <v>35</v>
      </c>
      <c r="B45" s="24" t="s">
        <v>4</v>
      </c>
      <c r="C45" s="28">
        <f>SUM(D45:I45)</f>
        <v>114997.63841</v>
      </c>
      <c r="D45" s="28">
        <v>18700</v>
      </c>
      <c r="E45" s="14">
        <v>20244.136409999999</v>
      </c>
      <c r="F45" s="14">
        <v>30553.502</v>
      </c>
      <c r="G45" s="14">
        <v>12500</v>
      </c>
      <c r="H45" s="28">
        <v>16500</v>
      </c>
      <c r="I45" s="28">
        <v>16500</v>
      </c>
      <c r="J45" s="66"/>
      <c r="L45" s="1"/>
      <c r="N45" s="1"/>
    </row>
    <row r="46" spans="1:14" ht="12" customHeight="1">
      <c r="A46" s="9">
        <f t="shared" si="3"/>
        <v>36</v>
      </c>
      <c r="B46" s="70" t="s">
        <v>75</v>
      </c>
      <c r="C46" s="68"/>
      <c r="D46" s="68"/>
      <c r="E46" s="68"/>
      <c r="F46" s="68"/>
      <c r="G46" s="68"/>
      <c r="H46" s="68"/>
      <c r="I46" s="68"/>
      <c r="J46" s="69"/>
      <c r="L46" s="1"/>
      <c r="N46" s="1"/>
    </row>
    <row r="47" spans="1:14" ht="12" customHeight="1">
      <c r="A47" s="9">
        <f t="shared" si="3"/>
        <v>37</v>
      </c>
      <c r="B47" s="24" t="s">
        <v>16</v>
      </c>
      <c r="C47" s="28">
        <f>SUM(D47:I47)</f>
        <v>7222.1642199999997</v>
      </c>
      <c r="D47" s="28">
        <f t="shared" ref="D47:I47" si="19">SUM(D48:D49)</f>
        <v>1448.8328999999999</v>
      </c>
      <c r="E47" s="28">
        <f t="shared" si="19"/>
        <v>1205.33132</v>
      </c>
      <c r="F47" s="28">
        <f t="shared" si="19"/>
        <v>1798.5</v>
      </c>
      <c r="G47" s="28">
        <f t="shared" si="19"/>
        <v>1391.7</v>
      </c>
      <c r="H47" s="28">
        <f t="shared" si="19"/>
        <v>1377.8</v>
      </c>
      <c r="I47" s="28">
        <f t="shared" si="19"/>
        <v>0</v>
      </c>
      <c r="J47" s="64">
        <v>8</v>
      </c>
      <c r="L47" s="1"/>
      <c r="N47" s="1"/>
    </row>
    <row r="48" spans="1:14" ht="12" customHeight="1">
      <c r="A48" s="9">
        <f t="shared" si="3"/>
        <v>38</v>
      </c>
      <c r="B48" s="24" t="s">
        <v>4</v>
      </c>
      <c r="C48" s="28">
        <f>SUM(D48:I48)</f>
        <v>2701.1642200000001</v>
      </c>
      <c r="D48" s="28">
        <v>522.43290000000002</v>
      </c>
      <c r="E48" s="14">
        <v>285.83132000000001</v>
      </c>
      <c r="F48" s="14">
        <v>892.9</v>
      </c>
      <c r="G48" s="14">
        <v>500</v>
      </c>
      <c r="H48" s="28">
        <v>500</v>
      </c>
      <c r="I48" s="28">
        <v>0</v>
      </c>
      <c r="J48" s="65"/>
      <c r="L48" s="1"/>
      <c r="N48" s="1"/>
    </row>
    <row r="49" spans="1:14" ht="12" customHeight="1">
      <c r="A49" s="9">
        <f t="shared" si="3"/>
        <v>39</v>
      </c>
      <c r="B49" s="24" t="s">
        <v>5</v>
      </c>
      <c r="C49" s="28">
        <f>SUM(D49:I49)</f>
        <v>4521</v>
      </c>
      <c r="D49" s="28">
        <v>926.4</v>
      </c>
      <c r="E49" s="14">
        <v>919.5</v>
      </c>
      <c r="F49" s="14">
        <v>905.6</v>
      </c>
      <c r="G49" s="14">
        <v>891.7</v>
      </c>
      <c r="H49" s="28">
        <v>877.8</v>
      </c>
      <c r="I49" s="28">
        <v>0</v>
      </c>
      <c r="J49" s="66"/>
      <c r="L49" s="1"/>
      <c r="N49" s="1"/>
    </row>
    <row r="50" spans="1:14" ht="12" customHeight="1">
      <c r="A50" s="9">
        <f t="shared" si="3"/>
        <v>40</v>
      </c>
      <c r="B50" s="70" t="s">
        <v>78</v>
      </c>
      <c r="C50" s="68"/>
      <c r="D50" s="68"/>
      <c r="E50" s="68"/>
      <c r="F50" s="68"/>
      <c r="G50" s="68"/>
      <c r="H50" s="68"/>
      <c r="I50" s="68"/>
      <c r="J50" s="69"/>
      <c r="L50" s="1"/>
      <c r="N50" s="1"/>
    </row>
    <row r="51" spans="1:14" ht="12" customHeight="1">
      <c r="A51" s="9">
        <f t="shared" si="3"/>
        <v>41</v>
      </c>
      <c r="B51" s="24" t="s">
        <v>16</v>
      </c>
      <c r="C51" s="28">
        <f>SUM(D51:I51)</f>
        <v>17716.45911</v>
      </c>
      <c r="D51" s="28">
        <f t="shared" ref="D51:I51" si="20">SUM(D52:D53)</f>
        <v>2725.8631099999998</v>
      </c>
      <c r="E51" s="28">
        <f t="shared" si="20"/>
        <v>5428.0959999999995</v>
      </c>
      <c r="F51" s="28">
        <f t="shared" si="20"/>
        <v>3562.5</v>
      </c>
      <c r="G51" s="28">
        <f t="shared" si="20"/>
        <v>3000</v>
      </c>
      <c r="H51" s="28">
        <f t="shared" si="20"/>
        <v>3000</v>
      </c>
      <c r="I51" s="28">
        <f t="shared" si="20"/>
        <v>0</v>
      </c>
      <c r="J51" s="107">
        <v>9</v>
      </c>
      <c r="L51" s="1"/>
      <c r="N51" s="1"/>
    </row>
    <row r="52" spans="1:14" ht="12" customHeight="1">
      <c r="A52" s="9">
        <f t="shared" si="3"/>
        <v>42</v>
      </c>
      <c r="B52" s="24" t="s">
        <v>4</v>
      </c>
      <c r="C52" s="28">
        <f>SUM(D52:I52)</f>
        <v>13763.95911</v>
      </c>
      <c r="D52" s="28">
        <f t="shared" ref="D52:I52" si="21">SUM(D56+D59)</f>
        <v>2725.8631099999998</v>
      </c>
      <c r="E52" s="28">
        <f t="shared" si="21"/>
        <v>2638.096</v>
      </c>
      <c r="F52" s="28">
        <f t="shared" si="21"/>
        <v>2400</v>
      </c>
      <c r="G52" s="28">
        <f t="shared" si="21"/>
        <v>3000</v>
      </c>
      <c r="H52" s="28">
        <f t="shared" si="21"/>
        <v>3000</v>
      </c>
      <c r="I52" s="28">
        <f t="shared" si="21"/>
        <v>0</v>
      </c>
      <c r="J52" s="108"/>
      <c r="L52" s="1"/>
      <c r="N52" s="1"/>
    </row>
    <row r="53" spans="1:14" ht="12" customHeight="1">
      <c r="A53" s="9">
        <f t="shared" si="3"/>
        <v>43</v>
      </c>
      <c r="B53" s="24" t="s">
        <v>5</v>
      </c>
      <c r="C53" s="28">
        <f>SUM(D53:I53)</f>
        <v>3952.5</v>
      </c>
      <c r="D53" s="28">
        <f t="shared" ref="D53:I53" si="22">SUM(D60)</f>
        <v>0</v>
      </c>
      <c r="E53" s="28">
        <f t="shared" si="22"/>
        <v>2790</v>
      </c>
      <c r="F53" s="28">
        <f t="shared" si="22"/>
        <v>1162.5</v>
      </c>
      <c r="G53" s="28">
        <f t="shared" si="22"/>
        <v>0</v>
      </c>
      <c r="H53" s="28">
        <f t="shared" si="22"/>
        <v>0</v>
      </c>
      <c r="I53" s="28">
        <f t="shared" si="22"/>
        <v>0</v>
      </c>
      <c r="J53" s="109"/>
      <c r="L53" s="1"/>
      <c r="N53" s="1"/>
    </row>
    <row r="54" spans="1:14" ht="12" customHeight="1">
      <c r="A54" s="9">
        <f t="shared" si="3"/>
        <v>44</v>
      </c>
      <c r="B54" s="90" t="s">
        <v>90</v>
      </c>
      <c r="C54" s="91"/>
      <c r="D54" s="91"/>
      <c r="E54" s="91"/>
      <c r="F54" s="91"/>
      <c r="G54" s="91"/>
      <c r="H54" s="91"/>
      <c r="I54" s="91"/>
      <c r="J54" s="92"/>
      <c r="L54" s="1"/>
      <c r="N54" s="1"/>
    </row>
    <row r="55" spans="1:14" ht="12" customHeight="1">
      <c r="A55" s="9">
        <f t="shared" si="3"/>
        <v>45</v>
      </c>
      <c r="B55" s="50" t="s">
        <v>16</v>
      </c>
      <c r="C55" s="28">
        <f>SUM(D55:I55)</f>
        <v>13466.45911</v>
      </c>
      <c r="D55" s="28">
        <f t="shared" ref="D55:I55" si="23">SUM(D56:D56)</f>
        <v>2725.8631099999998</v>
      </c>
      <c r="E55" s="28">
        <f t="shared" si="23"/>
        <v>2428.096</v>
      </c>
      <c r="F55" s="28">
        <f t="shared" si="23"/>
        <v>2312.5</v>
      </c>
      <c r="G55" s="28">
        <f t="shared" si="23"/>
        <v>3000</v>
      </c>
      <c r="H55" s="28">
        <f t="shared" si="23"/>
        <v>3000</v>
      </c>
      <c r="I55" s="28">
        <f t="shared" si="23"/>
        <v>0</v>
      </c>
      <c r="J55" s="64">
        <v>9</v>
      </c>
      <c r="L55" s="1"/>
      <c r="N55" s="1"/>
    </row>
    <row r="56" spans="1:14" ht="12" customHeight="1">
      <c r="A56" s="9">
        <f t="shared" si="3"/>
        <v>46</v>
      </c>
      <c r="B56" s="24" t="s">
        <v>4</v>
      </c>
      <c r="C56" s="28">
        <f>SUM(D56:I56)</f>
        <v>13466.45911</v>
      </c>
      <c r="D56" s="28">
        <v>2725.8631099999998</v>
      </c>
      <c r="E56" s="28">
        <v>2428.096</v>
      </c>
      <c r="F56" s="14">
        <v>2312.5</v>
      </c>
      <c r="G56" s="14">
        <v>3000</v>
      </c>
      <c r="H56" s="28">
        <v>3000</v>
      </c>
      <c r="I56" s="28">
        <v>0</v>
      </c>
      <c r="J56" s="66"/>
      <c r="L56" s="1"/>
      <c r="N56" s="1"/>
    </row>
    <row r="57" spans="1:14" ht="12" customHeight="1">
      <c r="A57" s="9">
        <f t="shared" si="3"/>
        <v>47</v>
      </c>
      <c r="B57" s="90" t="s">
        <v>91</v>
      </c>
      <c r="C57" s="91"/>
      <c r="D57" s="91"/>
      <c r="E57" s="91"/>
      <c r="F57" s="91"/>
      <c r="G57" s="91"/>
      <c r="H57" s="91"/>
      <c r="I57" s="91"/>
      <c r="J57" s="92"/>
      <c r="L57" s="1"/>
      <c r="N57" s="1"/>
    </row>
    <row r="58" spans="1:14" ht="12" customHeight="1">
      <c r="A58" s="9">
        <f t="shared" si="3"/>
        <v>48</v>
      </c>
      <c r="B58" s="24" t="s">
        <v>16</v>
      </c>
      <c r="C58" s="28">
        <f>SUM(D58:I58)</f>
        <v>4250</v>
      </c>
      <c r="D58" s="28">
        <f t="shared" ref="D58:I58" si="24">SUM(D59:D60)</f>
        <v>0</v>
      </c>
      <c r="E58" s="28">
        <f t="shared" si="24"/>
        <v>3000</v>
      </c>
      <c r="F58" s="28">
        <f t="shared" si="24"/>
        <v>1250</v>
      </c>
      <c r="G58" s="28">
        <f t="shared" si="24"/>
        <v>0</v>
      </c>
      <c r="H58" s="28">
        <f t="shared" si="24"/>
        <v>0</v>
      </c>
      <c r="I58" s="28">
        <f t="shared" si="24"/>
        <v>0</v>
      </c>
      <c r="J58" s="107">
        <v>9</v>
      </c>
      <c r="L58" s="1"/>
      <c r="N58" s="1"/>
    </row>
    <row r="59" spans="1:14" ht="12" customHeight="1">
      <c r="A59" s="9">
        <f t="shared" si="3"/>
        <v>49</v>
      </c>
      <c r="B59" s="24" t="s">
        <v>4</v>
      </c>
      <c r="C59" s="28">
        <f>SUM(D59:I59)</f>
        <v>297.5</v>
      </c>
      <c r="D59" s="28">
        <v>0</v>
      </c>
      <c r="E59" s="28">
        <v>210</v>
      </c>
      <c r="F59" s="14">
        <v>87.5</v>
      </c>
      <c r="G59" s="14">
        <v>0</v>
      </c>
      <c r="H59" s="28">
        <v>0</v>
      </c>
      <c r="I59" s="28">
        <v>0</v>
      </c>
      <c r="J59" s="108"/>
      <c r="L59" s="1"/>
      <c r="N59" s="1"/>
    </row>
    <row r="60" spans="1:14" ht="12" customHeight="1">
      <c r="A60" s="9">
        <f t="shared" si="3"/>
        <v>50</v>
      </c>
      <c r="B60" s="24" t="s">
        <v>5</v>
      </c>
      <c r="C60" s="28">
        <f>SUM(D60:I60)</f>
        <v>3952.5</v>
      </c>
      <c r="D60" s="28">
        <v>0</v>
      </c>
      <c r="E60" s="28">
        <v>2790</v>
      </c>
      <c r="F60" s="28">
        <v>1162.5</v>
      </c>
      <c r="G60" s="28">
        <v>0</v>
      </c>
      <c r="H60" s="28">
        <v>0</v>
      </c>
      <c r="I60" s="28">
        <v>0</v>
      </c>
      <c r="J60" s="109"/>
      <c r="L60" s="1"/>
      <c r="N60" s="1"/>
    </row>
    <row r="61" spans="1:14" ht="12" customHeight="1">
      <c r="A61" s="9">
        <f t="shared" si="3"/>
        <v>51</v>
      </c>
      <c r="B61" s="70" t="s">
        <v>55</v>
      </c>
      <c r="C61" s="71"/>
      <c r="D61" s="71"/>
      <c r="E61" s="71"/>
      <c r="F61" s="71"/>
      <c r="G61" s="71"/>
      <c r="H61" s="71"/>
      <c r="I61" s="71"/>
      <c r="J61" s="75"/>
      <c r="L61" s="1"/>
      <c r="N61" s="1"/>
    </row>
    <row r="62" spans="1:14" ht="12" customHeight="1">
      <c r="A62" s="9">
        <f t="shared" si="3"/>
        <v>52</v>
      </c>
      <c r="B62" s="24" t="s">
        <v>24</v>
      </c>
      <c r="C62" s="28">
        <f>SUM(D62:I62)</f>
        <v>55847.904819999996</v>
      </c>
      <c r="D62" s="28">
        <f t="shared" ref="D62:I62" si="25">SUM(D63:D63)</f>
        <v>12192.72292</v>
      </c>
      <c r="E62" s="28">
        <f t="shared" si="25"/>
        <v>9931.5072</v>
      </c>
      <c r="F62" s="28">
        <f t="shared" si="25"/>
        <v>10673.6747</v>
      </c>
      <c r="G62" s="28">
        <f t="shared" si="25"/>
        <v>10600</v>
      </c>
      <c r="H62" s="28">
        <f t="shared" si="25"/>
        <v>6250</v>
      </c>
      <c r="I62" s="28">
        <f t="shared" si="25"/>
        <v>6200</v>
      </c>
      <c r="J62" s="64">
        <v>10</v>
      </c>
      <c r="L62" s="1"/>
      <c r="N62" s="1"/>
    </row>
    <row r="63" spans="1:14" ht="12" customHeight="1">
      <c r="A63" s="9">
        <f t="shared" si="3"/>
        <v>53</v>
      </c>
      <c r="B63" s="24" t="s">
        <v>4</v>
      </c>
      <c r="C63" s="28">
        <f>SUM(D63:I63)</f>
        <v>55847.904819999996</v>
      </c>
      <c r="D63" s="28">
        <v>12192.72292</v>
      </c>
      <c r="E63" s="14">
        <v>9931.5072</v>
      </c>
      <c r="F63" s="14">
        <v>10673.6747</v>
      </c>
      <c r="G63" s="14">
        <v>10600</v>
      </c>
      <c r="H63" s="28">
        <v>6250</v>
      </c>
      <c r="I63" s="28">
        <v>6200</v>
      </c>
      <c r="J63" s="65"/>
      <c r="L63" s="1"/>
      <c r="N63" s="1"/>
    </row>
    <row r="64" spans="1:14" ht="30.75" customHeight="1">
      <c r="A64" s="9">
        <f t="shared" si="3"/>
        <v>54</v>
      </c>
      <c r="B64" s="99" t="s">
        <v>51</v>
      </c>
      <c r="C64" s="100"/>
      <c r="D64" s="100"/>
      <c r="E64" s="100"/>
      <c r="F64" s="100"/>
      <c r="G64" s="100"/>
      <c r="H64" s="100"/>
      <c r="I64" s="100"/>
      <c r="J64" s="101"/>
      <c r="L64" s="1"/>
      <c r="N64" s="1"/>
    </row>
    <row r="65" spans="1:14" ht="24" customHeight="1">
      <c r="A65" s="9">
        <f t="shared" si="3"/>
        <v>55</v>
      </c>
      <c r="B65" s="43" t="s">
        <v>20</v>
      </c>
      <c r="C65" s="47">
        <f>SUM(D65:I65)</f>
        <v>155081.06242999999</v>
      </c>
      <c r="D65" s="48">
        <f t="shared" ref="D65:I65" si="26">SUM(D66:D67)</f>
        <v>28328.278050000001</v>
      </c>
      <c r="E65" s="48">
        <f t="shared" si="26"/>
        <v>17026.162349999999</v>
      </c>
      <c r="F65" s="48">
        <f t="shared" si="26"/>
        <v>42922.168559999998</v>
      </c>
      <c r="G65" s="48">
        <f t="shared" si="26"/>
        <v>59263.57</v>
      </c>
      <c r="H65" s="48">
        <f t="shared" si="26"/>
        <v>6790.8834699999998</v>
      </c>
      <c r="I65" s="48">
        <f t="shared" si="26"/>
        <v>750</v>
      </c>
      <c r="J65" s="113" t="s">
        <v>28</v>
      </c>
      <c r="L65" s="1"/>
      <c r="N65" s="1"/>
    </row>
    <row r="66" spans="1:14" ht="12" customHeight="1">
      <c r="A66" s="9">
        <f t="shared" si="3"/>
        <v>56</v>
      </c>
      <c r="B66" s="13" t="s">
        <v>4</v>
      </c>
      <c r="C66" s="28">
        <f>SUM(D66:I66)</f>
        <v>100915.56242999999</v>
      </c>
      <c r="D66" s="31">
        <f>SUM(D70+D92)</f>
        <v>22085.478050000002</v>
      </c>
      <c r="E66" s="31">
        <f>SUM(E70+E92)</f>
        <v>7752.4623499999998</v>
      </c>
      <c r="F66" s="31">
        <f>F70+F92</f>
        <v>20602.168559999998</v>
      </c>
      <c r="G66" s="31">
        <f t="shared" ref="G66:I67" si="27">SUM(G70+G92)</f>
        <v>42934.57</v>
      </c>
      <c r="H66" s="31">
        <f t="shared" si="27"/>
        <v>6790.8834699999998</v>
      </c>
      <c r="I66" s="31">
        <f t="shared" si="27"/>
        <v>750</v>
      </c>
      <c r="J66" s="114"/>
      <c r="L66" s="1"/>
      <c r="N66" s="1"/>
    </row>
    <row r="67" spans="1:14" ht="12" customHeight="1">
      <c r="A67" s="9">
        <f t="shared" si="3"/>
        <v>57</v>
      </c>
      <c r="B67" s="13" t="s">
        <v>5</v>
      </c>
      <c r="C67" s="28">
        <f>SUM(D67:I67)</f>
        <v>54165.5</v>
      </c>
      <c r="D67" s="31">
        <f>SUM(D71+D93)</f>
        <v>6242.8</v>
      </c>
      <c r="E67" s="31">
        <f>SUM(E71+E93)</f>
        <v>9273.7000000000007</v>
      </c>
      <c r="F67" s="31">
        <f>SUM(F71+F93)</f>
        <v>22320</v>
      </c>
      <c r="G67" s="31">
        <f t="shared" si="27"/>
        <v>16329</v>
      </c>
      <c r="H67" s="31">
        <f t="shared" si="27"/>
        <v>0</v>
      </c>
      <c r="I67" s="31">
        <f t="shared" si="27"/>
        <v>0</v>
      </c>
      <c r="J67" s="115"/>
      <c r="L67" s="1"/>
      <c r="N67" s="1"/>
    </row>
    <row r="68" spans="1:14" ht="12" customHeight="1">
      <c r="A68" s="9">
        <f t="shared" si="3"/>
        <v>58</v>
      </c>
      <c r="B68" s="93" t="s">
        <v>9</v>
      </c>
      <c r="C68" s="94"/>
      <c r="D68" s="94"/>
      <c r="E68" s="94"/>
      <c r="F68" s="94"/>
      <c r="G68" s="94"/>
      <c r="H68" s="94"/>
      <c r="I68" s="94"/>
      <c r="J68" s="95"/>
      <c r="L68" s="1"/>
      <c r="N68" s="1"/>
    </row>
    <row r="69" spans="1:14" ht="39.75" customHeight="1">
      <c r="A69" s="9">
        <f t="shared" si="3"/>
        <v>59</v>
      </c>
      <c r="B69" s="13" t="s">
        <v>21</v>
      </c>
      <c r="C69" s="28">
        <f>SUM(D69:I69)</f>
        <v>41964.831570000002</v>
      </c>
      <c r="D69" s="14">
        <f t="shared" ref="D69:I69" si="28">SUM(D70:D71)</f>
        <v>0</v>
      </c>
      <c r="E69" s="14">
        <f t="shared" si="28"/>
        <v>5910.2501000000002</v>
      </c>
      <c r="F69" s="14">
        <f t="shared" si="28"/>
        <v>17663.698</v>
      </c>
      <c r="G69" s="14">
        <f t="shared" si="28"/>
        <v>12200</v>
      </c>
      <c r="H69" s="14">
        <f t="shared" si="28"/>
        <v>6190.8834699999998</v>
      </c>
      <c r="I69" s="14">
        <f t="shared" si="28"/>
        <v>0</v>
      </c>
      <c r="J69" s="58" t="s">
        <v>28</v>
      </c>
      <c r="L69" s="1"/>
      <c r="N69" s="1"/>
    </row>
    <row r="70" spans="1:14" ht="12" customHeight="1">
      <c r="A70" s="9">
        <f t="shared" si="3"/>
        <v>60</v>
      </c>
      <c r="B70" s="13" t="s">
        <v>4</v>
      </c>
      <c r="C70" s="28">
        <f>SUM(D70:I70)</f>
        <v>41964.831570000002</v>
      </c>
      <c r="D70" s="14">
        <f t="shared" ref="D70:I71" si="29">SUM(D88+D74)</f>
        <v>0</v>
      </c>
      <c r="E70" s="14">
        <f t="shared" si="29"/>
        <v>5910.2501000000002</v>
      </c>
      <c r="F70" s="14">
        <f t="shared" si="29"/>
        <v>17663.698</v>
      </c>
      <c r="G70" s="14">
        <f t="shared" si="29"/>
        <v>12200</v>
      </c>
      <c r="H70" s="14">
        <f t="shared" si="29"/>
        <v>6190.8834699999998</v>
      </c>
      <c r="I70" s="14">
        <f t="shared" si="29"/>
        <v>0</v>
      </c>
      <c r="J70" s="59"/>
      <c r="L70" s="1"/>
      <c r="N70" s="1"/>
    </row>
    <row r="71" spans="1:14" ht="12" customHeight="1">
      <c r="A71" s="9">
        <f t="shared" si="3"/>
        <v>61</v>
      </c>
      <c r="B71" s="13" t="s">
        <v>5</v>
      </c>
      <c r="C71" s="28">
        <f>SUM(D71:I71)</f>
        <v>0</v>
      </c>
      <c r="D71" s="14">
        <f t="shared" si="29"/>
        <v>0</v>
      </c>
      <c r="E71" s="14">
        <f t="shared" si="29"/>
        <v>0</v>
      </c>
      <c r="F71" s="14">
        <f t="shared" si="29"/>
        <v>0</v>
      </c>
      <c r="G71" s="14">
        <f t="shared" si="29"/>
        <v>0</v>
      </c>
      <c r="H71" s="14">
        <f t="shared" si="29"/>
        <v>0</v>
      </c>
      <c r="I71" s="14">
        <f t="shared" si="29"/>
        <v>0</v>
      </c>
      <c r="J71" s="60"/>
      <c r="L71" s="1"/>
      <c r="N71" s="1"/>
    </row>
    <row r="72" spans="1:14" ht="12" customHeight="1">
      <c r="A72" s="9">
        <f t="shared" si="3"/>
        <v>62</v>
      </c>
      <c r="B72" s="67" t="s">
        <v>10</v>
      </c>
      <c r="C72" s="68"/>
      <c r="D72" s="68"/>
      <c r="E72" s="68"/>
      <c r="F72" s="68"/>
      <c r="G72" s="68"/>
      <c r="H72" s="68"/>
      <c r="I72" s="68"/>
      <c r="J72" s="69"/>
      <c r="L72" s="1"/>
      <c r="N72" s="1"/>
    </row>
    <row r="73" spans="1:14" ht="51" customHeight="1">
      <c r="A73" s="9">
        <f t="shared" si="3"/>
        <v>63</v>
      </c>
      <c r="B73" s="24" t="s">
        <v>18</v>
      </c>
      <c r="C73" s="28">
        <f>SUM(D73:I73)</f>
        <v>41964.831570000002</v>
      </c>
      <c r="D73" s="28">
        <f t="shared" ref="D73:I73" si="30">SUM(D74:D75)</f>
        <v>0</v>
      </c>
      <c r="E73" s="28">
        <f t="shared" si="30"/>
        <v>5910.2501000000002</v>
      </c>
      <c r="F73" s="28">
        <f t="shared" si="30"/>
        <v>17663.698</v>
      </c>
      <c r="G73" s="28">
        <f t="shared" si="30"/>
        <v>12200</v>
      </c>
      <c r="H73" s="28">
        <f t="shared" si="30"/>
        <v>6190.8834699999998</v>
      </c>
      <c r="I73" s="28">
        <f t="shared" si="30"/>
        <v>0</v>
      </c>
      <c r="J73" s="64" t="s">
        <v>28</v>
      </c>
      <c r="L73" s="1"/>
      <c r="N73" s="1"/>
    </row>
    <row r="74" spans="1:14" ht="12" customHeight="1">
      <c r="A74" s="9">
        <f t="shared" ref="A74:A150" si="31">SUM(A73+1)</f>
        <v>64</v>
      </c>
      <c r="B74" s="24" t="s">
        <v>4</v>
      </c>
      <c r="C74" s="28">
        <f>SUM(D74:I74)</f>
        <v>41964.831570000002</v>
      </c>
      <c r="D74" s="28">
        <f t="shared" ref="D74:I74" si="32">SUM(D78)</f>
        <v>0</v>
      </c>
      <c r="E74" s="28">
        <f t="shared" si="32"/>
        <v>5910.2501000000002</v>
      </c>
      <c r="F74" s="28">
        <f t="shared" si="32"/>
        <v>17663.698</v>
      </c>
      <c r="G74" s="28">
        <f t="shared" si="32"/>
        <v>12200</v>
      </c>
      <c r="H74" s="28">
        <f t="shared" si="32"/>
        <v>6190.8834699999998</v>
      </c>
      <c r="I74" s="28">
        <f t="shared" si="32"/>
        <v>0</v>
      </c>
      <c r="J74" s="65"/>
      <c r="L74" s="1"/>
      <c r="N74" s="1"/>
    </row>
    <row r="75" spans="1:14" ht="12" customHeight="1">
      <c r="A75" s="9">
        <f t="shared" si="31"/>
        <v>65</v>
      </c>
      <c r="B75" s="24" t="s">
        <v>5</v>
      </c>
      <c r="C75" s="28">
        <f>SUM(D75:I75)</f>
        <v>0</v>
      </c>
      <c r="D75" s="28">
        <f t="shared" ref="D75:I75" si="33">SUM(D79)</f>
        <v>0</v>
      </c>
      <c r="E75" s="28">
        <f t="shared" si="33"/>
        <v>0</v>
      </c>
      <c r="F75" s="28">
        <f t="shared" si="33"/>
        <v>0</v>
      </c>
      <c r="G75" s="28">
        <f t="shared" si="33"/>
        <v>0</v>
      </c>
      <c r="H75" s="28">
        <f t="shared" si="33"/>
        <v>0</v>
      </c>
      <c r="I75" s="28">
        <f t="shared" si="33"/>
        <v>0</v>
      </c>
      <c r="J75" s="66"/>
      <c r="L75" s="1"/>
      <c r="N75" s="1"/>
    </row>
    <row r="76" spans="1:14" ht="27.75" customHeight="1">
      <c r="A76" s="9">
        <f t="shared" si="31"/>
        <v>66</v>
      </c>
      <c r="B76" s="70" t="s">
        <v>56</v>
      </c>
      <c r="C76" s="71"/>
      <c r="D76" s="71"/>
      <c r="E76" s="71"/>
      <c r="F76" s="71"/>
      <c r="G76" s="71"/>
      <c r="H76" s="71"/>
      <c r="I76" s="71"/>
      <c r="J76" s="75"/>
      <c r="L76" s="1"/>
      <c r="N76" s="1"/>
    </row>
    <row r="77" spans="1:14" ht="12" customHeight="1">
      <c r="A77" s="9">
        <f t="shared" si="31"/>
        <v>67</v>
      </c>
      <c r="B77" s="24" t="s">
        <v>24</v>
      </c>
      <c r="C77" s="31">
        <f>SUM(D77:I77)</f>
        <v>41964.831570000002</v>
      </c>
      <c r="D77" s="33">
        <f t="shared" ref="D77:I77" si="34">SUM(D78:D79)</f>
        <v>0</v>
      </c>
      <c r="E77" s="33">
        <f t="shared" si="34"/>
        <v>5910.2501000000002</v>
      </c>
      <c r="F77" s="33">
        <f t="shared" si="34"/>
        <v>17663.698</v>
      </c>
      <c r="G77" s="33">
        <f t="shared" si="34"/>
        <v>12200</v>
      </c>
      <c r="H77" s="33">
        <f t="shared" si="34"/>
        <v>6190.8834699999998</v>
      </c>
      <c r="I77" s="33">
        <f t="shared" si="34"/>
        <v>0</v>
      </c>
      <c r="J77" s="64">
        <v>14</v>
      </c>
      <c r="L77" s="1"/>
      <c r="N77" s="1"/>
    </row>
    <row r="78" spans="1:14" ht="12" customHeight="1">
      <c r="A78" s="9">
        <f t="shared" si="31"/>
        <v>68</v>
      </c>
      <c r="B78" s="24" t="s">
        <v>4</v>
      </c>
      <c r="C78" s="31">
        <f>SUM(D78:I78)</f>
        <v>41964.831570000002</v>
      </c>
      <c r="D78" s="33">
        <f t="shared" ref="D78:I78" si="35">SUM(D82+D85)</f>
        <v>0</v>
      </c>
      <c r="E78" s="33">
        <f t="shared" si="35"/>
        <v>5910.2501000000002</v>
      </c>
      <c r="F78" s="33">
        <f t="shared" si="35"/>
        <v>17663.698</v>
      </c>
      <c r="G78" s="33">
        <f t="shared" si="35"/>
        <v>12200</v>
      </c>
      <c r="H78" s="33">
        <f t="shared" si="35"/>
        <v>6190.8834699999998</v>
      </c>
      <c r="I78" s="33">
        <f t="shared" si="35"/>
        <v>0</v>
      </c>
      <c r="J78" s="65"/>
      <c r="L78" s="1"/>
      <c r="N78" s="1"/>
    </row>
    <row r="79" spans="1:14" ht="12" customHeight="1">
      <c r="A79" s="9">
        <f t="shared" si="31"/>
        <v>69</v>
      </c>
      <c r="B79" s="24" t="s">
        <v>5</v>
      </c>
      <c r="C79" s="33">
        <f>SUM(D79:I79)</f>
        <v>0</v>
      </c>
      <c r="D79" s="33">
        <v>0</v>
      </c>
      <c r="E79" s="33">
        <v>0</v>
      </c>
      <c r="F79" s="33">
        <v>0</v>
      </c>
      <c r="G79" s="33">
        <v>0</v>
      </c>
      <c r="H79" s="28">
        <f>SUM(G79)</f>
        <v>0</v>
      </c>
      <c r="I79" s="28">
        <f>SUM(H79)</f>
        <v>0</v>
      </c>
      <c r="J79" s="66"/>
      <c r="L79" s="1"/>
      <c r="N79" s="1"/>
    </row>
    <row r="80" spans="1:14" ht="24.75" customHeight="1">
      <c r="A80" s="9">
        <f t="shared" si="31"/>
        <v>70</v>
      </c>
      <c r="B80" s="90" t="s">
        <v>82</v>
      </c>
      <c r="C80" s="91"/>
      <c r="D80" s="91"/>
      <c r="E80" s="91"/>
      <c r="F80" s="91"/>
      <c r="G80" s="91"/>
      <c r="H80" s="91"/>
      <c r="I80" s="91"/>
      <c r="J80" s="92"/>
      <c r="L80" s="1"/>
      <c r="N80" s="1"/>
    </row>
    <row r="81" spans="1:14" ht="12" customHeight="1">
      <c r="A81" s="9">
        <f t="shared" si="31"/>
        <v>71</v>
      </c>
      <c r="B81" s="50" t="s">
        <v>16</v>
      </c>
      <c r="C81" s="14">
        <f>SUM(D81:I81)</f>
        <v>13118.333569999999</v>
      </c>
      <c r="D81" s="33">
        <f t="shared" ref="D81:I81" si="36">SUM(D82)</f>
        <v>0</v>
      </c>
      <c r="E81" s="33">
        <f t="shared" si="36"/>
        <v>5910.2501000000002</v>
      </c>
      <c r="F81" s="33">
        <f t="shared" si="36"/>
        <v>7208.0834699999996</v>
      </c>
      <c r="G81" s="33">
        <f t="shared" si="36"/>
        <v>0</v>
      </c>
      <c r="H81" s="33">
        <f t="shared" si="36"/>
        <v>0</v>
      </c>
      <c r="I81" s="33">
        <f t="shared" si="36"/>
        <v>0</v>
      </c>
      <c r="J81" s="73">
        <v>14</v>
      </c>
      <c r="L81" s="1"/>
      <c r="N81" s="1"/>
    </row>
    <row r="82" spans="1:14" ht="12" customHeight="1">
      <c r="A82" s="9">
        <f t="shared" si="31"/>
        <v>72</v>
      </c>
      <c r="B82" s="24" t="s">
        <v>4</v>
      </c>
      <c r="C82" s="14">
        <f>SUM(D82:I82)</f>
        <v>13118.333569999999</v>
      </c>
      <c r="D82" s="33">
        <v>0</v>
      </c>
      <c r="E82" s="53">
        <v>5910.2501000000002</v>
      </c>
      <c r="F82" s="33">
        <v>7208.0834699999996</v>
      </c>
      <c r="G82" s="33">
        <v>0</v>
      </c>
      <c r="H82" s="33">
        <v>0</v>
      </c>
      <c r="I82" s="51">
        <v>0</v>
      </c>
      <c r="J82" s="74"/>
      <c r="L82" s="1"/>
      <c r="N82" s="1"/>
    </row>
    <row r="83" spans="1:14" ht="27" customHeight="1">
      <c r="A83" s="9">
        <f t="shared" si="31"/>
        <v>73</v>
      </c>
      <c r="B83" s="90" t="s">
        <v>83</v>
      </c>
      <c r="C83" s="91"/>
      <c r="D83" s="91"/>
      <c r="E83" s="91"/>
      <c r="F83" s="91"/>
      <c r="G83" s="91"/>
      <c r="H83" s="91"/>
      <c r="I83" s="91"/>
      <c r="J83" s="92"/>
      <c r="L83" s="1"/>
      <c r="N83" s="1"/>
    </row>
    <row r="84" spans="1:14" ht="12" customHeight="1">
      <c r="A84" s="9">
        <f t="shared" si="31"/>
        <v>74</v>
      </c>
      <c r="B84" s="50" t="s">
        <v>16</v>
      </c>
      <c r="C84" s="14">
        <f>SUM(D84:I84)</f>
        <v>28846.498</v>
      </c>
      <c r="D84" s="33">
        <f t="shared" ref="D84:I84" si="37">SUM(D85)</f>
        <v>0</v>
      </c>
      <c r="E84" s="33">
        <f t="shared" si="37"/>
        <v>0</v>
      </c>
      <c r="F84" s="33">
        <f t="shared" si="37"/>
        <v>10455.614530000001</v>
      </c>
      <c r="G84" s="33">
        <f t="shared" si="37"/>
        <v>12200</v>
      </c>
      <c r="H84" s="33">
        <f t="shared" si="37"/>
        <v>6190.8834699999998</v>
      </c>
      <c r="I84" s="33">
        <f t="shared" si="37"/>
        <v>0</v>
      </c>
      <c r="J84" s="73">
        <v>14</v>
      </c>
      <c r="L84" s="1"/>
      <c r="N84" s="1"/>
    </row>
    <row r="85" spans="1:14" ht="12" customHeight="1">
      <c r="A85" s="9">
        <f t="shared" si="31"/>
        <v>75</v>
      </c>
      <c r="B85" s="24" t="s">
        <v>4</v>
      </c>
      <c r="C85" s="14">
        <f>SUM(D85:I85)</f>
        <v>28846.498</v>
      </c>
      <c r="D85" s="33">
        <v>0</v>
      </c>
      <c r="E85" s="53">
        <v>0</v>
      </c>
      <c r="F85" s="33">
        <v>10455.614530000001</v>
      </c>
      <c r="G85" s="33">
        <v>12200</v>
      </c>
      <c r="H85" s="33">
        <v>6190.8834699999998</v>
      </c>
      <c r="I85" s="51">
        <v>0</v>
      </c>
      <c r="J85" s="74"/>
      <c r="L85" s="1"/>
      <c r="N85" s="1"/>
    </row>
    <row r="86" spans="1:14" ht="12" customHeight="1">
      <c r="A86" s="9">
        <f t="shared" si="31"/>
        <v>76</v>
      </c>
      <c r="B86" s="67" t="s">
        <v>11</v>
      </c>
      <c r="C86" s="68"/>
      <c r="D86" s="68"/>
      <c r="E86" s="68"/>
      <c r="F86" s="68"/>
      <c r="G86" s="68"/>
      <c r="H86" s="68"/>
      <c r="I86" s="68"/>
      <c r="J86" s="84"/>
      <c r="L86" s="1"/>
      <c r="N86" s="1"/>
    </row>
    <row r="87" spans="1:14" ht="12" customHeight="1">
      <c r="A87" s="9">
        <f t="shared" si="31"/>
        <v>77</v>
      </c>
      <c r="B87" s="24" t="s">
        <v>22</v>
      </c>
      <c r="C87" s="28">
        <f>SUM(D87:I87)</f>
        <v>0</v>
      </c>
      <c r="D87" s="34">
        <f t="shared" ref="D87:I87" si="38">SUM(D88:D89)</f>
        <v>0</v>
      </c>
      <c r="E87" s="34">
        <f t="shared" si="38"/>
        <v>0</v>
      </c>
      <c r="F87" s="34">
        <f t="shared" si="38"/>
        <v>0</v>
      </c>
      <c r="G87" s="34">
        <f t="shared" si="38"/>
        <v>0</v>
      </c>
      <c r="H87" s="34">
        <f t="shared" si="38"/>
        <v>0</v>
      </c>
      <c r="I87" s="34">
        <f t="shared" si="38"/>
        <v>0</v>
      </c>
      <c r="J87" s="64" t="s">
        <v>28</v>
      </c>
      <c r="L87" s="1"/>
      <c r="N87" s="1"/>
    </row>
    <row r="88" spans="1:14" ht="12" customHeight="1">
      <c r="A88" s="9">
        <f t="shared" si="31"/>
        <v>78</v>
      </c>
      <c r="B88" s="24" t="s">
        <v>4</v>
      </c>
      <c r="C88" s="28">
        <f>SUM(D88:I88)</f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65"/>
      <c r="L88" s="1"/>
      <c r="N88" s="1"/>
    </row>
    <row r="89" spans="1:14" ht="12" customHeight="1">
      <c r="A89" s="9">
        <f t="shared" si="31"/>
        <v>79</v>
      </c>
      <c r="B89" s="24" t="s">
        <v>5</v>
      </c>
      <c r="C89" s="28">
        <f>SUM(D89:I89)</f>
        <v>0</v>
      </c>
      <c r="D89" s="34">
        <f t="shared" ref="D89:I89" si="39">SUM(D79)</f>
        <v>0</v>
      </c>
      <c r="E89" s="34">
        <f t="shared" si="39"/>
        <v>0</v>
      </c>
      <c r="F89" s="34">
        <f t="shared" si="39"/>
        <v>0</v>
      </c>
      <c r="G89" s="34">
        <f t="shared" si="39"/>
        <v>0</v>
      </c>
      <c r="H89" s="34">
        <f t="shared" si="39"/>
        <v>0</v>
      </c>
      <c r="I89" s="34">
        <f t="shared" si="39"/>
        <v>0</v>
      </c>
      <c r="J89" s="66"/>
      <c r="L89" s="1"/>
      <c r="N89" s="1"/>
    </row>
    <row r="90" spans="1:14" ht="12" customHeight="1">
      <c r="A90" s="9">
        <f t="shared" si="31"/>
        <v>80</v>
      </c>
      <c r="B90" s="87" t="s">
        <v>12</v>
      </c>
      <c r="C90" s="88"/>
      <c r="D90" s="88"/>
      <c r="E90" s="88"/>
      <c r="F90" s="88"/>
      <c r="G90" s="88"/>
      <c r="H90" s="88"/>
      <c r="I90" s="88"/>
      <c r="J90" s="89"/>
      <c r="L90" s="1"/>
      <c r="N90" s="1"/>
    </row>
    <row r="91" spans="1:14" ht="39" customHeight="1">
      <c r="A91" s="9">
        <f t="shared" si="31"/>
        <v>81</v>
      </c>
      <c r="B91" s="43" t="s">
        <v>13</v>
      </c>
      <c r="C91" s="48">
        <f t="shared" ref="C91:I91" si="40">SUM(C92:C93)</f>
        <v>113116.23086000001</v>
      </c>
      <c r="D91" s="48">
        <f t="shared" si="40"/>
        <v>28328.278050000001</v>
      </c>
      <c r="E91" s="48">
        <f t="shared" si="40"/>
        <v>11115.912250000001</v>
      </c>
      <c r="F91" s="48">
        <f t="shared" si="40"/>
        <v>25258.470560000002</v>
      </c>
      <c r="G91" s="48">
        <f t="shared" si="40"/>
        <v>47063.57</v>
      </c>
      <c r="H91" s="48">
        <f t="shared" si="40"/>
        <v>600</v>
      </c>
      <c r="I91" s="48">
        <f t="shared" si="40"/>
        <v>750</v>
      </c>
      <c r="J91" s="113" t="s">
        <v>28</v>
      </c>
      <c r="L91" s="1"/>
      <c r="N91" s="1"/>
    </row>
    <row r="92" spans="1:14" ht="12" customHeight="1">
      <c r="A92" s="9">
        <f t="shared" si="31"/>
        <v>82</v>
      </c>
      <c r="B92" s="13" t="s">
        <v>4</v>
      </c>
      <c r="C92" s="31">
        <f>SUM(D92:I92)</f>
        <v>58950.730860000003</v>
      </c>
      <c r="D92" s="31">
        <f t="shared" ref="D92:I92" si="41">SUM(D96+D107+D110+D114+D126)</f>
        <v>22085.478050000002</v>
      </c>
      <c r="E92" s="31">
        <f t="shared" si="41"/>
        <v>1842.21225</v>
      </c>
      <c r="F92" s="31">
        <f t="shared" si="41"/>
        <v>2938.4705599999998</v>
      </c>
      <c r="G92" s="31">
        <f t="shared" si="41"/>
        <v>30734.57</v>
      </c>
      <c r="H92" s="31">
        <f t="shared" si="41"/>
        <v>600</v>
      </c>
      <c r="I92" s="31">
        <f t="shared" si="41"/>
        <v>750</v>
      </c>
      <c r="J92" s="114"/>
      <c r="L92" s="1"/>
      <c r="N92" s="1"/>
    </row>
    <row r="93" spans="1:14" ht="12" customHeight="1">
      <c r="A93" s="9">
        <f t="shared" si="31"/>
        <v>83</v>
      </c>
      <c r="B93" s="13" t="s">
        <v>5</v>
      </c>
      <c r="C93" s="31">
        <f>SUM(D93:I93)</f>
        <v>54165.5</v>
      </c>
      <c r="D93" s="31">
        <f t="shared" ref="D93:I93" si="42">SUM(D115+D97)</f>
        <v>6242.8</v>
      </c>
      <c r="E93" s="31">
        <f t="shared" si="42"/>
        <v>9273.7000000000007</v>
      </c>
      <c r="F93" s="31">
        <f t="shared" si="42"/>
        <v>22320</v>
      </c>
      <c r="G93" s="31">
        <f t="shared" si="42"/>
        <v>16329</v>
      </c>
      <c r="H93" s="31">
        <f t="shared" si="42"/>
        <v>0</v>
      </c>
      <c r="I93" s="31">
        <f t="shared" si="42"/>
        <v>0</v>
      </c>
      <c r="J93" s="115"/>
      <c r="L93" s="1"/>
      <c r="N93" s="1"/>
    </row>
    <row r="94" spans="1:14" ht="14.25" customHeight="1">
      <c r="A94" s="9">
        <f t="shared" si="31"/>
        <v>84</v>
      </c>
      <c r="B94" s="70" t="s">
        <v>62</v>
      </c>
      <c r="C94" s="71"/>
      <c r="D94" s="71"/>
      <c r="E94" s="71"/>
      <c r="F94" s="71"/>
      <c r="G94" s="71"/>
      <c r="H94" s="71"/>
      <c r="I94" s="71"/>
      <c r="J94" s="75"/>
      <c r="L94" s="1"/>
      <c r="N94" s="1"/>
    </row>
    <row r="95" spans="1:14" ht="18" customHeight="1">
      <c r="A95" s="9">
        <f t="shared" si="31"/>
        <v>85</v>
      </c>
      <c r="B95" s="24" t="s">
        <v>24</v>
      </c>
      <c r="C95" s="28">
        <f t="shared" ref="C95:I95" si="43">SUM(C96:C97)</f>
        <v>89994.148050000003</v>
      </c>
      <c r="D95" s="28">
        <f t="shared" si="43"/>
        <v>18930.478050000002</v>
      </c>
      <c r="E95" s="28">
        <f t="shared" si="43"/>
        <v>0</v>
      </c>
      <c r="F95" s="28">
        <f t="shared" si="43"/>
        <v>24800.1</v>
      </c>
      <c r="G95" s="28">
        <f t="shared" si="43"/>
        <v>46263.57</v>
      </c>
      <c r="H95" s="28">
        <f t="shared" si="43"/>
        <v>0</v>
      </c>
      <c r="I95" s="28">
        <f t="shared" si="43"/>
        <v>0</v>
      </c>
      <c r="J95" s="64">
        <v>15</v>
      </c>
      <c r="L95" s="1"/>
      <c r="N95" s="1"/>
    </row>
    <row r="96" spans="1:14" ht="12.75" customHeight="1">
      <c r="A96" s="9">
        <f t="shared" si="31"/>
        <v>86</v>
      </c>
      <c r="B96" s="15" t="s">
        <v>4</v>
      </c>
      <c r="C96" s="56">
        <f>SUM(D96:I96)</f>
        <v>51345.148050000003</v>
      </c>
      <c r="D96" s="29">
        <f t="shared" ref="D96:I96" si="44">SUM(D100+D103)</f>
        <v>18930.478050000002</v>
      </c>
      <c r="E96" s="29">
        <f t="shared" si="44"/>
        <v>0</v>
      </c>
      <c r="F96" s="29">
        <f t="shared" si="44"/>
        <v>2480.1</v>
      </c>
      <c r="G96" s="29">
        <f t="shared" si="44"/>
        <v>29934.57</v>
      </c>
      <c r="H96" s="29">
        <f t="shared" si="44"/>
        <v>0</v>
      </c>
      <c r="I96" s="29">
        <f t="shared" si="44"/>
        <v>0</v>
      </c>
      <c r="J96" s="65"/>
      <c r="L96" s="1"/>
      <c r="N96" s="1"/>
    </row>
    <row r="97" spans="1:14" ht="12.75" customHeight="1">
      <c r="A97" s="9">
        <f t="shared" si="31"/>
        <v>87</v>
      </c>
      <c r="B97" s="24" t="s">
        <v>5</v>
      </c>
      <c r="C97" s="56">
        <f>SUM(D97:I97)</f>
        <v>38649</v>
      </c>
      <c r="D97" s="29">
        <f t="shared" ref="D97:I97" si="45">SUM(D104)</f>
        <v>0</v>
      </c>
      <c r="E97" s="29">
        <f t="shared" si="45"/>
        <v>0</v>
      </c>
      <c r="F97" s="29">
        <f t="shared" si="45"/>
        <v>22320</v>
      </c>
      <c r="G97" s="29">
        <f t="shared" si="45"/>
        <v>16329</v>
      </c>
      <c r="H97" s="29">
        <f t="shared" si="45"/>
        <v>0</v>
      </c>
      <c r="I97" s="29">
        <f t="shared" si="45"/>
        <v>0</v>
      </c>
      <c r="J97" s="66"/>
      <c r="L97" s="1"/>
      <c r="N97" s="1"/>
    </row>
    <row r="98" spans="1:14" ht="12.75" customHeight="1">
      <c r="A98" s="9">
        <f t="shared" si="31"/>
        <v>88</v>
      </c>
      <c r="B98" s="86" t="s">
        <v>80</v>
      </c>
      <c r="C98" s="86"/>
      <c r="D98" s="86"/>
      <c r="E98" s="86"/>
      <c r="F98" s="86"/>
      <c r="G98" s="86"/>
      <c r="H98" s="86"/>
      <c r="I98" s="86"/>
      <c r="J98" s="86"/>
      <c r="L98" s="1"/>
      <c r="N98" s="1"/>
    </row>
    <row r="99" spans="1:14" ht="12.75" customHeight="1">
      <c r="A99" s="9">
        <f t="shared" si="31"/>
        <v>89</v>
      </c>
      <c r="B99" s="24" t="s">
        <v>16</v>
      </c>
      <c r="C99" s="28">
        <f>SUM(D99:I99)</f>
        <v>18930.478050000002</v>
      </c>
      <c r="D99" s="28">
        <f t="shared" ref="D99:I99" si="46">SUM(D100:D100)</f>
        <v>18930.478050000002</v>
      </c>
      <c r="E99" s="28">
        <f t="shared" si="46"/>
        <v>0</v>
      </c>
      <c r="F99" s="28">
        <f t="shared" si="46"/>
        <v>0</v>
      </c>
      <c r="G99" s="28">
        <f t="shared" si="46"/>
        <v>0</v>
      </c>
      <c r="H99" s="28">
        <f t="shared" si="46"/>
        <v>0</v>
      </c>
      <c r="I99" s="28">
        <f t="shared" si="46"/>
        <v>0</v>
      </c>
      <c r="J99" s="85">
        <v>15</v>
      </c>
      <c r="L99" s="1"/>
      <c r="N99" s="1"/>
    </row>
    <row r="100" spans="1:14" ht="12.75" customHeight="1">
      <c r="A100" s="9">
        <f t="shared" si="31"/>
        <v>90</v>
      </c>
      <c r="B100" s="24" t="s">
        <v>4</v>
      </c>
      <c r="C100" s="56">
        <f>SUM(D100:I100)</f>
        <v>18930.478050000002</v>
      </c>
      <c r="D100" s="29">
        <v>18930.478050000002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85"/>
      <c r="L100" s="1"/>
      <c r="N100" s="1"/>
    </row>
    <row r="101" spans="1:14" ht="26.25" customHeight="1">
      <c r="A101" s="9">
        <f t="shared" si="31"/>
        <v>91</v>
      </c>
      <c r="B101" s="86" t="s">
        <v>81</v>
      </c>
      <c r="C101" s="86"/>
      <c r="D101" s="86"/>
      <c r="E101" s="86"/>
      <c r="F101" s="86"/>
      <c r="G101" s="86"/>
      <c r="H101" s="86"/>
      <c r="I101" s="86"/>
      <c r="J101" s="86"/>
      <c r="L101" s="1"/>
      <c r="N101" s="1"/>
    </row>
    <row r="102" spans="1:14" ht="12.75" customHeight="1">
      <c r="A102" s="9">
        <f t="shared" si="31"/>
        <v>92</v>
      </c>
      <c r="B102" s="24" t="s">
        <v>16</v>
      </c>
      <c r="C102" s="14">
        <f>SUM(C103:C104)</f>
        <v>71063.67</v>
      </c>
      <c r="D102" s="14">
        <f t="shared" ref="D102:I102" si="47">SUM(D103:D104)</f>
        <v>0</v>
      </c>
      <c r="E102" s="14">
        <f t="shared" si="47"/>
        <v>0</v>
      </c>
      <c r="F102" s="14">
        <f t="shared" si="47"/>
        <v>24800.1</v>
      </c>
      <c r="G102" s="14">
        <f t="shared" si="47"/>
        <v>46263.57</v>
      </c>
      <c r="H102" s="14">
        <f t="shared" si="47"/>
        <v>0</v>
      </c>
      <c r="I102" s="14">
        <f t="shared" si="47"/>
        <v>0</v>
      </c>
      <c r="J102" s="85">
        <v>15</v>
      </c>
      <c r="L102" s="1"/>
      <c r="N102" s="1"/>
    </row>
    <row r="103" spans="1:14" ht="12.75" customHeight="1">
      <c r="A103" s="9">
        <f t="shared" si="31"/>
        <v>93</v>
      </c>
      <c r="B103" s="24" t="s">
        <v>4</v>
      </c>
      <c r="C103" s="56">
        <f>SUM(D103:I103)</f>
        <v>32414.67</v>
      </c>
      <c r="D103" s="29">
        <v>0</v>
      </c>
      <c r="E103" s="29">
        <v>0</v>
      </c>
      <c r="F103" s="29">
        <v>2480.1</v>
      </c>
      <c r="G103" s="29">
        <v>29934.57</v>
      </c>
      <c r="H103" s="29">
        <v>0</v>
      </c>
      <c r="I103" s="29">
        <v>0</v>
      </c>
      <c r="J103" s="85"/>
      <c r="L103" s="1"/>
      <c r="N103" s="1"/>
    </row>
    <row r="104" spans="1:14" ht="12.75" customHeight="1">
      <c r="A104" s="9">
        <f t="shared" si="31"/>
        <v>94</v>
      </c>
      <c r="B104" s="24" t="s">
        <v>5</v>
      </c>
      <c r="C104" s="56">
        <f>SUM(D104:I104)</f>
        <v>38649</v>
      </c>
      <c r="D104" s="29">
        <v>0</v>
      </c>
      <c r="E104" s="29">
        <v>0</v>
      </c>
      <c r="F104" s="29">
        <v>22320</v>
      </c>
      <c r="G104" s="29">
        <v>16329</v>
      </c>
      <c r="H104" s="29">
        <v>0</v>
      </c>
      <c r="I104" s="29">
        <v>0</v>
      </c>
      <c r="J104" s="85"/>
      <c r="L104" s="1"/>
      <c r="N104" s="1"/>
    </row>
    <row r="105" spans="1:14" ht="13.5" customHeight="1">
      <c r="A105" s="9">
        <f t="shared" si="31"/>
        <v>95</v>
      </c>
      <c r="B105" s="70" t="s">
        <v>63</v>
      </c>
      <c r="C105" s="71"/>
      <c r="D105" s="71"/>
      <c r="E105" s="71"/>
      <c r="F105" s="71"/>
      <c r="G105" s="71"/>
      <c r="H105" s="71"/>
      <c r="I105" s="71"/>
      <c r="J105" s="75"/>
      <c r="L105" s="1"/>
      <c r="N105" s="1"/>
    </row>
    <row r="106" spans="1:14" ht="13.5" customHeight="1">
      <c r="A106" s="9">
        <f t="shared" si="31"/>
        <v>96</v>
      </c>
      <c r="B106" s="24" t="s">
        <v>16</v>
      </c>
      <c r="C106" s="14">
        <f>SUM(D106:I106)</f>
        <v>570</v>
      </c>
      <c r="D106" s="14">
        <f t="shared" ref="D106:I106" si="48">SUM(D107)</f>
        <v>270</v>
      </c>
      <c r="E106" s="14">
        <f t="shared" si="48"/>
        <v>0</v>
      </c>
      <c r="F106" s="14">
        <f t="shared" si="48"/>
        <v>0</v>
      </c>
      <c r="G106" s="14">
        <f t="shared" si="48"/>
        <v>300</v>
      </c>
      <c r="H106" s="14">
        <f t="shared" si="48"/>
        <v>0</v>
      </c>
      <c r="I106" s="14">
        <f t="shared" si="48"/>
        <v>0</v>
      </c>
      <c r="J106" s="73">
        <v>17</v>
      </c>
      <c r="L106" s="1"/>
      <c r="N106" s="1"/>
    </row>
    <row r="107" spans="1:14" ht="13.5" customHeight="1">
      <c r="A107" s="9">
        <f t="shared" si="31"/>
        <v>97</v>
      </c>
      <c r="B107" s="24" t="s">
        <v>4</v>
      </c>
      <c r="C107" s="14">
        <f>SUM(D107:I107)</f>
        <v>570</v>
      </c>
      <c r="D107" s="33">
        <v>270</v>
      </c>
      <c r="E107" s="33">
        <v>0</v>
      </c>
      <c r="F107" s="53">
        <v>0</v>
      </c>
      <c r="G107" s="53">
        <v>300</v>
      </c>
      <c r="H107" s="33">
        <v>0</v>
      </c>
      <c r="I107" s="33">
        <v>0</v>
      </c>
      <c r="J107" s="74"/>
      <c r="L107" s="1"/>
      <c r="N107" s="1"/>
    </row>
    <row r="108" spans="1:14" ht="27" customHeight="1">
      <c r="A108" s="9">
        <f t="shared" si="31"/>
        <v>98</v>
      </c>
      <c r="B108" s="70" t="s">
        <v>64</v>
      </c>
      <c r="C108" s="71"/>
      <c r="D108" s="71"/>
      <c r="E108" s="71"/>
      <c r="F108" s="71"/>
      <c r="G108" s="71"/>
      <c r="H108" s="71"/>
      <c r="I108" s="71"/>
      <c r="J108" s="72"/>
      <c r="L108" s="1"/>
      <c r="N108" s="1"/>
    </row>
    <row r="109" spans="1:14" ht="12" customHeight="1">
      <c r="A109" s="9">
        <f t="shared" si="31"/>
        <v>99</v>
      </c>
      <c r="B109" s="24" t="s">
        <v>16</v>
      </c>
      <c r="C109" s="28">
        <f>SUM(C110:C111)</f>
        <v>1524.7211500000001</v>
      </c>
      <c r="D109" s="33">
        <f t="shared" ref="D109:I109" si="49">SUM(D110:D111)</f>
        <v>362.72115000000002</v>
      </c>
      <c r="E109" s="33">
        <f t="shared" si="49"/>
        <v>12</v>
      </c>
      <c r="F109" s="33">
        <f t="shared" si="49"/>
        <v>0</v>
      </c>
      <c r="G109" s="33">
        <f t="shared" si="49"/>
        <v>300</v>
      </c>
      <c r="H109" s="33">
        <f t="shared" si="49"/>
        <v>350</v>
      </c>
      <c r="I109" s="33">
        <f t="shared" si="49"/>
        <v>500</v>
      </c>
      <c r="J109" s="64">
        <v>19</v>
      </c>
      <c r="L109" s="1"/>
      <c r="N109" s="1"/>
    </row>
    <row r="110" spans="1:14" ht="12" customHeight="1">
      <c r="A110" s="9">
        <f t="shared" si="31"/>
        <v>100</v>
      </c>
      <c r="B110" s="24" t="s">
        <v>4</v>
      </c>
      <c r="C110" s="31">
        <f>SUM(D110:I110)</f>
        <v>1524.7211500000001</v>
      </c>
      <c r="D110" s="33">
        <v>362.72115000000002</v>
      </c>
      <c r="E110" s="33">
        <v>12</v>
      </c>
      <c r="F110" s="53">
        <v>0</v>
      </c>
      <c r="G110" s="53">
        <v>300</v>
      </c>
      <c r="H110" s="33">
        <v>350</v>
      </c>
      <c r="I110" s="33">
        <v>500</v>
      </c>
      <c r="J110" s="65"/>
      <c r="L110" s="1"/>
      <c r="N110" s="1"/>
    </row>
    <row r="111" spans="1:14" ht="12" customHeight="1">
      <c r="A111" s="9">
        <f t="shared" si="31"/>
        <v>101</v>
      </c>
      <c r="B111" s="24" t="s">
        <v>5</v>
      </c>
      <c r="C111" s="31">
        <f>SUM(D111:I111)</f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66"/>
      <c r="L111" s="1"/>
      <c r="N111" s="1"/>
    </row>
    <row r="112" spans="1:14" ht="12" customHeight="1">
      <c r="A112" s="9">
        <f t="shared" si="31"/>
        <v>102</v>
      </c>
      <c r="B112" s="70" t="s">
        <v>65</v>
      </c>
      <c r="C112" s="71"/>
      <c r="D112" s="71"/>
      <c r="E112" s="71"/>
      <c r="F112" s="71"/>
      <c r="G112" s="71"/>
      <c r="H112" s="71"/>
      <c r="I112" s="71"/>
      <c r="J112" s="75"/>
      <c r="L112" s="1"/>
      <c r="N112" s="1"/>
    </row>
    <row r="113" spans="1:14" ht="12" customHeight="1">
      <c r="A113" s="9">
        <f t="shared" si="31"/>
        <v>103</v>
      </c>
      <c r="B113" s="24" t="s">
        <v>16</v>
      </c>
      <c r="C113" s="31">
        <f>SUM(D113:I113)</f>
        <v>19893.08281</v>
      </c>
      <c r="D113" s="33">
        <f t="shared" ref="D113:I113" si="50">SUM(D114:D115)</f>
        <v>8727.7999999999993</v>
      </c>
      <c r="E113" s="33">
        <f t="shared" si="50"/>
        <v>11070.912250000001</v>
      </c>
      <c r="F113" s="33">
        <f t="shared" si="50"/>
        <v>94.370559999999998</v>
      </c>
      <c r="G113" s="33">
        <f t="shared" si="50"/>
        <v>0</v>
      </c>
      <c r="H113" s="33">
        <f t="shared" si="50"/>
        <v>0</v>
      </c>
      <c r="I113" s="33">
        <f t="shared" si="50"/>
        <v>0</v>
      </c>
      <c r="J113" s="107">
        <v>20</v>
      </c>
      <c r="L113" s="1"/>
      <c r="N113" s="1"/>
    </row>
    <row r="114" spans="1:14" ht="12" customHeight="1">
      <c r="A114" s="9">
        <f t="shared" si="31"/>
        <v>104</v>
      </c>
      <c r="B114" s="24" t="s">
        <v>4</v>
      </c>
      <c r="C114" s="31">
        <f>SUM(D114:I114)</f>
        <v>4376.5828100000008</v>
      </c>
      <c r="D114" s="33">
        <f t="shared" ref="D114:I114" si="51">SUM(D118+D122)</f>
        <v>2485</v>
      </c>
      <c r="E114" s="33">
        <f t="shared" si="51"/>
        <v>1797.21225</v>
      </c>
      <c r="F114" s="33">
        <f t="shared" si="51"/>
        <v>94.370559999999998</v>
      </c>
      <c r="G114" s="33">
        <f t="shared" si="51"/>
        <v>0</v>
      </c>
      <c r="H114" s="33">
        <f t="shared" si="51"/>
        <v>0</v>
      </c>
      <c r="I114" s="33">
        <f t="shared" si="51"/>
        <v>0</v>
      </c>
      <c r="J114" s="108"/>
      <c r="L114" s="1"/>
      <c r="N114" s="1"/>
    </row>
    <row r="115" spans="1:14" ht="12" customHeight="1">
      <c r="A115" s="9">
        <f t="shared" si="31"/>
        <v>105</v>
      </c>
      <c r="B115" s="24" t="s">
        <v>5</v>
      </c>
      <c r="C115" s="31">
        <f>SUM(D115:I115)</f>
        <v>15516.5</v>
      </c>
      <c r="D115" s="33">
        <f t="shared" ref="D115:I115" si="52">SUM(D119)</f>
        <v>6242.8</v>
      </c>
      <c r="E115" s="33">
        <f t="shared" si="52"/>
        <v>9273.7000000000007</v>
      </c>
      <c r="F115" s="33">
        <f t="shared" si="52"/>
        <v>0</v>
      </c>
      <c r="G115" s="33">
        <f t="shared" si="52"/>
        <v>0</v>
      </c>
      <c r="H115" s="33">
        <f t="shared" si="52"/>
        <v>0</v>
      </c>
      <c r="I115" s="33">
        <f t="shared" si="52"/>
        <v>0</v>
      </c>
      <c r="J115" s="109"/>
      <c r="L115" s="1"/>
      <c r="N115" s="1"/>
    </row>
    <row r="116" spans="1:14" ht="12" customHeight="1">
      <c r="A116" s="9">
        <f t="shared" si="31"/>
        <v>106</v>
      </c>
      <c r="B116" s="90" t="s">
        <v>76</v>
      </c>
      <c r="C116" s="91"/>
      <c r="D116" s="91"/>
      <c r="E116" s="91"/>
      <c r="F116" s="91"/>
      <c r="G116" s="91"/>
      <c r="H116" s="91"/>
      <c r="I116" s="91"/>
      <c r="J116" s="116"/>
      <c r="L116" s="1"/>
      <c r="N116" s="1"/>
    </row>
    <row r="117" spans="1:14" ht="12" customHeight="1">
      <c r="A117" s="9">
        <f t="shared" si="31"/>
        <v>107</v>
      </c>
      <c r="B117" s="50" t="s">
        <v>16</v>
      </c>
      <c r="C117" s="31">
        <f>SUM(D117:I117)</f>
        <v>18723.08281</v>
      </c>
      <c r="D117" s="33">
        <f t="shared" ref="D117:I117" si="53">SUM(D118:D119)</f>
        <v>8242.7999999999993</v>
      </c>
      <c r="E117" s="33">
        <f t="shared" si="53"/>
        <v>10385.912250000001</v>
      </c>
      <c r="F117" s="33">
        <f t="shared" si="53"/>
        <v>94.370559999999998</v>
      </c>
      <c r="G117" s="33">
        <f t="shared" si="53"/>
        <v>0</v>
      </c>
      <c r="H117" s="33">
        <f t="shared" si="53"/>
        <v>0</v>
      </c>
      <c r="I117" s="33">
        <f t="shared" si="53"/>
        <v>0</v>
      </c>
      <c r="J117" s="107">
        <v>20</v>
      </c>
      <c r="L117" s="1"/>
      <c r="N117" s="1"/>
    </row>
    <row r="118" spans="1:14" ht="12" customHeight="1">
      <c r="A118" s="9">
        <f t="shared" si="31"/>
        <v>108</v>
      </c>
      <c r="B118" s="24" t="s">
        <v>4</v>
      </c>
      <c r="C118" s="31">
        <f>SUM(D118:I118)</f>
        <v>3206.5828099999999</v>
      </c>
      <c r="D118" s="33">
        <v>2000</v>
      </c>
      <c r="E118" s="53">
        <v>1112.21225</v>
      </c>
      <c r="F118" s="33">
        <v>94.370559999999998</v>
      </c>
      <c r="G118" s="33">
        <v>0</v>
      </c>
      <c r="H118" s="33">
        <v>0</v>
      </c>
      <c r="I118" s="33">
        <v>0</v>
      </c>
      <c r="J118" s="108"/>
      <c r="L118" s="1"/>
      <c r="N118" s="1"/>
    </row>
    <row r="119" spans="1:14" ht="12" customHeight="1">
      <c r="A119" s="9">
        <f t="shared" si="31"/>
        <v>109</v>
      </c>
      <c r="B119" s="15" t="s">
        <v>5</v>
      </c>
      <c r="C119" s="31">
        <f>SUM(D119:I119)</f>
        <v>15516.5</v>
      </c>
      <c r="D119" s="33">
        <v>6242.8</v>
      </c>
      <c r="E119" s="33">
        <v>9273.7000000000007</v>
      </c>
      <c r="F119" s="33">
        <v>0</v>
      </c>
      <c r="G119" s="33">
        <v>0</v>
      </c>
      <c r="H119" s="33">
        <v>0</v>
      </c>
      <c r="I119" s="33">
        <v>0</v>
      </c>
      <c r="J119" s="109"/>
      <c r="L119" s="1"/>
      <c r="N119" s="1"/>
    </row>
    <row r="120" spans="1:14" ht="12" customHeight="1">
      <c r="A120" s="9">
        <f t="shared" si="31"/>
        <v>110</v>
      </c>
      <c r="B120" s="90" t="s">
        <v>77</v>
      </c>
      <c r="C120" s="91"/>
      <c r="D120" s="91"/>
      <c r="E120" s="91"/>
      <c r="F120" s="91"/>
      <c r="G120" s="91"/>
      <c r="H120" s="91"/>
      <c r="I120" s="91"/>
      <c r="J120" s="116"/>
      <c r="L120" s="1"/>
      <c r="N120" s="1"/>
    </row>
    <row r="121" spans="1:14" ht="12" customHeight="1">
      <c r="A121" s="9">
        <f t="shared" si="31"/>
        <v>111</v>
      </c>
      <c r="B121" s="50" t="s">
        <v>16</v>
      </c>
      <c r="C121" s="31">
        <f>SUM(D121:I121)</f>
        <v>1170</v>
      </c>
      <c r="D121" s="33">
        <f t="shared" ref="D121:I121" si="54">SUM(D122:D123)</f>
        <v>485</v>
      </c>
      <c r="E121" s="33">
        <f t="shared" si="54"/>
        <v>685</v>
      </c>
      <c r="F121" s="33">
        <f t="shared" si="54"/>
        <v>0</v>
      </c>
      <c r="G121" s="33">
        <f t="shared" si="54"/>
        <v>0</v>
      </c>
      <c r="H121" s="33">
        <f t="shared" si="54"/>
        <v>0</v>
      </c>
      <c r="I121" s="33">
        <f t="shared" si="54"/>
        <v>0</v>
      </c>
      <c r="J121" s="107">
        <v>20</v>
      </c>
      <c r="L121" s="1"/>
      <c r="N121" s="1"/>
    </row>
    <row r="122" spans="1:14" ht="12" customHeight="1">
      <c r="A122" s="9">
        <f t="shared" si="31"/>
        <v>112</v>
      </c>
      <c r="B122" s="24" t="s">
        <v>4</v>
      </c>
      <c r="C122" s="31">
        <f>SUM(D122:I122)</f>
        <v>1170</v>
      </c>
      <c r="D122" s="33">
        <v>485</v>
      </c>
      <c r="E122" s="53">
        <v>685</v>
      </c>
      <c r="F122" s="33">
        <v>0</v>
      </c>
      <c r="G122" s="33">
        <v>0</v>
      </c>
      <c r="H122" s="33">
        <v>0</v>
      </c>
      <c r="I122" s="33">
        <v>0</v>
      </c>
      <c r="J122" s="108"/>
      <c r="L122" s="1"/>
      <c r="N122" s="1"/>
    </row>
    <row r="123" spans="1:14" ht="12" customHeight="1">
      <c r="A123" s="9">
        <f t="shared" si="31"/>
        <v>113</v>
      </c>
      <c r="B123" s="15" t="s">
        <v>5</v>
      </c>
      <c r="C123" s="31">
        <f>SUM(D123:I123)</f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109"/>
      <c r="L123" s="1"/>
      <c r="N123" s="1"/>
    </row>
    <row r="124" spans="1:14" ht="26.25" customHeight="1">
      <c r="A124" s="9">
        <f t="shared" si="31"/>
        <v>114</v>
      </c>
      <c r="B124" s="70" t="s">
        <v>66</v>
      </c>
      <c r="C124" s="71"/>
      <c r="D124" s="71"/>
      <c r="E124" s="71"/>
      <c r="F124" s="71"/>
      <c r="G124" s="71"/>
      <c r="H124" s="71"/>
      <c r="I124" s="71"/>
      <c r="J124" s="75"/>
      <c r="L124" s="1"/>
      <c r="N124" s="1"/>
    </row>
    <row r="125" spans="1:14" ht="12" customHeight="1">
      <c r="A125" s="9">
        <f t="shared" si="31"/>
        <v>115</v>
      </c>
      <c r="B125" s="24" t="s">
        <v>16</v>
      </c>
      <c r="C125" s="31">
        <f>SUM(D125:I125)</f>
        <v>1134.2788500000001</v>
      </c>
      <c r="D125" s="35">
        <f t="shared" ref="D125:I125" si="55">SUM(D126)</f>
        <v>37.278849999999998</v>
      </c>
      <c r="E125" s="35">
        <f t="shared" si="55"/>
        <v>33</v>
      </c>
      <c r="F125" s="35">
        <f t="shared" si="55"/>
        <v>364</v>
      </c>
      <c r="G125" s="35">
        <f t="shared" si="55"/>
        <v>200</v>
      </c>
      <c r="H125" s="35">
        <f t="shared" si="55"/>
        <v>250</v>
      </c>
      <c r="I125" s="35">
        <f t="shared" si="55"/>
        <v>250</v>
      </c>
      <c r="J125" s="64">
        <v>21</v>
      </c>
      <c r="L125" s="1"/>
      <c r="N125" s="1"/>
    </row>
    <row r="126" spans="1:14" ht="12" customHeight="1">
      <c r="A126" s="9">
        <f t="shared" si="31"/>
        <v>116</v>
      </c>
      <c r="B126" s="24" t="s">
        <v>4</v>
      </c>
      <c r="C126" s="31">
        <f>SUM(D126:I126)</f>
        <v>1134.2788500000001</v>
      </c>
      <c r="D126" s="35">
        <v>37.278849999999998</v>
      </c>
      <c r="E126" s="54">
        <v>33</v>
      </c>
      <c r="F126" s="54">
        <v>364</v>
      </c>
      <c r="G126" s="54">
        <v>200</v>
      </c>
      <c r="H126" s="35">
        <v>250</v>
      </c>
      <c r="I126" s="35">
        <v>250</v>
      </c>
      <c r="J126" s="66"/>
      <c r="L126" s="1"/>
      <c r="N126" s="1"/>
    </row>
    <row r="127" spans="1:14" ht="18" customHeight="1">
      <c r="A127" s="9">
        <f t="shared" si="31"/>
        <v>117</v>
      </c>
      <c r="B127" s="99" t="s">
        <v>44</v>
      </c>
      <c r="C127" s="100"/>
      <c r="D127" s="100"/>
      <c r="E127" s="100"/>
      <c r="F127" s="100"/>
      <c r="G127" s="100"/>
      <c r="H127" s="100"/>
      <c r="I127" s="100"/>
      <c r="J127" s="101"/>
    </row>
    <row r="128" spans="1:14" ht="25.5">
      <c r="A128" s="9">
        <f t="shared" si="31"/>
        <v>118</v>
      </c>
      <c r="B128" s="43" t="s">
        <v>45</v>
      </c>
      <c r="C128" s="42">
        <f t="shared" ref="C128:I128" si="56">SUM(C129:C130)</f>
        <v>74395.175660000008</v>
      </c>
      <c r="D128" s="42">
        <f t="shared" si="56"/>
        <v>14513.713659999999</v>
      </c>
      <c r="E128" s="42">
        <f t="shared" si="56"/>
        <v>9935.9619999999995</v>
      </c>
      <c r="F128" s="42">
        <f t="shared" si="56"/>
        <v>12060</v>
      </c>
      <c r="G128" s="42">
        <f t="shared" si="56"/>
        <v>8654.5</v>
      </c>
      <c r="H128" s="42">
        <f t="shared" si="56"/>
        <v>16133</v>
      </c>
      <c r="I128" s="42">
        <f t="shared" si="56"/>
        <v>13098</v>
      </c>
      <c r="J128" s="58" t="s">
        <v>28</v>
      </c>
    </row>
    <row r="129" spans="1:10">
      <c r="A129" s="9">
        <f t="shared" si="31"/>
        <v>119</v>
      </c>
      <c r="B129" s="13" t="s">
        <v>4</v>
      </c>
      <c r="C129" s="14">
        <f>SUM(D129:I129)</f>
        <v>74325.175660000008</v>
      </c>
      <c r="D129" s="14">
        <f t="shared" ref="D129:I130" si="57">SUM(D133+D147)</f>
        <v>14513.713659999999</v>
      </c>
      <c r="E129" s="14">
        <f t="shared" si="57"/>
        <v>9935.9619999999995</v>
      </c>
      <c r="F129" s="14">
        <f t="shared" si="57"/>
        <v>12060</v>
      </c>
      <c r="G129" s="14">
        <f t="shared" si="57"/>
        <v>8619.5</v>
      </c>
      <c r="H129" s="14">
        <f t="shared" si="57"/>
        <v>16098</v>
      </c>
      <c r="I129" s="14">
        <f t="shared" si="57"/>
        <v>13098</v>
      </c>
      <c r="J129" s="59"/>
    </row>
    <row r="130" spans="1:10">
      <c r="A130" s="9">
        <f t="shared" si="31"/>
        <v>120</v>
      </c>
      <c r="B130" s="13" t="s">
        <v>5</v>
      </c>
      <c r="C130" s="14">
        <f>SUM(D130:I130)</f>
        <v>70</v>
      </c>
      <c r="D130" s="14">
        <f t="shared" si="57"/>
        <v>0</v>
      </c>
      <c r="E130" s="14">
        <f t="shared" si="57"/>
        <v>0</v>
      </c>
      <c r="F130" s="14">
        <f t="shared" si="57"/>
        <v>0</v>
      </c>
      <c r="G130" s="14">
        <f t="shared" si="57"/>
        <v>35</v>
      </c>
      <c r="H130" s="14">
        <f t="shared" si="57"/>
        <v>35</v>
      </c>
      <c r="I130" s="14">
        <f t="shared" si="57"/>
        <v>0</v>
      </c>
      <c r="J130" s="59"/>
    </row>
    <row r="131" spans="1:10" ht="15" customHeight="1">
      <c r="A131" s="9">
        <f t="shared" si="31"/>
        <v>121</v>
      </c>
      <c r="B131" s="18" t="s">
        <v>9</v>
      </c>
      <c r="C131" s="19"/>
      <c r="D131" s="19"/>
      <c r="E131" s="19"/>
      <c r="F131" s="19"/>
      <c r="G131" s="19"/>
      <c r="H131" s="19"/>
      <c r="I131" s="19"/>
      <c r="J131" s="20"/>
    </row>
    <row r="132" spans="1:10" ht="38.25">
      <c r="A132" s="9">
        <f t="shared" si="31"/>
        <v>122</v>
      </c>
      <c r="B132" s="13" t="s">
        <v>21</v>
      </c>
      <c r="C132" s="14">
        <f t="shared" ref="C132:I132" si="58">SUM(C133:C134)</f>
        <v>2000</v>
      </c>
      <c r="D132" s="14">
        <f t="shared" si="58"/>
        <v>2000</v>
      </c>
      <c r="E132" s="14">
        <f t="shared" si="58"/>
        <v>0</v>
      </c>
      <c r="F132" s="14">
        <f t="shared" si="58"/>
        <v>0</v>
      </c>
      <c r="G132" s="14">
        <f t="shared" si="58"/>
        <v>0</v>
      </c>
      <c r="H132" s="14">
        <f t="shared" si="58"/>
        <v>0</v>
      </c>
      <c r="I132" s="14">
        <f t="shared" si="58"/>
        <v>0</v>
      </c>
      <c r="J132" s="61" t="s">
        <v>28</v>
      </c>
    </row>
    <row r="133" spans="1:10">
      <c r="A133" s="9">
        <f t="shared" si="31"/>
        <v>123</v>
      </c>
      <c r="B133" s="13" t="s">
        <v>4</v>
      </c>
      <c r="C133" s="14">
        <f>SUM(D133:I133)</f>
        <v>2000</v>
      </c>
      <c r="D133" s="14">
        <f t="shared" ref="D133:I133" si="59">SUM(D137+D143)</f>
        <v>2000</v>
      </c>
      <c r="E133" s="14">
        <f t="shared" si="59"/>
        <v>0</v>
      </c>
      <c r="F133" s="14">
        <f t="shared" si="59"/>
        <v>0</v>
      </c>
      <c r="G133" s="14">
        <f t="shared" si="59"/>
        <v>0</v>
      </c>
      <c r="H133" s="14">
        <f t="shared" si="59"/>
        <v>0</v>
      </c>
      <c r="I133" s="14">
        <f t="shared" si="59"/>
        <v>0</v>
      </c>
      <c r="J133" s="62"/>
    </row>
    <row r="134" spans="1:10">
      <c r="A134" s="9">
        <f t="shared" si="31"/>
        <v>124</v>
      </c>
      <c r="B134" s="13" t="s">
        <v>5</v>
      </c>
      <c r="C134" s="14">
        <f>SUM(D134:I134)</f>
        <v>0</v>
      </c>
      <c r="D134" s="14">
        <f t="shared" ref="D134:I134" si="60">SUM(D144)</f>
        <v>0</v>
      </c>
      <c r="E134" s="14">
        <f t="shared" si="60"/>
        <v>0</v>
      </c>
      <c r="F134" s="14">
        <f t="shared" si="60"/>
        <v>0</v>
      </c>
      <c r="G134" s="14">
        <f t="shared" si="60"/>
        <v>0</v>
      </c>
      <c r="H134" s="14">
        <f t="shared" si="60"/>
        <v>0</v>
      </c>
      <c r="I134" s="14">
        <f t="shared" si="60"/>
        <v>0</v>
      </c>
      <c r="J134" s="62"/>
    </row>
    <row r="135" spans="1:10" ht="15" customHeight="1">
      <c r="A135" s="9">
        <f t="shared" si="31"/>
        <v>125</v>
      </c>
      <c r="B135" s="67" t="s">
        <v>10</v>
      </c>
      <c r="C135" s="68"/>
      <c r="D135" s="68"/>
      <c r="E135" s="68"/>
      <c r="F135" s="68"/>
      <c r="G135" s="68"/>
      <c r="H135" s="68"/>
      <c r="I135" s="68"/>
      <c r="J135" s="69"/>
    </row>
    <row r="136" spans="1:10" ht="51">
      <c r="A136" s="9">
        <f t="shared" si="31"/>
        <v>126</v>
      </c>
      <c r="B136" s="24" t="s">
        <v>23</v>
      </c>
      <c r="C136" s="28">
        <f>SUM(C137)</f>
        <v>2000</v>
      </c>
      <c r="D136" s="28">
        <f t="shared" ref="D136:I136" si="61">SUM(D137)</f>
        <v>2000</v>
      </c>
      <c r="E136" s="36">
        <f t="shared" si="61"/>
        <v>0</v>
      </c>
      <c r="F136" s="36">
        <f t="shared" si="61"/>
        <v>0</v>
      </c>
      <c r="G136" s="36">
        <f t="shared" si="61"/>
        <v>0</v>
      </c>
      <c r="H136" s="36">
        <f t="shared" si="61"/>
        <v>0</v>
      </c>
      <c r="I136" s="36">
        <f t="shared" si="61"/>
        <v>0</v>
      </c>
      <c r="J136" s="64" t="s">
        <v>28</v>
      </c>
    </row>
    <row r="137" spans="1:10">
      <c r="A137" s="9">
        <f t="shared" si="31"/>
        <v>127</v>
      </c>
      <c r="B137" s="21" t="s">
        <v>4</v>
      </c>
      <c r="C137" s="28">
        <f>SUM(D137:I137)</f>
        <v>2000</v>
      </c>
      <c r="D137" s="28">
        <f t="shared" ref="D137:I137" si="62">SUM(D140)</f>
        <v>2000</v>
      </c>
      <c r="E137" s="25">
        <f t="shared" si="62"/>
        <v>0</v>
      </c>
      <c r="F137" s="25">
        <f t="shared" si="62"/>
        <v>0</v>
      </c>
      <c r="G137" s="25">
        <f t="shared" si="62"/>
        <v>0</v>
      </c>
      <c r="H137" s="25">
        <f t="shared" si="62"/>
        <v>0</v>
      </c>
      <c r="I137" s="25">
        <f t="shared" si="62"/>
        <v>0</v>
      </c>
      <c r="J137" s="66"/>
    </row>
    <row r="138" spans="1:10">
      <c r="A138" s="9">
        <f t="shared" si="31"/>
        <v>128</v>
      </c>
      <c r="B138" s="70" t="s">
        <v>70</v>
      </c>
      <c r="C138" s="71"/>
      <c r="D138" s="71"/>
      <c r="E138" s="71"/>
      <c r="F138" s="71"/>
      <c r="G138" s="71"/>
      <c r="H138" s="71"/>
      <c r="I138" s="71"/>
      <c r="J138" s="75"/>
    </row>
    <row r="139" spans="1:10">
      <c r="A139" s="9">
        <f t="shared" si="31"/>
        <v>129</v>
      </c>
      <c r="B139" s="24" t="s">
        <v>24</v>
      </c>
      <c r="C139" s="28">
        <f>SUM(D139:I139)</f>
        <v>2000</v>
      </c>
      <c r="D139" s="28">
        <f t="shared" ref="D139:I139" si="63">SUM(D140)</f>
        <v>2000</v>
      </c>
      <c r="E139" s="25">
        <f t="shared" si="63"/>
        <v>0</v>
      </c>
      <c r="F139" s="25">
        <f t="shared" si="63"/>
        <v>0</v>
      </c>
      <c r="G139" s="25">
        <f t="shared" si="63"/>
        <v>0</v>
      </c>
      <c r="H139" s="25">
        <f t="shared" si="63"/>
        <v>0</v>
      </c>
      <c r="I139" s="25">
        <f t="shared" si="63"/>
        <v>0</v>
      </c>
      <c r="J139" s="64">
        <v>25</v>
      </c>
    </row>
    <row r="140" spans="1:10">
      <c r="A140" s="9">
        <f t="shared" si="31"/>
        <v>130</v>
      </c>
      <c r="B140" s="24" t="s">
        <v>4</v>
      </c>
      <c r="C140" s="28">
        <f>SUM(D140:I140)</f>
        <v>2000</v>
      </c>
      <c r="D140" s="28">
        <v>2000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66"/>
    </row>
    <row r="141" spans="1:10" ht="15" customHeight="1">
      <c r="A141" s="9">
        <f t="shared" si="31"/>
        <v>131</v>
      </c>
      <c r="B141" s="67" t="s">
        <v>11</v>
      </c>
      <c r="C141" s="68"/>
      <c r="D141" s="68"/>
      <c r="E141" s="68"/>
      <c r="F141" s="68"/>
      <c r="G141" s="68"/>
      <c r="H141" s="68"/>
      <c r="I141" s="68"/>
      <c r="J141" s="69"/>
    </row>
    <row r="142" spans="1:10">
      <c r="A142" s="9">
        <f t="shared" si="31"/>
        <v>132</v>
      </c>
      <c r="B142" s="24" t="s">
        <v>24</v>
      </c>
      <c r="C142" s="28">
        <f>SUM(D142:I142)</f>
        <v>0</v>
      </c>
      <c r="D142" s="28">
        <f t="shared" ref="D142:I142" si="64">SUM(D143:D144)</f>
        <v>0</v>
      </c>
      <c r="E142" s="28">
        <f t="shared" si="64"/>
        <v>0</v>
      </c>
      <c r="F142" s="28">
        <f t="shared" si="64"/>
        <v>0</v>
      </c>
      <c r="G142" s="28">
        <f t="shared" si="64"/>
        <v>0</v>
      </c>
      <c r="H142" s="28">
        <f t="shared" si="64"/>
        <v>0</v>
      </c>
      <c r="I142" s="28">
        <f t="shared" si="64"/>
        <v>0</v>
      </c>
      <c r="J142" s="64" t="s">
        <v>28</v>
      </c>
    </row>
    <row r="143" spans="1:10">
      <c r="A143" s="9">
        <f t="shared" si="31"/>
        <v>133</v>
      </c>
      <c r="B143" s="13" t="s">
        <v>4</v>
      </c>
      <c r="C143" s="28">
        <f>SUM(D143:I143)</f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65"/>
    </row>
    <row r="144" spans="1:10">
      <c r="A144" s="9">
        <f t="shared" si="31"/>
        <v>134</v>
      </c>
      <c r="B144" s="13" t="s">
        <v>5</v>
      </c>
      <c r="C144" s="28">
        <f>SUM(D144:I144)</f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65"/>
    </row>
    <row r="145" spans="1:10" ht="15" customHeight="1">
      <c r="A145" s="9">
        <f t="shared" si="31"/>
        <v>135</v>
      </c>
      <c r="B145" s="45" t="s">
        <v>12</v>
      </c>
      <c r="C145" s="19"/>
      <c r="D145" s="19"/>
      <c r="E145" s="19"/>
      <c r="F145" s="19"/>
      <c r="G145" s="19"/>
      <c r="H145" s="19"/>
      <c r="I145" s="19"/>
      <c r="J145" s="20"/>
    </row>
    <row r="146" spans="1:10" ht="38.25">
      <c r="A146" s="9">
        <f t="shared" si="31"/>
        <v>136</v>
      </c>
      <c r="B146" s="43" t="s">
        <v>13</v>
      </c>
      <c r="C146" s="44">
        <f>SUM(D146:I146)</f>
        <v>72395.175660000008</v>
      </c>
      <c r="D146" s="42">
        <f t="shared" ref="D146:I146" si="65">SUM(D147:D148)</f>
        <v>12513.713659999999</v>
      </c>
      <c r="E146" s="42">
        <f t="shared" si="65"/>
        <v>9935.9619999999995</v>
      </c>
      <c r="F146" s="42">
        <f t="shared" si="65"/>
        <v>12060</v>
      </c>
      <c r="G146" s="42">
        <f t="shared" si="65"/>
        <v>8654.5</v>
      </c>
      <c r="H146" s="42">
        <f t="shared" si="65"/>
        <v>16133</v>
      </c>
      <c r="I146" s="42">
        <f t="shared" si="65"/>
        <v>13098</v>
      </c>
      <c r="J146" s="61" t="s">
        <v>28</v>
      </c>
    </row>
    <row r="147" spans="1:10">
      <c r="A147" s="9">
        <f t="shared" si="31"/>
        <v>137</v>
      </c>
      <c r="B147" s="32" t="s">
        <v>4</v>
      </c>
      <c r="C147" s="14">
        <f>SUM(D147:I147)</f>
        <v>72325.175660000008</v>
      </c>
      <c r="D147" s="14">
        <f t="shared" ref="D147:I147" si="66">SUM(D151+D154+D157+D164+D160)</f>
        <v>12513.713659999999</v>
      </c>
      <c r="E147" s="14">
        <f t="shared" si="66"/>
        <v>9935.9619999999995</v>
      </c>
      <c r="F147" s="14">
        <f t="shared" si="66"/>
        <v>12060</v>
      </c>
      <c r="G147" s="14">
        <f t="shared" si="66"/>
        <v>8619.5</v>
      </c>
      <c r="H147" s="14">
        <f t="shared" si="66"/>
        <v>16098</v>
      </c>
      <c r="I147" s="14">
        <f t="shared" si="66"/>
        <v>13098</v>
      </c>
      <c r="J147" s="62"/>
    </row>
    <row r="148" spans="1:10">
      <c r="A148" s="9">
        <f t="shared" si="31"/>
        <v>138</v>
      </c>
      <c r="B148" s="13" t="s">
        <v>5</v>
      </c>
      <c r="C148" s="14">
        <f>SUM(D148:I148)</f>
        <v>70</v>
      </c>
      <c r="D148" s="14">
        <f t="shared" ref="D148:I148" si="67">SUM(D161)</f>
        <v>0</v>
      </c>
      <c r="E148" s="14">
        <f t="shared" si="67"/>
        <v>0</v>
      </c>
      <c r="F148" s="14">
        <f t="shared" si="67"/>
        <v>0</v>
      </c>
      <c r="G148" s="14">
        <f t="shared" si="67"/>
        <v>35</v>
      </c>
      <c r="H148" s="14">
        <f t="shared" si="67"/>
        <v>35</v>
      </c>
      <c r="I148" s="14">
        <f t="shared" si="67"/>
        <v>0</v>
      </c>
      <c r="J148" s="63"/>
    </row>
    <row r="149" spans="1:10" ht="24.75" customHeight="1">
      <c r="A149" s="9">
        <f t="shared" si="31"/>
        <v>139</v>
      </c>
      <c r="B149" s="87" t="s">
        <v>71</v>
      </c>
      <c r="C149" s="88"/>
      <c r="D149" s="88"/>
      <c r="E149" s="88"/>
      <c r="F149" s="88"/>
      <c r="G149" s="88"/>
      <c r="H149" s="88"/>
      <c r="I149" s="88"/>
      <c r="J149" s="89"/>
    </row>
    <row r="150" spans="1:10">
      <c r="A150" s="9">
        <f t="shared" si="31"/>
        <v>140</v>
      </c>
      <c r="B150" s="13" t="s">
        <v>16</v>
      </c>
      <c r="C150" s="31">
        <f>SUM(D150:I150)</f>
        <v>20884.78442</v>
      </c>
      <c r="D150" s="14">
        <f t="shared" ref="D150:I150" si="68">SUM(D151)</f>
        <v>4498.89642</v>
      </c>
      <c r="E150" s="14">
        <f t="shared" si="68"/>
        <v>1548.8879999999999</v>
      </c>
      <c r="F150" s="14">
        <f t="shared" si="68"/>
        <v>2837</v>
      </c>
      <c r="G150" s="14">
        <f t="shared" si="68"/>
        <v>5000</v>
      </c>
      <c r="H150" s="14">
        <f t="shared" si="68"/>
        <v>5000</v>
      </c>
      <c r="I150" s="14">
        <f t="shared" si="68"/>
        <v>2000</v>
      </c>
      <c r="J150" s="61">
        <v>27</v>
      </c>
    </row>
    <row r="151" spans="1:10">
      <c r="A151" s="9">
        <f t="shared" ref="A151:A256" si="69">SUM(A150+1)</f>
        <v>141</v>
      </c>
      <c r="B151" s="13" t="s">
        <v>4</v>
      </c>
      <c r="C151" s="31">
        <f>SUM(D151:I151)</f>
        <v>20884.78442</v>
      </c>
      <c r="D151" s="14">
        <v>4498.89642</v>
      </c>
      <c r="E151" s="14">
        <v>1548.8879999999999</v>
      </c>
      <c r="F151" s="14">
        <v>2837</v>
      </c>
      <c r="G151" s="14">
        <v>5000</v>
      </c>
      <c r="H151" s="14">
        <v>5000</v>
      </c>
      <c r="I151" s="14">
        <v>2000</v>
      </c>
      <c r="J151" s="63"/>
    </row>
    <row r="152" spans="1:10" ht="27" customHeight="1">
      <c r="A152" s="9">
        <f t="shared" si="69"/>
        <v>142</v>
      </c>
      <c r="B152" s="87" t="s">
        <v>72</v>
      </c>
      <c r="C152" s="94"/>
      <c r="D152" s="94"/>
      <c r="E152" s="94"/>
      <c r="F152" s="94"/>
      <c r="G152" s="94"/>
      <c r="H152" s="94"/>
      <c r="I152" s="94"/>
      <c r="J152" s="95"/>
    </row>
    <row r="153" spans="1:10">
      <c r="A153" s="9">
        <f t="shared" si="69"/>
        <v>143</v>
      </c>
      <c r="B153" s="13" t="s">
        <v>16</v>
      </c>
      <c r="C153" s="31">
        <f>SUM(D153:I153)</f>
        <v>36230.677580000003</v>
      </c>
      <c r="D153" s="14">
        <f t="shared" ref="D153:I153" si="70">SUM(D154)</f>
        <v>6201.10358</v>
      </c>
      <c r="E153" s="14">
        <f t="shared" si="70"/>
        <v>6587.0739999999996</v>
      </c>
      <c r="F153" s="14">
        <f t="shared" si="70"/>
        <v>6923</v>
      </c>
      <c r="G153" s="14">
        <f t="shared" si="70"/>
        <v>2519.5</v>
      </c>
      <c r="H153" s="14">
        <f t="shared" si="70"/>
        <v>7000</v>
      </c>
      <c r="I153" s="14">
        <f t="shared" si="70"/>
        <v>7000</v>
      </c>
      <c r="J153" s="61">
        <v>28</v>
      </c>
    </row>
    <row r="154" spans="1:10">
      <c r="A154" s="9">
        <f t="shared" si="69"/>
        <v>144</v>
      </c>
      <c r="B154" s="13" t="s">
        <v>4</v>
      </c>
      <c r="C154" s="31">
        <f>SUM(D154:I154)</f>
        <v>36230.677580000003</v>
      </c>
      <c r="D154" s="14">
        <v>6201.10358</v>
      </c>
      <c r="E154" s="14">
        <v>6587.0739999999996</v>
      </c>
      <c r="F154" s="14">
        <v>6923</v>
      </c>
      <c r="G154" s="14">
        <v>2519.5</v>
      </c>
      <c r="H154" s="14">
        <v>7000</v>
      </c>
      <c r="I154" s="14">
        <v>7000</v>
      </c>
      <c r="J154" s="63"/>
    </row>
    <row r="155" spans="1:10" ht="24.75" customHeight="1">
      <c r="A155" s="9">
        <f t="shared" si="69"/>
        <v>145</v>
      </c>
      <c r="B155" s="87" t="s">
        <v>79</v>
      </c>
      <c r="C155" s="88"/>
      <c r="D155" s="88"/>
      <c r="E155" s="88"/>
      <c r="F155" s="88"/>
      <c r="G155" s="88"/>
      <c r="H155" s="88"/>
      <c r="I155" s="88"/>
      <c r="J155" s="89"/>
    </row>
    <row r="156" spans="1:10">
      <c r="A156" s="9">
        <f t="shared" si="69"/>
        <v>146</v>
      </c>
      <c r="B156" s="13" t="s">
        <v>16</v>
      </c>
      <c r="C156" s="31">
        <f>SUM(D156:I156)</f>
        <v>11800</v>
      </c>
      <c r="D156" s="14">
        <f t="shared" ref="D156:I156" si="71">SUM(D157)</f>
        <v>1500</v>
      </c>
      <c r="E156" s="14">
        <f t="shared" si="71"/>
        <v>1500</v>
      </c>
      <c r="F156" s="14">
        <f t="shared" si="71"/>
        <v>2000</v>
      </c>
      <c r="G156" s="14">
        <f t="shared" si="71"/>
        <v>800</v>
      </c>
      <c r="H156" s="14">
        <f t="shared" si="71"/>
        <v>3000</v>
      </c>
      <c r="I156" s="14">
        <f t="shared" si="71"/>
        <v>3000</v>
      </c>
      <c r="J156" s="61">
        <v>29</v>
      </c>
    </row>
    <row r="157" spans="1:10">
      <c r="A157" s="9">
        <f t="shared" si="69"/>
        <v>147</v>
      </c>
      <c r="B157" s="13" t="s">
        <v>4</v>
      </c>
      <c r="C157" s="31">
        <f>SUM(D157:I157)</f>
        <v>11800</v>
      </c>
      <c r="D157" s="14">
        <v>1500</v>
      </c>
      <c r="E157" s="14">
        <v>1500</v>
      </c>
      <c r="F157" s="14">
        <v>2000</v>
      </c>
      <c r="G157" s="14">
        <v>800</v>
      </c>
      <c r="H157" s="14">
        <v>3000</v>
      </c>
      <c r="I157" s="14">
        <v>3000</v>
      </c>
      <c r="J157" s="63"/>
    </row>
    <row r="158" spans="1:10" ht="25.5" customHeight="1">
      <c r="A158" s="9">
        <f t="shared" si="69"/>
        <v>148</v>
      </c>
      <c r="B158" s="87" t="s">
        <v>92</v>
      </c>
      <c r="C158" s="88"/>
      <c r="D158" s="88"/>
      <c r="E158" s="88"/>
      <c r="F158" s="88"/>
      <c r="G158" s="88"/>
      <c r="H158" s="88"/>
      <c r="I158" s="88"/>
      <c r="J158" s="89"/>
    </row>
    <row r="159" spans="1:10">
      <c r="A159" s="9">
        <f t="shared" si="69"/>
        <v>149</v>
      </c>
      <c r="B159" s="13" t="s">
        <v>16</v>
      </c>
      <c r="C159" s="31">
        <f>SUM(D159:I159)</f>
        <v>70</v>
      </c>
      <c r="D159" s="14">
        <f t="shared" ref="D159:I159" si="72">SUM(D160:D161)</f>
        <v>0</v>
      </c>
      <c r="E159" s="14">
        <f t="shared" si="72"/>
        <v>0</v>
      </c>
      <c r="F159" s="14">
        <f t="shared" si="72"/>
        <v>0</v>
      </c>
      <c r="G159" s="14">
        <f t="shared" si="72"/>
        <v>35</v>
      </c>
      <c r="H159" s="14">
        <f t="shared" si="72"/>
        <v>35</v>
      </c>
      <c r="I159" s="14">
        <f t="shared" si="72"/>
        <v>0</v>
      </c>
      <c r="J159" s="61">
        <v>30</v>
      </c>
    </row>
    <row r="160" spans="1:10">
      <c r="A160" s="9">
        <f t="shared" si="69"/>
        <v>150</v>
      </c>
      <c r="B160" s="13" t="s">
        <v>4</v>
      </c>
      <c r="C160" s="31">
        <f>SUM(D160:I160)</f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62"/>
    </row>
    <row r="161" spans="1:171">
      <c r="A161" s="9">
        <f t="shared" si="69"/>
        <v>151</v>
      </c>
      <c r="B161" s="13" t="s">
        <v>5</v>
      </c>
      <c r="C161" s="31">
        <f>SUM(D161:I161)</f>
        <v>70</v>
      </c>
      <c r="D161" s="14">
        <v>0</v>
      </c>
      <c r="E161" s="14">
        <v>0</v>
      </c>
      <c r="F161" s="14">
        <v>0</v>
      </c>
      <c r="G161" s="14">
        <v>35</v>
      </c>
      <c r="H161" s="14">
        <v>35</v>
      </c>
      <c r="I161" s="14">
        <v>0</v>
      </c>
      <c r="J161" s="63"/>
    </row>
    <row r="162" spans="1:171" ht="14.25" customHeight="1">
      <c r="A162" s="9">
        <f t="shared" si="69"/>
        <v>152</v>
      </c>
      <c r="B162" s="117" t="s">
        <v>73</v>
      </c>
      <c r="C162" s="118"/>
      <c r="D162" s="118"/>
      <c r="E162" s="118"/>
      <c r="F162" s="118"/>
      <c r="G162" s="118"/>
      <c r="H162" s="118"/>
      <c r="I162" s="118"/>
      <c r="J162" s="119"/>
      <c r="K162" s="6"/>
    </row>
    <row r="163" spans="1:171" ht="15.75" customHeight="1">
      <c r="A163" s="9">
        <f t="shared" si="69"/>
        <v>153</v>
      </c>
      <c r="B163" s="13" t="s">
        <v>16</v>
      </c>
      <c r="C163" s="31">
        <f>SUM(D163:I163)</f>
        <v>3409.7136599999999</v>
      </c>
      <c r="D163" s="14">
        <f t="shared" ref="D163:I163" si="73">SUM(D164)</f>
        <v>313.71366</v>
      </c>
      <c r="E163" s="14">
        <f t="shared" si="73"/>
        <v>300</v>
      </c>
      <c r="F163" s="14">
        <f t="shared" si="73"/>
        <v>300</v>
      </c>
      <c r="G163" s="14">
        <f t="shared" si="73"/>
        <v>300</v>
      </c>
      <c r="H163" s="14">
        <f t="shared" si="73"/>
        <v>1098</v>
      </c>
      <c r="I163" s="14">
        <f t="shared" si="73"/>
        <v>1098</v>
      </c>
      <c r="J163" s="61">
        <v>32</v>
      </c>
      <c r="K163" s="6"/>
    </row>
    <row r="164" spans="1:171" ht="15.75" customHeight="1">
      <c r="A164" s="9">
        <f t="shared" si="69"/>
        <v>154</v>
      </c>
      <c r="B164" s="13" t="s">
        <v>4</v>
      </c>
      <c r="C164" s="31">
        <f>SUM(D164:I164)</f>
        <v>3409.7136599999999</v>
      </c>
      <c r="D164" s="14">
        <v>313.71366</v>
      </c>
      <c r="E164" s="14">
        <v>300</v>
      </c>
      <c r="F164" s="14">
        <v>300</v>
      </c>
      <c r="G164" s="14">
        <v>300</v>
      </c>
      <c r="H164" s="14">
        <v>1098</v>
      </c>
      <c r="I164" s="14">
        <v>1098</v>
      </c>
      <c r="J164" s="63"/>
      <c r="K164" s="6"/>
    </row>
    <row r="165" spans="1:171" ht="30" customHeight="1">
      <c r="A165" s="9">
        <f>SUM(A164+1)</f>
        <v>155</v>
      </c>
      <c r="B165" s="79" t="s">
        <v>50</v>
      </c>
      <c r="C165" s="80"/>
      <c r="D165" s="80"/>
      <c r="E165" s="80"/>
      <c r="F165" s="80"/>
      <c r="G165" s="80"/>
      <c r="H165" s="80"/>
      <c r="I165" s="80"/>
      <c r="J165" s="81"/>
      <c r="K165" s="7"/>
    </row>
    <row r="166" spans="1:171" s="2" customFormat="1" ht="25.5">
      <c r="A166" s="9">
        <f t="shared" si="69"/>
        <v>156</v>
      </c>
      <c r="B166" s="43" t="s">
        <v>46</v>
      </c>
      <c r="C166" s="46">
        <f>SUM(D166:I166)</f>
        <v>14872.059219999999</v>
      </c>
      <c r="D166" s="42">
        <f t="shared" ref="D166:I166" si="74">SUM(D167:D168)</f>
        <v>1695.73407</v>
      </c>
      <c r="E166" s="42">
        <f t="shared" si="74"/>
        <v>2168.8967499999999</v>
      </c>
      <c r="F166" s="42">
        <f t="shared" si="74"/>
        <v>2735.9283999999998</v>
      </c>
      <c r="G166" s="42">
        <f t="shared" si="74"/>
        <v>2707.6</v>
      </c>
      <c r="H166" s="42">
        <f t="shared" si="74"/>
        <v>3027.6</v>
      </c>
      <c r="I166" s="42">
        <f t="shared" si="74"/>
        <v>2536.3000000000002</v>
      </c>
      <c r="J166" s="58" t="s">
        <v>28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</row>
    <row r="167" spans="1:171" s="2" customFormat="1">
      <c r="A167" s="9">
        <f t="shared" si="69"/>
        <v>157</v>
      </c>
      <c r="B167" s="13" t="s">
        <v>4</v>
      </c>
      <c r="C167" s="31">
        <f>SUM(D167:I167)</f>
        <v>14549.25922</v>
      </c>
      <c r="D167" s="14">
        <f t="shared" ref="D167:I167" si="75">SUM(D180)</f>
        <v>1695.73407</v>
      </c>
      <c r="E167" s="14">
        <f t="shared" si="75"/>
        <v>2168.8967499999999</v>
      </c>
      <c r="F167" s="14">
        <f>SUM(F180)</f>
        <v>2628.3283999999999</v>
      </c>
      <c r="G167" s="14">
        <f t="shared" si="75"/>
        <v>2600</v>
      </c>
      <c r="H167" s="14">
        <f t="shared" si="75"/>
        <v>2920</v>
      </c>
      <c r="I167" s="14">
        <f t="shared" si="75"/>
        <v>2536.3000000000002</v>
      </c>
      <c r="J167" s="59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</row>
    <row r="168" spans="1:171" s="2" customFormat="1">
      <c r="A168" s="9">
        <f t="shared" si="69"/>
        <v>158</v>
      </c>
      <c r="B168" s="13" t="s">
        <v>5</v>
      </c>
      <c r="C168" s="31">
        <f>SUM(D168:I168)</f>
        <v>322.79999999999995</v>
      </c>
      <c r="D168" s="14">
        <f t="shared" ref="D168:I168" si="76">SUM(D181)</f>
        <v>0</v>
      </c>
      <c r="E168" s="14">
        <f t="shared" si="76"/>
        <v>0</v>
      </c>
      <c r="F168" s="14">
        <f t="shared" si="76"/>
        <v>107.6</v>
      </c>
      <c r="G168" s="14">
        <f t="shared" si="76"/>
        <v>107.6</v>
      </c>
      <c r="H168" s="14">
        <f t="shared" si="76"/>
        <v>107.6</v>
      </c>
      <c r="I168" s="14">
        <f t="shared" si="76"/>
        <v>0</v>
      </c>
      <c r="J168" s="60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</row>
    <row r="169" spans="1:171" ht="12.75" customHeight="1">
      <c r="A169" s="9">
        <f t="shared" si="69"/>
        <v>159</v>
      </c>
      <c r="B169" s="18" t="s">
        <v>9</v>
      </c>
      <c r="C169" s="19"/>
      <c r="D169" s="19"/>
      <c r="E169" s="19"/>
      <c r="F169" s="19"/>
      <c r="G169" s="19"/>
      <c r="H169" s="19"/>
      <c r="I169" s="19"/>
      <c r="J169" s="20"/>
    </row>
    <row r="170" spans="1:171" ht="38.25">
      <c r="A170" s="9">
        <f t="shared" si="69"/>
        <v>160</v>
      </c>
      <c r="B170" s="13" t="s">
        <v>21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7">
        <v>0</v>
      </c>
      <c r="J170" s="61" t="s">
        <v>28</v>
      </c>
    </row>
    <row r="171" spans="1:171">
      <c r="A171" s="9">
        <f t="shared" si="69"/>
        <v>161</v>
      </c>
      <c r="B171" s="13" t="s">
        <v>4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63"/>
    </row>
    <row r="172" spans="1:171" ht="12.75" customHeight="1">
      <c r="A172" s="9">
        <f t="shared" si="69"/>
        <v>162</v>
      </c>
      <c r="B172" s="67" t="s">
        <v>10</v>
      </c>
      <c r="C172" s="68"/>
      <c r="D172" s="68"/>
      <c r="E172" s="68"/>
      <c r="F172" s="68"/>
      <c r="G172" s="68"/>
      <c r="H172" s="68"/>
      <c r="I172" s="68"/>
      <c r="J172" s="69"/>
    </row>
    <row r="173" spans="1:171" ht="51">
      <c r="A173" s="9">
        <f t="shared" si="69"/>
        <v>163</v>
      </c>
      <c r="B173" s="24" t="s">
        <v>23</v>
      </c>
      <c r="C173" s="40">
        <f>SUM(C174)</f>
        <v>0</v>
      </c>
      <c r="D173" s="40">
        <f t="shared" ref="D173:I173" si="77">SUM(D174)</f>
        <v>0</v>
      </c>
      <c r="E173" s="40">
        <f t="shared" si="77"/>
        <v>0</v>
      </c>
      <c r="F173" s="40">
        <f t="shared" si="77"/>
        <v>0</v>
      </c>
      <c r="G173" s="40">
        <f t="shared" si="77"/>
        <v>0</v>
      </c>
      <c r="H173" s="40">
        <f t="shared" si="77"/>
        <v>0</v>
      </c>
      <c r="I173" s="40">
        <f t="shared" si="77"/>
        <v>0</v>
      </c>
      <c r="J173" s="64" t="s">
        <v>28</v>
      </c>
    </row>
    <row r="174" spans="1:171">
      <c r="A174" s="9">
        <f t="shared" si="69"/>
        <v>164</v>
      </c>
      <c r="B174" s="21" t="s">
        <v>4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66"/>
    </row>
    <row r="175" spans="1:171" ht="12" customHeight="1">
      <c r="A175" s="9">
        <f t="shared" si="69"/>
        <v>165</v>
      </c>
      <c r="B175" s="37" t="s">
        <v>11</v>
      </c>
      <c r="C175" s="38"/>
      <c r="D175" s="38"/>
      <c r="E175" s="38"/>
      <c r="F175" s="38"/>
      <c r="G175" s="38"/>
      <c r="H175" s="38"/>
      <c r="I175" s="38"/>
      <c r="J175" s="39"/>
    </row>
    <row r="176" spans="1:171">
      <c r="A176" s="9">
        <f t="shared" si="69"/>
        <v>166</v>
      </c>
      <c r="B176" s="24" t="s">
        <v>8</v>
      </c>
      <c r="C176" s="25"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64" t="s">
        <v>28</v>
      </c>
    </row>
    <row r="177" spans="1:10">
      <c r="A177" s="9">
        <f t="shared" si="69"/>
        <v>167</v>
      </c>
      <c r="B177" s="21" t="s">
        <v>4</v>
      </c>
      <c r="C177" s="25">
        <v>0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66"/>
    </row>
    <row r="178" spans="1:10" ht="15" customHeight="1">
      <c r="A178" s="9">
        <f t="shared" si="69"/>
        <v>168</v>
      </c>
      <c r="B178" s="45" t="s">
        <v>17</v>
      </c>
      <c r="C178" s="19"/>
      <c r="D178" s="19"/>
      <c r="E178" s="19"/>
      <c r="F178" s="19"/>
      <c r="G178" s="19"/>
      <c r="H178" s="19"/>
      <c r="I178" s="19"/>
      <c r="J178" s="20"/>
    </row>
    <row r="179" spans="1:10" ht="38.25">
      <c r="A179" s="9">
        <f t="shared" si="69"/>
        <v>169</v>
      </c>
      <c r="B179" s="43" t="s">
        <v>13</v>
      </c>
      <c r="C179" s="42">
        <f>SUM(C180:C181)</f>
        <v>14872.059219999999</v>
      </c>
      <c r="D179" s="42">
        <f t="shared" ref="D179:I179" si="78">SUM(D180:D181)</f>
        <v>1695.73407</v>
      </c>
      <c r="E179" s="42">
        <f t="shared" si="78"/>
        <v>2168.8967499999999</v>
      </c>
      <c r="F179" s="42">
        <f t="shared" si="78"/>
        <v>2735.9283999999998</v>
      </c>
      <c r="G179" s="42">
        <f t="shared" si="78"/>
        <v>2707.6</v>
      </c>
      <c r="H179" s="42">
        <f t="shared" si="78"/>
        <v>3027.6</v>
      </c>
      <c r="I179" s="42">
        <f t="shared" si="78"/>
        <v>2536.3000000000002</v>
      </c>
      <c r="J179" s="58" t="s">
        <v>28</v>
      </c>
    </row>
    <row r="180" spans="1:10">
      <c r="A180" s="9">
        <f t="shared" si="69"/>
        <v>170</v>
      </c>
      <c r="B180" s="32" t="s">
        <v>4</v>
      </c>
      <c r="C180" s="31">
        <f>SUM(D180:I180)</f>
        <v>14549.25922</v>
      </c>
      <c r="D180" s="14">
        <f t="shared" ref="D180:I180" si="79">SUM(D184+D196+D205+D217+D220)</f>
        <v>1695.73407</v>
      </c>
      <c r="E180" s="14">
        <f t="shared" si="79"/>
        <v>2168.8967499999999</v>
      </c>
      <c r="F180" s="14">
        <f t="shared" si="79"/>
        <v>2628.3283999999999</v>
      </c>
      <c r="G180" s="14">
        <f t="shared" si="79"/>
        <v>2600</v>
      </c>
      <c r="H180" s="14">
        <f t="shared" si="79"/>
        <v>2920</v>
      </c>
      <c r="I180" s="14">
        <f t="shared" si="79"/>
        <v>2536.3000000000002</v>
      </c>
      <c r="J180" s="59"/>
    </row>
    <row r="181" spans="1:10">
      <c r="A181" s="9">
        <f t="shared" si="69"/>
        <v>171</v>
      </c>
      <c r="B181" s="13" t="s">
        <v>5</v>
      </c>
      <c r="C181" s="31">
        <f>SUM(D181:I181)</f>
        <v>322.79999999999995</v>
      </c>
      <c r="D181" s="14">
        <f t="shared" ref="D181:I181" si="80">SUM(D223)</f>
        <v>0</v>
      </c>
      <c r="E181" s="14">
        <f t="shared" si="80"/>
        <v>0</v>
      </c>
      <c r="F181" s="14">
        <f t="shared" si="80"/>
        <v>107.6</v>
      </c>
      <c r="G181" s="14">
        <f t="shared" si="80"/>
        <v>107.6</v>
      </c>
      <c r="H181" s="14">
        <f t="shared" si="80"/>
        <v>107.6</v>
      </c>
      <c r="I181" s="14">
        <f t="shared" si="80"/>
        <v>0</v>
      </c>
      <c r="J181" s="60"/>
    </row>
    <row r="182" spans="1:10" ht="15" customHeight="1">
      <c r="A182" s="9">
        <f t="shared" si="69"/>
        <v>172</v>
      </c>
      <c r="B182" s="70" t="s">
        <v>37</v>
      </c>
      <c r="C182" s="71"/>
      <c r="D182" s="71"/>
      <c r="E182" s="71"/>
      <c r="F182" s="71"/>
      <c r="G182" s="71"/>
      <c r="H182" s="71"/>
      <c r="I182" s="71"/>
      <c r="J182" s="75"/>
    </row>
    <row r="183" spans="1:10">
      <c r="A183" s="9">
        <f t="shared" si="69"/>
        <v>173</v>
      </c>
      <c r="B183" s="24" t="s">
        <v>24</v>
      </c>
      <c r="C183" s="28">
        <f t="shared" ref="C183:I183" si="81">SUM(C184)</f>
        <v>2418.0041500000002</v>
      </c>
      <c r="D183" s="28">
        <f t="shared" si="81"/>
        <v>226.44499999999999</v>
      </c>
      <c r="E183" s="28">
        <f t="shared" si="81"/>
        <v>325.25914999999998</v>
      </c>
      <c r="F183" s="28">
        <f t="shared" si="81"/>
        <v>850</v>
      </c>
      <c r="G183" s="28">
        <f t="shared" si="81"/>
        <v>300</v>
      </c>
      <c r="H183" s="28">
        <f t="shared" si="81"/>
        <v>300</v>
      </c>
      <c r="I183" s="28">
        <f t="shared" si="81"/>
        <v>416.3</v>
      </c>
      <c r="J183" s="64" t="s">
        <v>69</v>
      </c>
    </row>
    <row r="184" spans="1:10">
      <c r="A184" s="9">
        <f t="shared" si="69"/>
        <v>174</v>
      </c>
      <c r="B184" s="24" t="s">
        <v>4</v>
      </c>
      <c r="C184" s="31">
        <f>SUM(D184:I184)</f>
        <v>2418.0041500000002</v>
      </c>
      <c r="D184" s="28">
        <f t="shared" ref="D184:I184" si="82">SUM(D187+D190+D193)</f>
        <v>226.44499999999999</v>
      </c>
      <c r="E184" s="28">
        <f t="shared" si="82"/>
        <v>325.25914999999998</v>
      </c>
      <c r="F184" s="28">
        <f t="shared" si="82"/>
        <v>850</v>
      </c>
      <c r="G184" s="28">
        <f t="shared" si="82"/>
        <v>300</v>
      </c>
      <c r="H184" s="28">
        <f t="shared" si="82"/>
        <v>300</v>
      </c>
      <c r="I184" s="28">
        <f t="shared" si="82"/>
        <v>416.3</v>
      </c>
      <c r="J184" s="66"/>
    </row>
    <row r="185" spans="1:10" ht="15" customHeight="1">
      <c r="A185" s="9">
        <f t="shared" si="69"/>
        <v>175</v>
      </c>
      <c r="B185" s="76" t="s">
        <v>36</v>
      </c>
      <c r="C185" s="77"/>
      <c r="D185" s="77"/>
      <c r="E185" s="77"/>
      <c r="F185" s="77"/>
      <c r="G185" s="77"/>
      <c r="H185" s="77"/>
      <c r="I185" s="77"/>
      <c r="J185" s="78"/>
    </row>
    <row r="186" spans="1:10">
      <c r="A186" s="9">
        <f t="shared" si="69"/>
        <v>176</v>
      </c>
      <c r="B186" s="24" t="s">
        <v>27</v>
      </c>
      <c r="C186" s="28">
        <f t="shared" ref="C186:I186" si="83">SUM(C187)</f>
        <v>684.3</v>
      </c>
      <c r="D186" s="28">
        <f t="shared" si="83"/>
        <v>99</v>
      </c>
      <c r="E186" s="28">
        <f t="shared" si="83"/>
        <v>94</v>
      </c>
      <c r="F186" s="28">
        <f t="shared" si="83"/>
        <v>100</v>
      </c>
      <c r="G186" s="28">
        <f t="shared" si="83"/>
        <v>100</v>
      </c>
      <c r="H186" s="28">
        <f t="shared" si="83"/>
        <v>100</v>
      </c>
      <c r="I186" s="28">
        <f t="shared" si="83"/>
        <v>191.3</v>
      </c>
      <c r="J186" s="64">
        <v>36</v>
      </c>
    </row>
    <row r="187" spans="1:10">
      <c r="A187" s="9">
        <f t="shared" si="69"/>
        <v>177</v>
      </c>
      <c r="B187" s="24" t="s">
        <v>4</v>
      </c>
      <c r="C187" s="31">
        <f>SUM(D187:I187)</f>
        <v>684.3</v>
      </c>
      <c r="D187" s="28">
        <v>99</v>
      </c>
      <c r="E187" s="28">
        <v>94</v>
      </c>
      <c r="F187" s="28">
        <v>100</v>
      </c>
      <c r="G187" s="14">
        <v>100</v>
      </c>
      <c r="H187" s="28">
        <v>100</v>
      </c>
      <c r="I187" s="28">
        <v>191.3</v>
      </c>
      <c r="J187" s="66"/>
    </row>
    <row r="188" spans="1:10" ht="27" customHeight="1">
      <c r="A188" s="9">
        <f t="shared" si="69"/>
        <v>178</v>
      </c>
      <c r="B188" s="76" t="s">
        <v>93</v>
      </c>
      <c r="C188" s="77"/>
      <c r="D188" s="77"/>
      <c r="E188" s="77"/>
      <c r="F188" s="77"/>
      <c r="G188" s="77"/>
      <c r="H188" s="77"/>
      <c r="I188" s="77"/>
      <c r="J188" s="78"/>
    </row>
    <row r="189" spans="1:10">
      <c r="A189" s="9">
        <f t="shared" si="69"/>
        <v>179</v>
      </c>
      <c r="B189" s="24" t="s">
        <v>27</v>
      </c>
      <c r="C189" s="28">
        <f t="shared" ref="C189:I189" si="84">SUM(C190)</f>
        <v>1133.70415</v>
      </c>
      <c r="D189" s="28">
        <f t="shared" si="84"/>
        <v>127.44499999999999</v>
      </c>
      <c r="E189" s="28">
        <f t="shared" si="84"/>
        <v>231.25915000000001</v>
      </c>
      <c r="F189" s="28">
        <f t="shared" si="84"/>
        <v>150</v>
      </c>
      <c r="G189" s="28">
        <f t="shared" si="84"/>
        <v>200</v>
      </c>
      <c r="H189" s="28">
        <f t="shared" si="84"/>
        <v>200</v>
      </c>
      <c r="I189" s="28">
        <f t="shared" si="84"/>
        <v>225</v>
      </c>
      <c r="J189" s="64">
        <v>37</v>
      </c>
    </row>
    <row r="190" spans="1:10">
      <c r="A190" s="9">
        <f t="shared" si="69"/>
        <v>180</v>
      </c>
      <c r="B190" s="24" t="s">
        <v>4</v>
      </c>
      <c r="C190" s="31">
        <f>SUM(D190:I190)</f>
        <v>1133.70415</v>
      </c>
      <c r="D190" s="28">
        <v>127.44499999999999</v>
      </c>
      <c r="E190" s="14">
        <v>231.25915000000001</v>
      </c>
      <c r="F190" s="14">
        <v>150</v>
      </c>
      <c r="G190" s="14">
        <v>200</v>
      </c>
      <c r="H190" s="28">
        <v>200</v>
      </c>
      <c r="I190" s="28">
        <v>225</v>
      </c>
      <c r="J190" s="66"/>
    </row>
    <row r="191" spans="1:10" ht="26.25" customHeight="1">
      <c r="A191" s="9">
        <f t="shared" si="69"/>
        <v>181</v>
      </c>
      <c r="B191" s="76" t="s">
        <v>94</v>
      </c>
      <c r="C191" s="77"/>
      <c r="D191" s="77"/>
      <c r="E191" s="77"/>
      <c r="F191" s="77"/>
      <c r="G191" s="77"/>
      <c r="H191" s="77"/>
      <c r="I191" s="77"/>
      <c r="J191" s="78"/>
    </row>
    <row r="192" spans="1:10">
      <c r="A192" s="9">
        <f t="shared" si="69"/>
        <v>182</v>
      </c>
      <c r="B192" s="24" t="s">
        <v>27</v>
      </c>
      <c r="C192" s="28">
        <f t="shared" ref="C192:I192" si="85">SUM(C193)</f>
        <v>600</v>
      </c>
      <c r="D192" s="28">
        <f t="shared" si="85"/>
        <v>0</v>
      </c>
      <c r="E192" s="28">
        <f t="shared" si="85"/>
        <v>0</v>
      </c>
      <c r="F192" s="28">
        <f t="shared" si="85"/>
        <v>600</v>
      </c>
      <c r="G192" s="28">
        <f t="shared" si="85"/>
        <v>0</v>
      </c>
      <c r="H192" s="28">
        <f t="shared" si="85"/>
        <v>0</v>
      </c>
      <c r="I192" s="28">
        <f t="shared" si="85"/>
        <v>0</v>
      </c>
      <c r="J192" s="64">
        <v>41</v>
      </c>
    </row>
    <row r="193" spans="1:10">
      <c r="A193" s="9">
        <f t="shared" si="69"/>
        <v>183</v>
      </c>
      <c r="B193" s="24" t="s">
        <v>4</v>
      </c>
      <c r="C193" s="31">
        <f>SUM(D193:I193)</f>
        <v>600</v>
      </c>
      <c r="D193" s="28">
        <v>0</v>
      </c>
      <c r="E193" s="14">
        <v>0</v>
      </c>
      <c r="F193" s="14">
        <v>600</v>
      </c>
      <c r="G193" s="14">
        <v>0</v>
      </c>
      <c r="H193" s="14">
        <v>0</v>
      </c>
      <c r="I193" s="14">
        <v>0</v>
      </c>
      <c r="J193" s="66"/>
    </row>
    <row r="194" spans="1:10" ht="15" customHeight="1">
      <c r="A194" s="9">
        <f t="shared" si="69"/>
        <v>184</v>
      </c>
      <c r="B194" s="70" t="s">
        <v>38</v>
      </c>
      <c r="C194" s="71"/>
      <c r="D194" s="71"/>
      <c r="E194" s="71"/>
      <c r="F194" s="71"/>
      <c r="G194" s="71"/>
      <c r="H194" s="71"/>
      <c r="I194" s="71"/>
      <c r="J194" s="75"/>
    </row>
    <row r="195" spans="1:10">
      <c r="A195" s="9">
        <f t="shared" si="69"/>
        <v>185</v>
      </c>
      <c r="B195" s="24" t="s">
        <v>27</v>
      </c>
      <c r="C195" s="28">
        <f t="shared" ref="C195:I195" si="86">SUM(C196)</f>
        <v>8948.0540299999993</v>
      </c>
      <c r="D195" s="28">
        <f t="shared" si="86"/>
        <v>1299.65563</v>
      </c>
      <c r="E195" s="28">
        <f t="shared" si="86"/>
        <v>1200.07</v>
      </c>
      <c r="F195" s="28">
        <f t="shared" si="86"/>
        <v>948.32839999999999</v>
      </c>
      <c r="G195" s="28">
        <f t="shared" si="86"/>
        <v>2000</v>
      </c>
      <c r="H195" s="28">
        <f t="shared" si="86"/>
        <v>2000</v>
      </c>
      <c r="I195" s="28">
        <f t="shared" si="86"/>
        <v>1500</v>
      </c>
      <c r="J195" s="64" t="s">
        <v>28</v>
      </c>
    </row>
    <row r="196" spans="1:10">
      <c r="A196" s="9">
        <f t="shared" si="69"/>
        <v>186</v>
      </c>
      <c r="B196" s="24" t="s">
        <v>4</v>
      </c>
      <c r="C196" s="31">
        <f>SUM(D196:I196)</f>
        <v>8948.0540299999993</v>
      </c>
      <c r="D196" s="14">
        <f t="shared" ref="D196:I196" si="87">SUM(D199+D202)</f>
        <v>1299.65563</v>
      </c>
      <c r="E196" s="14">
        <f t="shared" si="87"/>
        <v>1200.07</v>
      </c>
      <c r="F196" s="14">
        <f t="shared" si="87"/>
        <v>948.32839999999999</v>
      </c>
      <c r="G196" s="14">
        <f t="shared" si="87"/>
        <v>2000</v>
      </c>
      <c r="H196" s="14">
        <f t="shared" si="87"/>
        <v>2000</v>
      </c>
      <c r="I196" s="14">
        <f t="shared" si="87"/>
        <v>1500</v>
      </c>
      <c r="J196" s="66"/>
    </row>
    <row r="197" spans="1:10" ht="15" customHeight="1">
      <c r="A197" s="9">
        <f t="shared" si="69"/>
        <v>187</v>
      </c>
      <c r="B197" s="76" t="s">
        <v>95</v>
      </c>
      <c r="C197" s="77"/>
      <c r="D197" s="77"/>
      <c r="E197" s="77"/>
      <c r="F197" s="77"/>
      <c r="G197" s="77"/>
      <c r="H197" s="77"/>
      <c r="I197" s="77"/>
      <c r="J197" s="78"/>
    </row>
    <row r="198" spans="1:10">
      <c r="A198" s="9">
        <f t="shared" si="69"/>
        <v>188</v>
      </c>
      <c r="B198" s="24" t="s">
        <v>27</v>
      </c>
      <c r="C198" s="28">
        <f t="shared" ref="C198:I198" si="88">SUM(C199)</f>
        <v>8883.0540299999993</v>
      </c>
      <c r="D198" s="28">
        <f t="shared" si="88"/>
        <v>1299.65563</v>
      </c>
      <c r="E198" s="28">
        <f t="shared" si="88"/>
        <v>1200.07</v>
      </c>
      <c r="F198" s="28">
        <f t="shared" si="88"/>
        <v>883.32839999999999</v>
      </c>
      <c r="G198" s="28">
        <f t="shared" si="88"/>
        <v>2000</v>
      </c>
      <c r="H198" s="28">
        <f t="shared" si="88"/>
        <v>2000</v>
      </c>
      <c r="I198" s="28">
        <f t="shared" si="88"/>
        <v>1500</v>
      </c>
      <c r="J198" s="64">
        <v>38</v>
      </c>
    </row>
    <row r="199" spans="1:10">
      <c r="A199" s="9">
        <f t="shared" si="69"/>
        <v>189</v>
      </c>
      <c r="B199" s="24" t="s">
        <v>4</v>
      </c>
      <c r="C199" s="31">
        <f>SUM(D199:I199)</f>
        <v>8883.0540299999993</v>
      </c>
      <c r="D199" s="28">
        <v>1299.65563</v>
      </c>
      <c r="E199" s="14">
        <v>1200.07</v>
      </c>
      <c r="F199" s="14">
        <v>883.32839999999999</v>
      </c>
      <c r="G199" s="14">
        <v>2000</v>
      </c>
      <c r="H199" s="28">
        <v>2000</v>
      </c>
      <c r="I199" s="28">
        <v>1500</v>
      </c>
      <c r="J199" s="66"/>
    </row>
    <row r="200" spans="1:10">
      <c r="A200" s="9">
        <f t="shared" si="69"/>
        <v>190</v>
      </c>
      <c r="B200" s="76" t="s">
        <v>96</v>
      </c>
      <c r="C200" s="77"/>
      <c r="D200" s="77"/>
      <c r="E200" s="77"/>
      <c r="F200" s="77"/>
      <c r="G200" s="77"/>
      <c r="H200" s="77"/>
      <c r="I200" s="77"/>
      <c r="J200" s="78"/>
    </row>
    <row r="201" spans="1:10">
      <c r="A201" s="9">
        <f t="shared" si="69"/>
        <v>191</v>
      </c>
      <c r="B201" s="24" t="s">
        <v>27</v>
      </c>
      <c r="C201" s="28">
        <f t="shared" ref="C201:I201" si="89">SUM(C202)</f>
        <v>65</v>
      </c>
      <c r="D201" s="28">
        <f t="shared" si="89"/>
        <v>0</v>
      </c>
      <c r="E201" s="28">
        <f t="shared" si="89"/>
        <v>0</v>
      </c>
      <c r="F201" s="28">
        <f t="shared" si="89"/>
        <v>65</v>
      </c>
      <c r="G201" s="28">
        <f t="shared" si="89"/>
        <v>0</v>
      </c>
      <c r="H201" s="28">
        <f t="shared" si="89"/>
        <v>0</v>
      </c>
      <c r="I201" s="28">
        <f t="shared" si="89"/>
        <v>0</v>
      </c>
      <c r="J201" s="64">
        <v>42</v>
      </c>
    </row>
    <row r="202" spans="1:10">
      <c r="A202" s="9">
        <f t="shared" si="69"/>
        <v>192</v>
      </c>
      <c r="B202" s="24" t="s">
        <v>4</v>
      </c>
      <c r="C202" s="31">
        <f>SUM(D202:I202)</f>
        <v>65</v>
      </c>
      <c r="D202" s="28">
        <v>0</v>
      </c>
      <c r="E202" s="14">
        <v>0</v>
      </c>
      <c r="F202" s="14">
        <v>65</v>
      </c>
      <c r="G202" s="14">
        <v>0</v>
      </c>
      <c r="H202" s="28">
        <v>0</v>
      </c>
      <c r="I202" s="28">
        <v>0</v>
      </c>
      <c r="J202" s="66"/>
    </row>
    <row r="203" spans="1:10" ht="27.75" customHeight="1">
      <c r="A203" s="9">
        <f t="shared" si="69"/>
        <v>193</v>
      </c>
      <c r="B203" s="70" t="s">
        <v>39</v>
      </c>
      <c r="C203" s="71"/>
      <c r="D203" s="71"/>
      <c r="E203" s="71"/>
      <c r="F203" s="71"/>
      <c r="G203" s="71"/>
      <c r="H203" s="71"/>
      <c r="I203" s="71"/>
      <c r="J203" s="75"/>
    </row>
    <row r="204" spans="1:10">
      <c r="A204" s="9">
        <f t="shared" si="69"/>
        <v>194</v>
      </c>
      <c r="B204" s="24" t="s">
        <v>24</v>
      </c>
      <c r="C204" s="28">
        <f t="shared" ref="C204:I204" si="90">SUM(C205)</f>
        <v>484.20104000000003</v>
      </c>
      <c r="D204" s="28">
        <f t="shared" si="90"/>
        <v>70.633440000000007</v>
      </c>
      <c r="E204" s="28">
        <f t="shared" si="90"/>
        <v>43.567599999999999</v>
      </c>
      <c r="F204" s="28">
        <f t="shared" si="90"/>
        <v>30</v>
      </c>
      <c r="G204" s="28">
        <f t="shared" si="90"/>
        <v>100</v>
      </c>
      <c r="H204" s="28">
        <f t="shared" si="90"/>
        <v>120</v>
      </c>
      <c r="I204" s="28">
        <f t="shared" si="90"/>
        <v>120</v>
      </c>
      <c r="J204" s="64" t="s">
        <v>97</v>
      </c>
    </row>
    <row r="205" spans="1:10">
      <c r="A205" s="9">
        <f t="shared" si="69"/>
        <v>195</v>
      </c>
      <c r="B205" s="15" t="s">
        <v>4</v>
      </c>
      <c r="C205" s="31">
        <f>SUM(D205:I205)</f>
        <v>484.20104000000003</v>
      </c>
      <c r="D205" s="29">
        <f t="shared" ref="D205:I205" si="91">SUM(D214+D208+D211)</f>
        <v>70.633440000000007</v>
      </c>
      <c r="E205" s="29">
        <f t="shared" si="91"/>
        <v>43.567599999999999</v>
      </c>
      <c r="F205" s="29">
        <f t="shared" si="91"/>
        <v>30</v>
      </c>
      <c r="G205" s="29">
        <f t="shared" si="91"/>
        <v>100</v>
      </c>
      <c r="H205" s="29">
        <f t="shared" si="91"/>
        <v>120</v>
      </c>
      <c r="I205" s="29">
        <f t="shared" si="91"/>
        <v>120</v>
      </c>
      <c r="J205" s="66"/>
    </row>
    <row r="206" spans="1:10" ht="15" customHeight="1">
      <c r="A206" s="9">
        <f t="shared" si="69"/>
        <v>196</v>
      </c>
      <c r="B206" s="76" t="s">
        <v>40</v>
      </c>
      <c r="C206" s="77"/>
      <c r="D206" s="77"/>
      <c r="E206" s="77"/>
      <c r="F206" s="77"/>
      <c r="G206" s="77"/>
      <c r="H206" s="77"/>
      <c r="I206" s="77"/>
      <c r="J206" s="78"/>
    </row>
    <row r="207" spans="1:10">
      <c r="A207" s="9">
        <f t="shared" si="69"/>
        <v>197</v>
      </c>
      <c r="B207" s="15" t="s">
        <v>24</v>
      </c>
      <c r="C207" s="23">
        <f t="shared" ref="C207:I207" si="92">SUM(C208)</f>
        <v>197.04399999999998</v>
      </c>
      <c r="D207" s="23">
        <f t="shared" si="92"/>
        <v>21.943999999999999</v>
      </c>
      <c r="E207" s="23">
        <f t="shared" si="92"/>
        <v>15.1</v>
      </c>
      <c r="F207" s="23">
        <f t="shared" si="92"/>
        <v>0</v>
      </c>
      <c r="G207" s="23">
        <f t="shared" si="92"/>
        <v>40</v>
      </c>
      <c r="H207" s="23">
        <f t="shared" si="92"/>
        <v>60</v>
      </c>
      <c r="I207" s="23">
        <f t="shared" si="92"/>
        <v>60</v>
      </c>
      <c r="J207" s="64">
        <v>44</v>
      </c>
    </row>
    <row r="208" spans="1:10">
      <c r="A208" s="9">
        <f t="shared" si="69"/>
        <v>198</v>
      </c>
      <c r="B208" s="24" t="s">
        <v>4</v>
      </c>
      <c r="C208" s="31">
        <f>SUM(D208:I208)</f>
        <v>197.04399999999998</v>
      </c>
      <c r="D208" s="25">
        <v>21.943999999999999</v>
      </c>
      <c r="E208" s="55">
        <v>15.1</v>
      </c>
      <c r="F208" s="25">
        <v>0</v>
      </c>
      <c r="G208" s="25">
        <v>40</v>
      </c>
      <c r="H208" s="25">
        <v>60</v>
      </c>
      <c r="I208" s="25">
        <v>60</v>
      </c>
      <c r="J208" s="66"/>
    </row>
    <row r="209" spans="1:10">
      <c r="A209" s="9">
        <f t="shared" si="69"/>
        <v>199</v>
      </c>
      <c r="B209" s="76" t="s">
        <v>41</v>
      </c>
      <c r="C209" s="77"/>
      <c r="D209" s="77"/>
      <c r="E209" s="77"/>
      <c r="F209" s="77"/>
      <c r="G209" s="77"/>
      <c r="H209" s="77"/>
      <c r="I209" s="77"/>
      <c r="J209" s="78"/>
    </row>
    <row r="210" spans="1:10">
      <c r="A210" s="9">
        <f t="shared" si="69"/>
        <v>200</v>
      </c>
      <c r="B210" s="15" t="s">
        <v>24</v>
      </c>
      <c r="C210" s="23">
        <f t="shared" ref="C210:I210" si="93">SUM(C211)</f>
        <v>142.15703999999999</v>
      </c>
      <c r="D210" s="23">
        <f t="shared" si="93"/>
        <v>23.689440000000001</v>
      </c>
      <c r="E210" s="23">
        <f t="shared" si="93"/>
        <v>28.467600000000001</v>
      </c>
      <c r="F210" s="23">
        <f t="shared" si="93"/>
        <v>0</v>
      </c>
      <c r="G210" s="23">
        <f t="shared" si="93"/>
        <v>30</v>
      </c>
      <c r="H210" s="23">
        <f t="shared" si="93"/>
        <v>30</v>
      </c>
      <c r="I210" s="23">
        <f t="shared" si="93"/>
        <v>30</v>
      </c>
      <c r="J210" s="64">
        <v>45</v>
      </c>
    </row>
    <row r="211" spans="1:10">
      <c r="A211" s="9">
        <f t="shared" si="69"/>
        <v>201</v>
      </c>
      <c r="B211" s="24" t="s">
        <v>4</v>
      </c>
      <c r="C211" s="31">
        <f>SUM(D211:I211)</f>
        <v>142.15703999999999</v>
      </c>
      <c r="D211" s="25">
        <v>23.689440000000001</v>
      </c>
      <c r="E211" s="25">
        <v>28.467600000000001</v>
      </c>
      <c r="F211" s="25">
        <v>0</v>
      </c>
      <c r="G211" s="25">
        <v>30</v>
      </c>
      <c r="H211" s="25">
        <v>30</v>
      </c>
      <c r="I211" s="25">
        <v>30</v>
      </c>
      <c r="J211" s="66"/>
    </row>
    <row r="212" spans="1:10" ht="12" customHeight="1">
      <c r="A212" s="9">
        <f t="shared" si="69"/>
        <v>202</v>
      </c>
      <c r="B212" s="76" t="s">
        <v>42</v>
      </c>
      <c r="C212" s="77"/>
      <c r="D212" s="77"/>
      <c r="E212" s="77"/>
      <c r="F212" s="77"/>
      <c r="G212" s="77"/>
      <c r="H212" s="77"/>
      <c r="I212" s="77"/>
      <c r="J212" s="78"/>
    </row>
    <row r="213" spans="1:10">
      <c r="A213" s="9">
        <f t="shared" si="69"/>
        <v>203</v>
      </c>
      <c r="B213" s="15" t="s">
        <v>24</v>
      </c>
      <c r="C213" s="31">
        <f>SUM(D213:I213)</f>
        <v>145</v>
      </c>
      <c r="D213" s="23">
        <f t="shared" ref="D213:I213" si="94">SUM(D214)</f>
        <v>25</v>
      </c>
      <c r="E213" s="23">
        <f t="shared" si="94"/>
        <v>0</v>
      </c>
      <c r="F213" s="23">
        <f t="shared" si="94"/>
        <v>30</v>
      </c>
      <c r="G213" s="23">
        <f t="shared" si="94"/>
        <v>30</v>
      </c>
      <c r="H213" s="23">
        <f t="shared" si="94"/>
        <v>30</v>
      </c>
      <c r="I213" s="23">
        <f t="shared" si="94"/>
        <v>30</v>
      </c>
      <c r="J213" s="64">
        <v>46</v>
      </c>
    </row>
    <row r="214" spans="1:10">
      <c r="A214" s="9">
        <f t="shared" si="69"/>
        <v>204</v>
      </c>
      <c r="B214" s="24" t="s">
        <v>4</v>
      </c>
      <c r="C214" s="31">
        <f>SUM(D214:I214)</f>
        <v>145</v>
      </c>
      <c r="D214" s="25">
        <v>25</v>
      </c>
      <c r="E214" s="25">
        <v>0</v>
      </c>
      <c r="F214" s="25">
        <v>30</v>
      </c>
      <c r="G214" s="25">
        <v>30</v>
      </c>
      <c r="H214" s="25">
        <v>30</v>
      </c>
      <c r="I214" s="25">
        <v>30</v>
      </c>
      <c r="J214" s="66"/>
    </row>
    <row r="215" spans="1:10">
      <c r="A215" s="9">
        <f t="shared" si="69"/>
        <v>205</v>
      </c>
      <c r="B215" s="70" t="s">
        <v>48</v>
      </c>
      <c r="C215" s="71"/>
      <c r="D215" s="71"/>
      <c r="E215" s="71"/>
      <c r="F215" s="71"/>
      <c r="G215" s="71"/>
      <c r="H215" s="71"/>
      <c r="I215" s="71"/>
      <c r="J215" s="75"/>
    </row>
    <row r="216" spans="1:10">
      <c r="A216" s="9">
        <f t="shared" si="69"/>
        <v>206</v>
      </c>
      <c r="B216" s="24" t="s">
        <v>16</v>
      </c>
      <c r="C216" s="28">
        <f t="shared" ref="C216:I216" si="95">SUM(C217)</f>
        <v>2600</v>
      </c>
      <c r="D216" s="28">
        <f t="shared" si="95"/>
        <v>0</v>
      </c>
      <c r="E216" s="28">
        <f t="shared" si="95"/>
        <v>600</v>
      </c>
      <c r="F216" s="28">
        <f t="shared" si="95"/>
        <v>800</v>
      </c>
      <c r="G216" s="28">
        <f t="shared" si="95"/>
        <v>200</v>
      </c>
      <c r="H216" s="28">
        <f t="shared" si="95"/>
        <v>500</v>
      </c>
      <c r="I216" s="28">
        <f t="shared" si="95"/>
        <v>500</v>
      </c>
      <c r="J216" s="64">
        <v>48</v>
      </c>
    </row>
    <row r="217" spans="1:10">
      <c r="A217" s="9">
        <f t="shared" si="69"/>
        <v>207</v>
      </c>
      <c r="B217" s="24" t="s">
        <v>4</v>
      </c>
      <c r="C217" s="28">
        <f>SUM(D217:I217)</f>
        <v>2600</v>
      </c>
      <c r="D217" s="28">
        <v>0</v>
      </c>
      <c r="E217" s="14">
        <v>600</v>
      </c>
      <c r="F217" s="14">
        <v>800</v>
      </c>
      <c r="G217" s="14">
        <v>200</v>
      </c>
      <c r="H217" s="28">
        <v>500</v>
      </c>
      <c r="I217" s="28">
        <v>500</v>
      </c>
      <c r="J217" s="66"/>
    </row>
    <row r="218" spans="1:10">
      <c r="A218" s="9">
        <f t="shared" si="69"/>
        <v>208</v>
      </c>
      <c r="B218" s="70" t="s">
        <v>74</v>
      </c>
      <c r="C218" s="71"/>
      <c r="D218" s="71"/>
      <c r="E218" s="71"/>
      <c r="F218" s="71"/>
      <c r="G218" s="71"/>
      <c r="H218" s="71"/>
      <c r="I218" s="71"/>
      <c r="J218" s="75"/>
    </row>
    <row r="219" spans="1:10">
      <c r="A219" s="9">
        <f t="shared" si="69"/>
        <v>209</v>
      </c>
      <c r="B219" s="24" t="s">
        <v>16</v>
      </c>
      <c r="C219" s="28">
        <f t="shared" ref="C219:I219" si="96">SUM(C220)</f>
        <v>99</v>
      </c>
      <c r="D219" s="28">
        <f t="shared" si="96"/>
        <v>99</v>
      </c>
      <c r="E219" s="28">
        <f t="shared" si="96"/>
        <v>0</v>
      </c>
      <c r="F219" s="28">
        <f t="shared" si="96"/>
        <v>0</v>
      </c>
      <c r="G219" s="28">
        <f t="shared" si="96"/>
        <v>0</v>
      </c>
      <c r="H219" s="28">
        <f t="shared" si="96"/>
        <v>0</v>
      </c>
      <c r="I219" s="28">
        <f t="shared" si="96"/>
        <v>0</v>
      </c>
      <c r="J219" s="107">
        <v>39</v>
      </c>
    </row>
    <row r="220" spans="1:10">
      <c r="A220" s="9">
        <f>SUM(A219+1)</f>
        <v>210</v>
      </c>
      <c r="B220" s="24" t="s">
        <v>4</v>
      </c>
      <c r="C220" s="28">
        <f>SUM(D220:I220)</f>
        <v>99</v>
      </c>
      <c r="D220" s="28">
        <v>99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109"/>
    </row>
    <row r="221" spans="1:10" ht="27" customHeight="1">
      <c r="A221" s="9">
        <f>SUM(A220+1)</f>
        <v>211</v>
      </c>
      <c r="B221" s="70" t="s">
        <v>89</v>
      </c>
      <c r="C221" s="71"/>
      <c r="D221" s="71"/>
      <c r="E221" s="71"/>
      <c r="F221" s="71"/>
      <c r="G221" s="71"/>
      <c r="H221" s="71"/>
      <c r="I221" s="71"/>
      <c r="J221" s="75"/>
    </row>
    <row r="222" spans="1:10">
      <c r="A222" s="9">
        <f>SUM(A221+1)</f>
        <v>212</v>
      </c>
      <c r="B222" s="24" t="s">
        <v>16</v>
      </c>
      <c r="C222" s="28">
        <f t="shared" ref="C222:I222" si="97">SUM(C223)</f>
        <v>322.79999999999995</v>
      </c>
      <c r="D222" s="28">
        <f t="shared" si="97"/>
        <v>0</v>
      </c>
      <c r="E222" s="28">
        <f t="shared" si="97"/>
        <v>0</v>
      </c>
      <c r="F222" s="28">
        <f t="shared" si="97"/>
        <v>107.6</v>
      </c>
      <c r="G222" s="28">
        <f t="shared" si="97"/>
        <v>107.6</v>
      </c>
      <c r="H222" s="28">
        <f t="shared" si="97"/>
        <v>107.6</v>
      </c>
      <c r="I222" s="28">
        <f t="shared" si="97"/>
        <v>0</v>
      </c>
      <c r="J222" s="61">
        <v>40</v>
      </c>
    </row>
    <row r="223" spans="1:10">
      <c r="A223" s="9">
        <f>SUM(A222+1)</f>
        <v>213</v>
      </c>
      <c r="B223" s="13" t="s">
        <v>5</v>
      </c>
      <c r="C223" s="28">
        <f>SUM(D223:I223)</f>
        <v>322.79999999999995</v>
      </c>
      <c r="D223" s="28">
        <v>0</v>
      </c>
      <c r="E223" s="28">
        <v>0</v>
      </c>
      <c r="F223" s="28">
        <v>107.6</v>
      </c>
      <c r="G223" s="28">
        <v>107.6</v>
      </c>
      <c r="H223" s="28">
        <v>107.6</v>
      </c>
      <c r="I223" s="28">
        <v>0</v>
      </c>
      <c r="J223" s="63"/>
    </row>
    <row r="224" spans="1:10" ht="32.25" customHeight="1">
      <c r="A224" s="9">
        <f>SUM(A223+1)</f>
        <v>214</v>
      </c>
      <c r="B224" s="79" t="s">
        <v>68</v>
      </c>
      <c r="C224" s="80"/>
      <c r="D224" s="80"/>
      <c r="E224" s="80"/>
      <c r="F224" s="80"/>
      <c r="G224" s="80"/>
      <c r="H224" s="80"/>
      <c r="I224" s="80"/>
      <c r="J224" s="81"/>
    </row>
    <row r="225" spans="1:10" ht="25.5">
      <c r="A225" s="9">
        <f t="shared" si="69"/>
        <v>215</v>
      </c>
      <c r="B225" s="43" t="s">
        <v>58</v>
      </c>
      <c r="C225" s="46">
        <f>SUM(D225:I225)</f>
        <v>92061.39022999999</v>
      </c>
      <c r="D225" s="42">
        <f t="shared" ref="D225:I225" si="98">SUM(D226)</f>
        <v>5496.6144899999999</v>
      </c>
      <c r="E225" s="42">
        <f t="shared" si="98"/>
        <v>3675.4946799999998</v>
      </c>
      <c r="F225" s="42">
        <f t="shared" si="98"/>
        <v>9342.7810599999993</v>
      </c>
      <c r="G225" s="42">
        <f t="shared" si="98"/>
        <v>66040.5</v>
      </c>
      <c r="H225" s="42">
        <f t="shared" si="98"/>
        <v>3753</v>
      </c>
      <c r="I225" s="42">
        <f t="shared" si="98"/>
        <v>3753</v>
      </c>
      <c r="J225" s="58" t="s">
        <v>28</v>
      </c>
    </row>
    <row r="226" spans="1:10">
      <c r="A226" s="9">
        <f t="shared" si="69"/>
        <v>216</v>
      </c>
      <c r="B226" s="13" t="s">
        <v>4</v>
      </c>
      <c r="C226" s="31">
        <f>SUM(D226:I226)</f>
        <v>92061.39022999999</v>
      </c>
      <c r="D226" s="14">
        <f t="shared" ref="D226:I226" si="99">SUM(D229+D241)</f>
        <v>5496.6144899999999</v>
      </c>
      <c r="E226" s="14">
        <f t="shared" si="99"/>
        <v>3675.4946799999998</v>
      </c>
      <c r="F226" s="14">
        <f t="shared" si="99"/>
        <v>9342.7810599999993</v>
      </c>
      <c r="G226" s="14">
        <f t="shared" si="99"/>
        <v>66040.5</v>
      </c>
      <c r="H226" s="14">
        <f t="shared" si="99"/>
        <v>3753</v>
      </c>
      <c r="I226" s="14">
        <f t="shared" si="99"/>
        <v>3753</v>
      </c>
      <c r="J226" s="60"/>
    </row>
    <row r="227" spans="1:10">
      <c r="A227" s="9">
        <f t="shared" si="69"/>
        <v>217</v>
      </c>
      <c r="B227" s="18" t="s">
        <v>9</v>
      </c>
      <c r="C227" s="19"/>
      <c r="D227" s="19"/>
      <c r="E227" s="19"/>
      <c r="F227" s="19"/>
      <c r="G227" s="19"/>
      <c r="H227" s="19"/>
      <c r="I227" s="19"/>
      <c r="J227" s="20"/>
    </row>
    <row r="228" spans="1:10" ht="38.25">
      <c r="A228" s="9">
        <f t="shared" si="69"/>
        <v>218</v>
      </c>
      <c r="B228" s="13" t="s">
        <v>21</v>
      </c>
      <c r="C228" s="14">
        <f>SUM(D228:I228)</f>
        <v>69378.43406</v>
      </c>
      <c r="D228" s="14">
        <f t="shared" ref="D228:I228" si="100">SUM(D229)</f>
        <v>1515</v>
      </c>
      <c r="E228" s="14">
        <f t="shared" si="100"/>
        <v>0</v>
      </c>
      <c r="F228" s="14">
        <f t="shared" si="100"/>
        <v>5472.9340599999996</v>
      </c>
      <c r="G228" s="14">
        <f t="shared" si="100"/>
        <v>62390.5</v>
      </c>
      <c r="H228" s="14">
        <f t="shared" si="100"/>
        <v>0</v>
      </c>
      <c r="I228" s="14">
        <f t="shared" si="100"/>
        <v>0</v>
      </c>
      <c r="J228" s="61" t="s">
        <v>28</v>
      </c>
    </row>
    <row r="229" spans="1:10">
      <c r="A229" s="9">
        <f t="shared" si="69"/>
        <v>219</v>
      </c>
      <c r="B229" s="13" t="s">
        <v>4</v>
      </c>
      <c r="C229" s="14">
        <f>SUM(D229:I229)</f>
        <v>69378.43406</v>
      </c>
      <c r="D229" s="14">
        <f t="shared" ref="D229:I229" si="101">SUM(D232+D238)</f>
        <v>1515</v>
      </c>
      <c r="E229" s="14">
        <f t="shared" si="101"/>
        <v>0</v>
      </c>
      <c r="F229" s="14">
        <f t="shared" si="101"/>
        <v>5472.9340599999996</v>
      </c>
      <c r="G229" s="14">
        <f t="shared" si="101"/>
        <v>62390.5</v>
      </c>
      <c r="H229" s="14">
        <f t="shared" si="101"/>
        <v>0</v>
      </c>
      <c r="I229" s="14">
        <f t="shared" si="101"/>
        <v>0</v>
      </c>
      <c r="J229" s="63"/>
    </row>
    <row r="230" spans="1:10">
      <c r="A230" s="9">
        <f t="shared" si="69"/>
        <v>220</v>
      </c>
      <c r="B230" s="67" t="s">
        <v>10</v>
      </c>
      <c r="C230" s="68"/>
      <c r="D230" s="68"/>
      <c r="E230" s="68"/>
      <c r="F230" s="68"/>
      <c r="G230" s="68"/>
      <c r="H230" s="68"/>
      <c r="I230" s="68"/>
      <c r="J230" s="69"/>
    </row>
    <row r="231" spans="1:10" ht="51">
      <c r="A231" s="9">
        <f t="shared" si="69"/>
        <v>221</v>
      </c>
      <c r="B231" s="24" t="s">
        <v>23</v>
      </c>
      <c r="C231" s="40">
        <f>SUM(C232)</f>
        <v>69378.43406</v>
      </c>
      <c r="D231" s="40">
        <f t="shared" ref="D231:I231" si="102">SUM(D232)</f>
        <v>1515</v>
      </c>
      <c r="E231" s="40">
        <f t="shared" si="102"/>
        <v>0</v>
      </c>
      <c r="F231" s="40">
        <f t="shared" si="102"/>
        <v>5472.9340599999996</v>
      </c>
      <c r="G231" s="40">
        <f t="shared" si="102"/>
        <v>62390.5</v>
      </c>
      <c r="H231" s="40">
        <f t="shared" si="102"/>
        <v>0</v>
      </c>
      <c r="I231" s="40">
        <f t="shared" si="102"/>
        <v>0</v>
      </c>
      <c r="J231" s="64" t="s">
        <v>28</v>
      </c>
    </row>
    <row r="232" spans="1:10">
      <c r="A232" s="9">
        <f t="shared" si="69"/>
        <v>222</v>
      </c>
      <c r="B232" s="21" t="s">
        <v>4</v>
      </c>
      <c r="C232" s="28">
        <f>SUM(D232:I232)</f>
        <v>69378.43406</v>
      </c>
      <c r="D232" s="28">
        <f t="shared" ref="D232:I232" si="103">SUM(D235)</f>
        <v>1515</v>
      </c>
      <c r="E232" s="28">
        <f t="shared" si="103"/>
        <v>0</v>
      </c>
      <c r="F232" s="28">
        <f t="shared" si="103"/>
        <v>5472.9340599999996</v>
      </c>
      <c r="G232" s="28">
        <f t="shared" si="103"/>
        <v>62390.5</v>
      </c>
      <c r="H232" s="28">
        <f t="shared" si="103"/>
        <v>0</v>
      </c>
      <c r="I232" s="28">
        <f t="shared" si="103"/>
        <v>0</v>
      </c>
      <c r="J232" s="66"/>
    </row>
    <row r="233" spans="1:10" ht="14.25" customHeight="1">
      <c r="A233" s="9">
        <f t="shared" si="69"/>
        <v>223</v>
      </c>
      <c r="B233" s="70" t="s">
        <v>67</v>
      </c>
      <c r="C233" s="71"/>
      <c r="D233" s="71"/>
      <c r="E233" s="71"/>
      <c r="F233" s="71"/>
      <c r="G233" s="71"/>
      <c r="H233" s="71"/>
      <c r="I233" s="71"/>
      <c r="J233" s="75"/>
    </row>
    <row r="234" spans="1:10">
      <c r="A234" s="9">
        <f t="shared" si="69"/>
        <v>224</v>
      </c>
      <c r="B234" s="24" t="s">
        <v>16</v>
      </c>
      <c r="C234" s="28">
        <f t="shared" ref="C234:I234" si="104">SUM(C235)</f>
        <v>69378.43406</v>
      </c>
      <c r="D234" s="28">
        <f t="shared" si="104"/>
        <v>1515</v>
      </c>
      <c r="E234" s="28">
        <f t="shared" si="104"/>
        <v>0</v>
      </c>
      <c r="F234" s="28">
        <f t="shared" si="104"/>
        <v>5472.9340599999996</v>
      </c>
      <c r="G234" s="28">
        <f t="shared" si="104"/>
        <v>62390.5</v>
      </c>
      <c r="H234" s="28">
        <f t="shared" si="104"/>
        <v>0</v>
      </c>
      <c r="I234" s="28">
        <f t="shared" si="104"/>
        <v>0</v>
      </c>
      <c r="J234" s="64">
        <v>52</v>
      </c>
    </row>
    <row r="235" spans="1:10">
      <c r="A235" s="9">
        <f t="shared" si="69"/>
        <v>225</v>
      </c>
      <c r="B235" s="24" t="s">
        <v>4</v>
      </c>
      <c r="C235" s="28">
        <f>SUM(D235:I235)</f>
        <v>69378.43406</v>
      </c>
      <c r="D235" s="28">
        <v>1515</v>
      </c>
      <c r="E235" s="28">
        <v>0</v>
      </c>
      <c r="F235" s="28">
        <v>5472.9340599999996</v>
      </c>
      <c r="G235" s="28">
        <v>62390.5</v>
      </c>
      <c r="H235" s="28">
        <v>0</v>
      </c>
      <c r="I235" s="28">
        <v>0</v>
      </c>
      <c r="J235" s="66"/>
    </row>
    <row r="236" spans="1:10" ht="25.5">
      <c r="A236" s="9">
        <f t="shared" si="69"/>
        <v>226</v>
      </c>
      <c r="B236" s="37" t="s">
        <v>11</v>
      </c>
      <c r="C236" s="49"/>
      <c r="D236" s="49"/>
      <c r="E236" s="49"/>
      <c r="F236" s="49"/>
      <c r="G236" s="49"/>
      <c r="H236" s="49"/>
      <c r="I236" s="49"/>
      <c r="J236" s="39"/>
    </row>
    <row r="237" spans="1:10">
      <c r="A237" s="9">
        <f t="shared" si="69"/>
        <v>227</v>
      </c>
      <c r="B237" s="24" t="s">
        <v>8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64" t="s">
        <v>28</v>
      </c>
    </row>
    <row r="238" spans="1:10">
      <c r="A238" s="9">
        <f t="shared" si="69"/>
        <v>228</v>
      </c>
      <c r="B238" s="21" t="s">
        <v>4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66"/>
    </row>
    <row r="239" spans="1:10">
      <c r="A239" s="9">
        <f t="shared" si="69"/>
        <v>229</v>
      </c>
      <c r="B239" s="45" t="s">
        <v>17</v>
      </c>
      <c r="C239" s="19"/>
      <c r="D239" s="19"/>
      <c r="E239" s="19"/>
      <c r="F239" s="19"/>
      <c r="G239" s="19"/>
      <c r="H239" s="19"/>
      <c r="I239" s="19"/>
      <c r="J239" s="20"/>
    </row>
    <row r="240" spans="1:10" ht="38.25">
      <c r="A240" s="9">
        <f t="shared" si="69"/>
        <v>230</v>
      </c>
      <c r="B240" s="43" t="s">
        <v>13</v>
      </c>
      <c r="C240" s="42">
        <f t="shared" ref="C240:I240" si="105">SUM(C241)</f>
        <v>22682.956169999998</v>
      </c>
      <c r="D240" s="42">
        <f t="shared" si="105"/>
        <v>3981.6144899999999</v>
      </c>
      <c r="E240" s="42">
        <f t="shared" si="105"/>
        <v>3675.4946799999998</v>
      </c>
      <c r="F240" s="42">
        <f t="shared" si="105"/>
        <v>3869.8470000000002</v>
      </c>
      <c r="G240" s="42">
        <f t="shared" si="105"/>
        <v>3650</v>
      </c>
      <c r="H240" s="42">
        <f t="shared" si="105"/>
        <v>3753</v>
      </c>
      <c r="I240" s="42">
        <f t="shared" si="105"/>
        <v>3753</v>
      </c>
      <c r="J240" s="58" t="s">
        <v>28</v>
      </c>
    </row>
    <row r="241" spans="1:10">
      <c r="A241" s="9">
        <f t="shared" si="69"/>
        <v>231</v>
      </c>
      <c r="B241" s="32" t="s">
        <v>4</v>
      </c>
      <c r="C241" s="31">
        <f>SUM(D241:I241)</f>
        <v>22682.956169999998</v>
      </c>
      <c r="D241" s="14">
        <f t="shared" ref="D241:I241" si="106">SUM(D244+D247)</f>
        <v>3981.6144899999999</v>
      </c>
      <c r="E241" s="14">
        <f t="shared" si="106"/>
        <v>3675.4946799999998</v>
      </c>
      <c r="F241" s="14">
        <f t="shared" si="106"/>
        <v>3869.8470000000002</v>
      </c>
      <c r="G241" s="14">
        <f t="shared" si="106"/>
        <v>3650</v>
      </c>
      <c r="H241" s="14">
        <f t="shared" si="106"/>
        <v>3753</v>
      </c>
      <c r="I241" s="14">
        <f t="shared" si="106"/>
        <v>3753</v>
      </c>
      <c r="J241" s="60"/>
    </row>
    <row r="242" spans="1:10" ht="17.25" customHeight="1">
      <c r="A242" s="9">
        <f t="shared" si="69"/>
        <v>232</v>
      </c>
      <c r="B242" s="70" t="s">
        <v>61</v>
      </c>
      <c r="C242" s="71"/>
      <c r="D242" s="71"/>
      <c r="E242" s="71"/>
      <c r="F242" s="71"/>
      <c r="G242" s="71"/>
      <c r="H242" s="71"/>
      <c r="I242" s="71"/>
      <c r="J242" s="75"/>
    </row>
    <row r="243" spans="1:10">
      <c r="A243" s="9">
        <f t="shared" si="69"/>
        <v>233</v>
      </c>
      <c r="B243" s="24" t="s">
        <v>16</v>
      </c>
      <c r="C243" s="31">
        <f>SUM(D243:I243)</f>
        <v>18851.461490000002</v>
      </c>
      <c r="D243" s="28">
        <f t="shared" ref="D243:I243" si="107">SUM(D244:D244)</f>
        <v>3381.6144899999999</v>
      </c>
      <c r="E243" s="28">
        <f t="shared" si="107"/>
        <v>3200</v>
      </c>
      <c r="F243" s="28">
        <f t="shared" si="107"/>
        <v>3269.8470000000002</v>
      </c>
      <c r="G243" s="28">
        <f t="shared" si="107"/>
        <v>3000</v>
      </c>
      <c r="H243" s="28">
        <f t="shared" si="107"/>
        <v>3000</v>
      </c>
      <c r="I243" s="28">
        <f t="shared" si="107"/>
        <v>3000</v>
      </c>
      <c r="J243" s="64">
        <v>53</v>
      </c>
    </row>
    <row r="244" spans="1:10">
      <c r="A244" s="9">
        <f t="shared" si="69"/>
        <v>234</v>
      </c>
      <c r="B244" s="24" t="s">
        <v>4</v>
      </c>
      <c r="C244" s="31">
        <f>SUM(D244:I244)</f>
        <v>18851.461490000002</v>
      </c>
      <c r="D244" s="28">
        <v>3381.6144899999999</v>
      </c>
      <c r="E244" s="14">
        <v>3200</v>
      </c>
      <c r="F244" s="28">
        <v>3269.8470000000002</v>
      </c>
      <c r="G244" s="28">
        <v>3000</v>
      </c>
      <c r="H244" s="28">
        <v>3000</v>
      </c>
      <c r="I244" s="28">
        <v>3000</v>
      </c>
      <c r="J244" s="66"/>
    </row>
    <row r="245" spans="1:10">
      <c r="A245" s="9">
        <f t="shared" si="69"/>
        <v>235</v>
      </c>
      <c r="B245" s="70" t="s">
        <v>57</v>
      </c>
      <c r="C245" s="71"/>
      <c r="D245" s="71"/>
      <c r="E245" s="71"/>
      <c r="F245" s="71"/>
      <c r="G245" s="71"/>
      <c r="H245" s="71"/>
      <c r="I245" s="71"/>
      <c r="J245" s="75"/>
    </row>
    <row r="246" spans="1:10">
      <c r="A246" s="9">
        <f t="shared" si="69"/>
        <v>236</v>
      </c>
      <c r="B246" s="24" t="s">
        <v>16</v>
      </c>
      <c r="C246" s="28">
        <f t="shared" ref="C246:I246" si="108">SUM(C247)</f>
        <v>3831.4946799999998</v>
      </c>
      <c r="D246" s="28">
        <f t="shared" si="108"/>
        <v>600</v>
      </c>
      <c r="E246" s="28">
        <f t="shared" si="108"/>
        <v>475.49468000000002</v>
      </c>
      <c r="F246" s="28">
        <f t="shared" si="108"/>
        <v>600</v>
      </c>
      <c r="G246" s="28">
        <f t="shared" si="108"/>
        <v>650</v>
      </c>
      <c r="H246" s="28">
        <f t="shared" si="108"/>
        <v>753</v>
      </c>
      <c r="I246" s="28">
        <f t="shared" si="108"/>
        <v>753</v>
      </c>
      <c r="J246" s="64">
        <v>54</v>
      </c>
    </row>
    <row r="247" spans="1:10">
      <c r="A247" s="9">
        <f t="shared" si="69"/>
        <v>237</v>
      </c>
      <c r="B247" s="24" t="s">
        <v>4</v>
      </c>
      <c r="C247" s="28">
        <f>SUM(D247:I247)</f>
        <v>3831.4946799999998</v>
      </c>
      <c r="D247" s="28">
        <v>600</v>
      </c>
      <c r="E247" s="28">
        <v>475.49468000000002</v>
      </c>
      <c r="F247" s="28">
        <v>600</v>
      </c>
      <c r="G247" s="14">
        <v>650</v>
      </c>
      <c r="H247" s="28">
        <v>753</v>
      </c>
      <c r="I247" s="28">
        <v>753</v>
      </c>
      <c r="J247" s="66"/>
    </row>
    <row r="248" spans="1:10" ht="46.5" customHeight="1">
      <c r="A248" s="9">
        <f t="shared" si="69"/>
        <v>238</v>
      </c>
      <c r="B248" s="79" t="s">
        <v>59</v>
      </c>
      <c r="C248" s="82"/>
      <c r="D248" s="82"/>
      <c r="E248" s="82"/>
      <c r="F248" s="82"/>
      <c r="G248" s="82"/>
      <c r="H248" s="82"/>
      <c r="I248" s="82"/>
      <c r="J248" s="83"/>
    </row>
    <row r="249" spans="1:10" ht="25.5">
      <c r="A249" s="9">
        <f t="shared" si="69"/>
        <v>239</v>
      </c>
      <c r="B249" s="43" t="s">
        <v>60</v>
      </c>
      <c r="C249" s="42">
        <f>SUM(C250:C251)</f>
        <v>94678.670000000013</v>
      </c>
      <c r="D249" s="42">
        <f>SUM(D250:D251)</f>
        <v>15050.315350000001</v>
      </c>
      <c r="E249" s="42">
        <f t="shared" ref="E249:I249" si="109">SUM(E250:E251)</f>
        <v>13601.081</v>
      </c>
      <c r="F249" s="42">
        <f t="shared" si="109"/>
        <v>16052.57365</v>
      </c>
      <c r="G249" s="42">
        <f t="shared" si="109"/>
        <v>17352.5</v>
      </c>
      <c r="H249" s="42">
        <f t="shared" si="109"/>
        <v>17980.099999999999</v>
      </c>
      <c r="I249" s="42">
        <f t="shared" si="109"/>
        <v>14642.1</v>
      </c>
      <c r="J249" s="61" t="s">
        <v>28</v>
      </c>
    </row>
    <row r="250" spans="1:10">
      <c r="A250" s="9">
        <f t="shared" si="69"/>
        <v>240</v>
      </c>
      <c r="B250" s="13" t="s">
        <v>4</v>
      </c>
      <c r="C250" s="31">
        <f>SUM(D250:I250)</f>
        <v>94633.096350000007</v>
      </c>
      <c r="D250" s="14">
        <f t="shared" ref="D250:I250" si="110">D254+D263</f>
        <v>15050.315350000001</v>
      </c>
      <c r="E250" s="14">
        <f t="shared" si="110"/>
        <v>13601.081</v>
      </c>
      <c r="F250" s="14">
        <f t="shared" si="110"/>
        <v>16007</v>
      </c>
      <c r="G250" s="14">
        <f t="shared" si="110"/>
        <v>17352.5</v>
      </c>
      <c r="H250" s="14">
        <f t="shared" si="110"/>
        <v>17980.099999999999</v>
      </c>
      <c r="I250" s="14">
        <f t="shared" si="110"/>
        <v>14642.1</v>
      </c>
      <c r="J250" s="62"/>
    </row>
    <row r="251" spans="1:10">
      <c r="A251" s="57">
        <f t="shared" si="69"/>
        <v>241</v>
      </c>
      <c r="B251" s="13" t="s">
        <v>5</v>
      </c>
      <c r="C251" s="31">
        <f>SUM(D251:I251)</f>
        <v>45.573650000000001</v>
      </c>
      <c r="D251" s="14">
        <f>SUM(D264)</f>
        <v>0</v>
      </c>
      <c r="E251" s="14">
        <f t="shared" ref="E251:I251" si="111">SUM(E264)</f>
        <v>0</v>
      </c>
      <c r="F251" s="14">
        <f t="shared" si="111"/>
        <v>45.573650000000001</v>
      </c>
      <c r="G251" s="14">
        <f t="shared" si="111"/>
        <v>0</v>
      </c>
      <c r="H251" s="14">
        <f t="shared" si="111"/>
        <v>0</v>
      </c>
      <c r="I251" s="14">
        <f t="shared" si="111"/>
        <v>0</v>
      </c>
      <c r="J251" s="63"/>
    </row>
    <row r="252" spans="1:10">
      <c r="A252" s="57">
        <f t="shared" si="69"/>
        <v>242</v>
      </c>
      <c r="B252" s="45" t="s">
        <v>9</v>
      </c>
      <c r="C252" s="19"/>
      <c r="D252" s="19"/>
      <c r="E252" s="19"/>
      <c r="F252" s="19"/>
      <c r="G252" s="19"/>
      <c r="H252" s="19"/>
      <c r="I252" s="19"/>
      <c r="J252" s="20"/>
    </row>
    <row r="253" spans="1:10" ht="38.25">
      <c r="A253" s="57">
        <f t="shared" si="69"/>
        <v>243</v>
      </c>
      <c r="B253" s="13" t="s">
        <v>25</v>
      </c>
      <c r="C253" s="46">
        <f>SUM(D253:I253)</f>
        <v>0</v>
      </c>
      <c r="D253" s="42">
        <f t="shared" ref="D253:I253" si="112">SUM(D254)</f>
        <v>0</v>
      </c>
      <c r="E253" s="42">
        <f t="shared" si="112"/>
        <v>0</v>
      </c>
      <c r="F253" s="42">
        <f t="shared" si="112"/>
        <v>0</v>
      </c>
      <c r="G253" s="42">
        <f t="shared" si="112"/>
        <v>0</v>
      </c>
      <c r="H253" s="42">
        <f t="shared" si="112"/>
        <v>0</v>
      </c>
      <c r="I253" s="42">
        <f t="shared" si="112"/>
        <v>0</v>
      </c>
      <c r="J253" s="61" t="s">
        <v>28</v>
      </c>
    </row>
    <row r="254" spans="1:10">
      <c r="A254" s="57">
        <f t="shared" si="69"/>
        <v>244</v>
      </c>
      <c r="B254" s="13" t="s">
        <v>4</v>
      </c>
      <c r="C254" s="31">
        <f>SUM(D254:I254)</f>
        <v>0</v>
      </c>
      <c r="D254" s="14">
        <f>SUM(D257+D260)</f>
        <v>0</v>
      </c>
      <c r="E254" s="14">
        <f>SUM(E257+E260)</f>
        <v>0</v>
      </c>
      <c r="F254" s="14">
        <f>SUM(F257+F260)</f>
        <v>0</v>
      </c>
      <c r="G254" s="14">
        <f>SUM(G257+G260)</f>
        <v>0</v>
      </c>
      <c r="H254" s="14">
        <f>SUM(H257+H260)</f>
        <v>0</v>
      </c>
      <c r="I254" s="14">
        <f>SUM(I257+I259)</f>
        <v>0</v>
      </c>
      <c r="J254" s="63"/>
    </row>
    <row r="255" spans="1:10">
      <c r="A255" s="57">
        <f t="shared" si="69"/>
        <v>245</v>
      </c>
      <c r="B255" s="67" t="s">
        <v>10</v>
      </c>
      <c r="C255" s="68"/>
      <c r="D255" s="68"/>
      <c r="E255" s="68"/>
      <c r="F255" s="68"/>
      <c r="G255" s="68"/>
      <c r="H255" s="68"/>
      <c r="I255" s="68"/>
      <c r="J255" s="69"/>
    </row>
    <row r="256" spans="1:10" ht="51">
      <c r="A256" s="57">
        <f t="shared" si="69"/>
        <v>246</v>
      </c>
      <c r="B256" s="24" t="s">
        <v>23</v>
      </c>
      <c r="C256" s="14">
        <f>SUM(C257)</f>
        <v>0</v>
      </c>
      <c r="D256" s="30">
        <f t="shared" ref="D256:I256" si="113">SUM(D257)</f>
        <v>0</v>
      </c>
      <c r="E256" s="30">
        <f t="shared" si="113"/>
        <v>0</v>
      </c>
      <c r="F256" s="30">
        <f t="shared" si="113"/>
        <v>0</v>
      </c>
      <c r="G256" s="30">
        <f t="shared" si="113"/>
        <v>0</v>
      </c>
      <c r="H256" s="30">
        <f t="shared" si="113"/>
        <v>0</v>
      </c>
      <c r="I256" s="30">
        <f t="shared" si="113"/>
        <v>0</v>
      </c>
      <c r="J256" s="64" t="s">
        <v>28</v>
      </c>
    </row>
    <row r="257" spans="1:10">
      <c r="A257" s="57">
        <f t="shared" ref="A257:A268" si="114">SUM(A256+1)</f>
        <v>247</v>
      </c>
      <c r="B257" s="21" t="s">
        <v>4</v>
      </c>
      <c r="C257" s="14">
        <f>SUM(D257:I257)</f>
        <v>0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66"/>
    </row>
    <row r="258" spans="1:10" ht="15" customHeight="1">
      <c r="A258" s="57">
        <f t="shared" si="114"/>
        <v>248</v>
      </c>
      <c r="B258" s="67" t="s">
        <v>11</v>
      </c>
      <c r="C258" s="68"/>
      <c r="D258" s="68"/>
      <c r="E258" s="68"/>
      <c r="F258" s="68"/>
      <c r="G258" s="68"/>
      <c r="H258" s="68"/>
      <c r="I258" s="68"/>
      <c r="J258" s="69"/>
    </row>
    <row r="259" spans="1:10" ht="12" customHeight="1">
      <c r="A259" s="57">
        <f t="shared" si="114"/>
        <v>249</v>
      </c>
      <c r="B259" s="24" t="s">
        <v>8</v>
      </c>
      <c r="C259" s="28">
        <f>SUM(D259:I259)</f>
        <v>0</v>
      </c>
      <c r="D259" s="28">
        <f>SUM(D260)</f>
        <v>0</v>
      </c>
      <c r="E259" s="28">
        <f>SUM(E260)</f>
        <v>0</v>
      </c>
      <c r="F259" s="28">
        <f>SUM(F260)</f>
        <v>0</v>
      </c>
      <c r="G259" s="28">
        <f>SUM(G260)</f>
        <v>0</v>
      </c>
      <c r="H259" s="28">
        <f>SUM(H260)</f>
        <v>0</v>
      </c>
      <c r="I259" s="28">
        <f>I2205</f>
        <v>0</v>
      </c>
      <c r="J259" s="64" t="s">
        <v>28</v>
      </c>
    </row>
    <row r="260" spans="1:10" ht="13.5" customHeight="1">
      <c r="A260" s="57">
        <f t="shared" si="114"/>
        <v>250</v>
      </c>
      <c r="B260" s="21" t="s">
        <v>4</v>
      </c>
      <c r="C260" s="28">
        <f>SUM(D260:I260)</f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66"/>
    </row>
    <row r="261" spans="1:10" ht="12" customHeight="1">
      <c r="A261" s="57">
        <f t="shared" si="114"/>
        <v>251</v>
      </c>
      <c r="B261" s="45" t="s">
        <v>17</v>
      </c>
      <c r="C261" s="19"/>
      <c r="D261" s="19"/>
      <c r="E261" s="19"/>
      <c r="F261" s="19"/>
      <c r="G261" s="19"/>
      <c r="H261" s="19"/>
      <c r="I261" s="19"/>
      <c r="J261" s="20"/>
    </row>
    <row r="262" spans="1:10" ht="38.25">
      <c r="A262" s="57">
        <f t="shared" si="114"/>
        <v>252</v>
      </c>
      <c r="B262" s="43" t="s">
        <v>13</v>
      </c>
      <c r="C262" s="42">
        <f>SUM(C263:C264)</f>
        <v>94678.670000000013</v>
      </c>
      <c r="D262" s="42">
        <f>SUM(D263:D264)</f>
        <v>15050.315350000001</v>
      </c>
      <c r="E262" s="42">
        <f t="shared" ref="E262:I262" si="115">SUM(E263:E264)</f>
        <v>13601.081</v>
      </c>
      <c r="F262" s="42">
        <f t="shared" si="115"/>
        <v>16052.57365</v>
      </c>
      <c r="G262" s="42">
        <f t="shared" si="115"/>
        <v>17352.5</v>
      </c>
      <c r="H262" s="42">
        <f t="shared" si="115"/>
        <v>17980.099999999999</v>
      </c>
      <c r="I262" s="42">
        <f t="shared" si="115"/>
        <v>14642.1</v>
      </c>
      <c r="J262" s="58" t="s">
        <v>28</v>
      </c>
    </row>
    <row r="263" spans="1:10">
      <c r="A263" s="57">
        <f t="shared" si="114"/>
        <v>253</v>
      </c>
      <c r="B263" s="32" t="s">
        <v>4</v>
      </c>
      <c r="C263" s="14">
        <f>SUM(D263:I263)</f>
        <v>94633.096350000007</v>
      </c>
      <c r="D263" s="14">
        <f t="shared" ref="D263:I263" si="116">SUM(D267)</f>
        <v>15050.315350000001</v>
      </c>
      <c r="E263" s="14">
        <f t="shared" si="116"/>
        <v>13601.081</v>
      </c>
      <c r="F263" s="14">
        <f t="shared" si="116"/>
        <v>16007</v>
      </c>
      <c r="G263" s="14">
        <f t="shared" si="116"/>
        <v>17352.5</v>
      </c>
      <c r="H263" s="14">
        <f t="shared" si="116"/>
        <v>17980.099999999999</v>
      </c>
      <c r="I263" s="14">
        <f t="shared" si="116"/>
        <v>14642.1</v>
      </c>
      <c r="J263" s="59"/>
    </row>
    <row r="264" spans="1:10">
      <c r="A264" s="57">
        <f t="shared" si="114"/>
        <v>254</v>
      </c>
      <c r="B264" s="13" t="s">
        <v>5</v>
      </c>
      <c r="C264" s="14">
        <f>SUM(D264:I264)</f>
        <v>45.573650000000001</v>
      </c>
      <c r="D264" s="14">
        <f>SUM(D268)</f>
        <v>0</v>
      </c>
      <c r="E264" s="14">
        <f t="shared" ref="E264:I264" si="117">SUM(E268)</f>
        <v>0</v>
      </c>
      <c r="F264" s="14">
        <f t="shared" si="117"/>
        <v>45.573650000000001</v>
      </c>
      <c r="G264" s="14">
        <f t="shared" si="117"/>
        <v>0</v>
      </c>
      <c r="H264" s="14">
        <f t="shared" si="117"/>
        <v>0</v>
      </c>
      <c r="I264" s="14">
        <f t="shared" si="117"/>
        <v>0</v>
      </c>
      <c r="J264" s="60"/>
    </row>
    <row r="265" spans="1:10" ht="14.25" customHeight="1">
      <c r="A265" s="57">
        <f t="shared" si="114"/>
        <v>255</v>
      </c>
      <c r="B265" s="70" t="s">
        <v>49</v>
      </c>
      <c r="C265" s="71"/>
      <c r="D265" s="71"/>
      <c r="E265" s="71"/>
      <c r="F265" s="71"/>
      <c r="G265" s="71"/>
      <c r="H265" s="71"/>
      <c r="I265" s="71"/>
      <c r="J265" s="75"/>
    </row>
    <row r="266" spans="1:10">
      <c r="A266" s="57">
        <f t="shared" si="114"/>
        <v>256</v>
      </c>
      <c r="B266" s="24" t="s">
        <v>16</v>
      </c>
      <c r="C266" s="28">
        <f>SUM(C267:C268)</f>
        <v>94678.670000000013</v>
      </c>
      <c r="D266" s="28">
        <f>SUM(D267:D268)</f>
        <v>15050.315350000001</v>
      </c>
      <c r="E266" s="28">
        <f t="shared" ref="E266:I266" si="118">SUM(E267:E268)</f>
        <v>13601.081</v>
      </c>
      <c r="F266" s="28">
        <f t="shared" si="118"/>
        <v>16052.57365</v>
      </c>
      <c r="G266" s="28">
        <f t="shared" si="118"/>
        <v>17352.5</v>
      </c>
      <c r="H266" s="28">
        <f t="shared" si="118"/>
        <v>17980.099999999999</v>
      </c>
      <c r="I266" s="28">
        <f t="shared" si="118"/>
        <v>14642.1</v>
      </c>
      <c r="J266" s="64">
        <v>58</v>
      </c>
    </row>
    <row r="267" spans="1:10">
      <c r="A267" s="57">
        <f t="shared" si="114"/>
        <v>257</v>
      </c>
      <c r="B267" s="24" t="s">
        <v>4</v>
      </c>
      <c r="C267" s="28">
        <f>SUM(D267:I267)</f>
        <v>94633.096350000007</v>
      </c>
      <c r="D267" s="28">
        <v>15050.315350000001</v>
      </c>
      <c r="E267" s="14">
        <v>13601.081</v>
      </c>
      <c r="F267" s="14">
        <v>16007</v>
      </c>
      <c r="G267" s="14">
        <v>17352.5</v>
      </c>
      <c r="H267" s="28">
        <v>17980.099999999999</v>
      </c>
      <c r="I267" s="28">
        <v>14642.1</v>
      </c>
      <c r="J267" s="65"/>
    </row>
    <row r="268" spans="1:10">
      <c r="A268" s="57">
        <f t="shared" si="114"/>
        <v>258</v>
      </c>
      <c r="B268" s="13" t="s">
        <v>5</v>
      </c>
      <c r="C268" s="28">
        <f>SUM(D268:I268)</f>
        <v>45.573650000000001</v>
      </c>
      <c r="D268" s="28">
        <v>0</v>
      </c>
      <c r="E268" s="28">
        <v>0</v>
      </c>
      <c r="F268" s="28">
        <v>45.573650000000001</v>
      </c>
      <c r="G268" s="28">
        <v>0</v>
      </c>
      <c r="H268" s="28">
        <v>0</v>
      </c>
      <c r="I268" s="28">
        <v>0</v>
      </c>
      <c r="J268" s="66"/>
    </row>
  </sheetData>
  <mergeCells count="157">
    <mergeCell ref="J234:J235"/>
    <mergeCell ref="J216:J217"/>
    <mergeCell ref="B206:J206"/>
    <mergeCell ref="J204:J205"/>
    <mergeCell ref="J222:J223"/>
    <mergeCell ref="J213:J214"/>
    <mergeCell ref="J231:J232"/>
    <mergeCell ref="B116:J116"/>
    <mergeCell ref="J117:J119"/>
    <mergeCell ref="B120:J120"/>
    <mergeCell ref="J225:J226"/>
    <mergeCell ref="J198:J199"/>
    <mergeCell ref="J179:J181"/>
    <mergeCell ref="B155:J155"/>
    <mergeCell ref="J156:J157"/>
    <mergeCell ref="J195:J196"/>
    <mergeCell ref="B162:J162"/>
    <mergeCell ref="J142:J144"/>
    <mergeCell ref="B152:J152"/>
    <mergeCell ref="B127:J127"/>
    <mergeCell ref="J121:J123"/>
    <mergeCell ref="J146:J148"/>
    <mergeCell ref="J150:J151"/>
    <mergeCell ref="J125:J126"/>
    <mergeCell ref="B230:J230"/>
    <mergeCell ref="B209:J209"/>
    <mergeCell ref="B203:J203"/>
    <mergeCell ref="J91:J93"/>
    <mergeCell ref="J173:J174"/>
    <mergeCell ref="B185:J185"/>
    <mergeCell ref="J186:J187"/>
    <mergeCell ref="J132:J134"/>
    <mergeCell ref="B188:J188"/>
    <mergeCell ref="J163:J164"/>
    <mergeCell ref="B158:J158"/>
    <mergeCell ref="J139:J140"/>
    <mergeCell ref="J128:J130"/>
    <mergeCell ref="B149:J149"/>
    <mergeCell ref="B221:J221"/>
    <mergeCell ref="J153:J154"/>
    <mergeCell ref="J210:J211"/>
    <mergeCell ref="J207:J208"/>
    <mergeCell ref="B172:J172"/>
    <mergeCell ref="J219:J220"/>
    <mergeCell ref="J159:J161"/>
    <mergeCell ref="J170:J171"/>
    <mergeCell ref="B135:J135"/>
    <mergeCell ref="B200:J200"/>
    <mergeCell ref="B218:J218"/>
    <mergeCell ref="B215:J215"/>
    <mergeCell ref="J62:J63"/>
    <mergeCell ref="B64:J64"/>
    <mergeCell ref="J47:J49"/>
    <mergeCell ref="B50:J50"/>
    <mergeCell ref="J65:J67"/>
    <mergeCell ref="J166:J168"/>
    <mergeCell ref="J192:J193"/>
    <mergeCell ref="B124:J124"/>
    <mergeCell ref="B112:J112"/>
    <mergeCell ref="J113:J115"/>
    <mergeCell ref="J109:J111"/>
    <mergeCell ref="B83:J83"/>
    <mergeCell ref="J81:J82"/>
    <mergeCell ref="J176:J177"/>
    <mergeCell ref="J136:J137"/>
    <mergeCell ref="B141:J141"/>
    <mergeCell ref="B138:J138"/>
    <mergeCell ref="A6:J6"/>
    <mergeCell ref="A8:A9"/>
    <mergeCell ref="C8:I8"/>
    <mergeCell ref="J8:J9"/>
    <mergeCell ref="J14:J16"/>
    <mergeCell ref="B46:J46"/>
    <mergeCell ref="J55:J56"/>
    <mergeCell ref="B57:J57"/>
    <mergeCell ref="J58:J60"/>
    <mergeCell ref="J51:J53"/>
    <mergeCell ref="E21:E22"/>
    <mergeCell ref="F21:F22"/>
    <mergeCell ref="J21:J24"/>
    <mergeCell ref="B43:J43"/>
    <mergeCell ref="B29:J29"/>
    <mergeCell ref="J37:J39"/>
    <mergeCell ref="J41:J42"/>
    <mergeCell ref="B32:J32"/>
    <mergeCell ref="B1:E1"/>
    <mergeCell ref="G1:J1"/>
    <mergeCell ref="G2:J2"/>
    <mergeCell ref="G3:J3"/>
    <mergeCell ref="B54:J54"/>
    <mergeCell ref="J17:J19"/>
    <mergeCell ref="I21:I22"/>
    <mergeCell ref="B72:J72"/>
    <mergeCell ref="J77:J79"/>
    <mergeCell ref="B20:J20"/>
    <mergeCell ref="C21:C22"/>
    <mergeCell ref="D21:D22"/>
    <mergeCell ref="J30:J31"/>
    <mergeCell ref="B76:J76"/>
    <mergeCell ref="B36:J36"/>
    <mergeCell ref="B40:J40"/>
    <mergeCell ref="J26:J28"/>
    <mergeCell ref="G21:G22"/>
    <mergeCell ref="H21:H22"/>
    <mergeCell ref="J33:J35"/>
    <mergeCell ref="J44:J45"/>
    <mergeCell ref="G4:J4"/>
    <mergeCell ref="A5:J5"/>
    <mergeCell ref="A7:J7"/>
    <mergeCell ref="B182:J182"/>
    <mergeCell ref="J253:J254"/>
    <mergeCell ref="J201:J202"/>
    <mergeCell ref="B248:J248"/>
    <mergeCell ref="J246:J247"/>
    <mergeCell ref="J73:J75"/>
    <mergeCell ref="B86:J86"/>
    <mergeCell ref="J84:J85"/>
    <mergeCell ref="B8:B9"/>
    <mergeCell ref="B105:J105"/>
    <mergeCell ref="J102:J104"/>
    <mergeCell ref="B94:J94"/>
    <mergeCell ref="J95:J97"/>
    <mergeCell ref="B98:J98"/>
    <mergeCell ref="J183:J184"/>
    <mergeCell ref="B101:J101"/>
    <mergeCell ref="J99:J100"/>
    <mergeCell ref="B90:J90"/>
    <mergeCell ref="B80:J80"/>
    <mergeCell ref="J87:J89"/>
    <mergeCell ref="J11:J13"/>
    <mergeCell ref="B61:J61"/>
    <mergeCell ref="J69:J71"/>
    <mergeCell ref="B68:J68"/>
    <mergeCell ref="J262:J264"/>
    <mergeCell ref="J249:J251"/>
    <mergeCell ref="J266:J268"/>
    <mergeCell ref="J259:J260"/>
    <mergeCell ref="B258:J258"/>
    <mergeCell ref="B255:J255"/>
    <mergeCell ref="J256:J257"/>
    <mergeCell ref="B108:J108"/>
    <mergeCell ref="J106:J107"/>
    <mergeCell ref="J189:J190"/>
    <mergeCell ref="B233:J233"/>
    <mergeCell ref="B197:J197"/>
    <mergeCell ref="B212:J212"/>
    <mergeCell ref="B265:J265"/>
    <mergeCell ref="J240:J241"/>
    <mergeCell ref="B191:J191"/>
    <mergeCell ref="J237:J238"/>
    <mergeCell ref="B242:J242"/>
    <mergeCell ref="B194:J194"/>
    <mergeCell ref="J243:J244"/>
    <mergeCell ref="J228:J229"/>
    <mergeCell ref="B224:J224"/>
    <mergeCell ref="B245:J245"/>
    <mergeCell ref="B165:J165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95" firstPageNumber="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yuliya.rogalskaya</cp:lastModifiedBy>
  <cp:lastPrinted>2022-07-04T11:27:45Z</cp:lastPrinted>
  <dcterms:created xsi:type="dcterms:W3CDTF">2013-09-11T09:57:45Z</dcterms:created>
  <dcterms:modified xsi:type="dcterms:W3CDTF">2022-11-11T07:33:01Z</dcterms:modified>
</cp:coreProperties>
</file>