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<sst xmlns="http://schemas.openxmlformats.org/spreadsheetml/2006/main" count="310" uniqueCount="107">
  <si>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</si>
  <si>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</si>
  <si>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</si>
  <si>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</si>
  <si>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</si>
  <si>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</si>
  <si>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</si>
  <si>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</si>
  <si>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</si>
  <si>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</si>
  <si>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</si>
  <si>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</si>
  <si>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</si>
  <si>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</si>
  <si>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</si>
  <si>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</si>
  <si>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</si>
  <si>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</si>
  <si>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</si>
  <si>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</si>
  <si>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</si>
  <si>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</si>
  <si>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</si>
  <si>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</si>
  <si>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</si>
  <si>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</si>
  <si>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</si>
  <si>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</si>
  <si>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</si>
  <si>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</si>
  <si>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</si>
  <si>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</si>
  <si>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</si>
  <si>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</si>
  <si>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</si>
  <si>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</si>
  <si>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</si>
  <si>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</si>
  <si>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</si>
  <si>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</si>
  <si>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</si>
  <si>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</si>
  <si>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</si>
  <si>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</si>
  <si>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</si>
  <si>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</si>
  <si>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</si>
  <si>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</si>
  <si>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</si>
  <si>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</si>
  <si>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</si>
  <si>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</si>
  <si>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</si>
  <si>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</si>
  <si>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</si>
  <si>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</si>
  <si>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</si>
  <si>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</si>
  <si>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</si>
  <si>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</si>
  <si>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</si>
  <si>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</si>
  <si>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</si>
  <si>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</si>
  <si>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</si>
  <si>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</si>
  <si>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</si>
  <si>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</si>
  <si>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</si>
  <si>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</si>
  <si>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</si>
  <si>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</si>
  <si>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</si>
  <si>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</si>
  <si>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</si>
  <si>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</si>
  <si>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</si>
  <si>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</si>
  <si>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</si>
  <si>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</si>
  <si>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</si>
  <si>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</si>
  <si>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</si>
  <si>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</si>
  <si>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</si>
  <si>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</si>
  <si>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</si>
  <si>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</si>
  <si>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</si>
  <si>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</si>
  <si>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</si>
  <si>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</si>
  <si>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</si>
  <si>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</si>
  <si>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</si>
  <si>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</si>
  <si>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</si>
  <si>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</si>
  <si>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</si>
  <si>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</si>
  <si>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</si>
  <si>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</si>
  <si>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.07.2014г. № </t>
  </si>
  <si>
    <t xml:space="preserve"> - Приобретение и монтаж декоративного освещения на газонах площади Мира,на улицу Ленина</t>
  </si>
  <si>
    <t xml:space="preserve"> - Приобретение грунта плодородного (земли садовой)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</si>
  <si>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</si>
  <si>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18-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</si>
</sst>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3" fillId="0" borderId="1" xfId="2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4" fillId="0" borderId="1" xfId="2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4" fillId="0" borderId="1" xfId="20" applyNumberFormat="1" applyFont="1" applyFill="1" applyBorder="1" applyAlignment="1">
      <alignment horizontal="right" vertical="center" wrapText="1"/>
    </xf>
    <xf numFmtId="166" fontId="3" fillId="0" borderId="1" xfId="2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5"/>
  <sheetViews>
    <sheetView tabSelected="1" view="pageLayout" zoomScaleSheetLayoutView="30" workbookViewId="0" topLeftCell="A106">
      <selection activeCell="G87" sqref="G87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33" t="s">
        <v>102</v>
      </c>
      <c r="J1" s="133"/>
      <c r="K1" s="133"/>
    </row>
    <row r="2" spans="1:13" ht="116.25" customHeight="1">
      <c r="A2" s="139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47"/>
      <c r="M2" s="47"/>
    </row>
    <row r="3" spans="1:11" ht="28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>
      <c r="A4" s="115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.75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75">
      <c r="A6" s="147" t="s">
        <v>74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1" ht="60" customHeight="1">
      <c r="A8" s="136" t="s">
        <v>1</v>
      </c>
      <c r="B8" s="136" t="s">
        <v>18</v>
      </c>
      <c r="C8" s="136" t="s">
        <v>17</v>
      </c>
      <c r="D8" s="136"/>
      <c r="E8" s="136"/>
      <c r="F8" s="136"/>
      <c r="G8" s="136"/>
      <c r="H8" s="136"/>
      <c r="I8" s="136"/>
      <c r="J8" s="136"/>
      <c r="K8" s="134" t="s">
        <v>16</v>
      </c>
    </row>
    <row r="9" spans="1:16" ht="30" customHeight="1">
      <c r="A9" s="137"/>
      <c r="B9" s="137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35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927561.8</v>
      </c>
      <c r="D10" s="90">
        <f>SUM(D11:D13)</f>
        <v>301826.5</v>
      </c>
      <c r="E10" s="90">
        <f aca="true" t="shared" si="0" ref="E10:J10">SUM(E11:E13)</f>
        <v>238081.8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 ht="15">
      <c r="A11" s="11"/>
      <c r="B11" s="70" t="s">
        <v>4</v>
      </c>
      <c r="C11" s="71">
        <f>SUM(D11:J11)</f>
        <v>580446.6</v>
      </c>
      <c r="D11" s="71">
        <f>SUM(D15+D19)</f>
        <v>99464.20000000001</v>
      </c>
      <c r="E11" s="71">
        <f aca="true" t="shared" si="1" ref="E11:J11">SUM(E15+E19)</f>
        <v>93663.9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 ht="15">
      <c r="A12" s="11"/>
      <c r="B12" s="70" t="s">
        <v>5</v>
      </c>
      <c r="C12" s="71">
        <f>SUM(D12:J12)</f>
        <v>165290.5</v>
      </c>
      <c r="D12" s="71">
        <f>SUM(D16+D20)</f>
        <v>134104.4</v>
      </c>
      <c r="E12" s="71">
        <f aca="true" t="shared" si="2" ref="E12:J12">SUM(E16+E20)</f>
        <v>30851.1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 ht="15">
      <c r="A13" s="11"/>
      <c r="B13" s="70" t="s">
        <v>91</v>
      </c>
      <c r="C13" s="71">
        <f>SUM(D13:J13)</f>
        <v>181824.7</v>
      </c>
      <c r="D13" s="71">
        <f>SUM(D21+D17)</f>
        <v>68257.9</v>
      </c>
      <c r="E13" s="71">
        <f aca="true" t="shared" si="3" ref="E13:J13">SUM(E21+E17)</f>
        <v>113566.8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1" ht="16.5" customHeight="1">
      <c r="A14" s="11"/>
      <c r="B14" s="73" t="s">
        <v>6</v>
      </c>
      <c r="C14" s="90">
        <f>SUM(C15:C17)</f>
        <v>591363.1000000001</v>
      </c>
      <c r="D14" s="90">
        <f>SUM(D15:D17)</f>
        <v>250742.9</v>
      </c>
      <c r="E14" s="90">
        <f aca="true" t="shared" si="4" ref="E14:J14">SUM(E15:E17)</f>
        <v>191046.7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2" ht="15">
      <c r="A15" s="11"/>
      <c r="B15" s="70" t="s">
        <v>4</v>
      </c>
      <c r="C15" s="72">
        <f>SUM(D15:J15)</f>
        <v>245467.7</v>
      </c>
      <c r="D15" s="72">
        <f aca="true" t="shared" si="5" ref="D15:J15">D29+D88+D132+D155+D181+D215+D251+D270</f>
        <v>49198.4</v>
      </c>
      <c r="E15" s="72">
        <f t="shared" si="5"/>
        <v>46695.799999999996</v>
      </c>
      <c r="F15" s="72">
        <f t="shared" si="5"/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1" ht="15">
      <c r="A16" s="11"/>
      <c r="B16" s="70" t="s">
        <v>5</v>
      </c>
      <c r="C16" s="72">
        <f>SUM(D16:J16)</f>
        <v>164070.7</v>
      </c>
      <c r="D16" s="72">
        <f>D89+D156+D30</f>
        <v>133286.6</v>
      </c>
      <c r="E16" s="72">
        <f aca="true" t="shared" si="6" ref="E16:J17">E89+E156</f>
        <v>30784.1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1" ht="15">
      <c r="A17" s="11"/>
      <c r="B17" s="70" t="s">
        <v>91</v>
      </c>
      <c r="C17" s="72">
        <f>SUM(D17:J17)</f>
        <v>181824.7</v>
      </c>
      <c r="D17" s="72">
        <f>D90+D157</f>
        <v>68257.9</v>
      </c>
      <c r="E17" s="72">
        <f t="shared" si="6"/>
        <v>113566.8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2" ht="15">
      <c r="A18" s="74"/>
      <c r="B18" s="73" t="s">
        <v>7</v>
      </c>
      <c r="C18" s="90">
        <f>SUM(C19:C20)</f>
        <v>336198.7</v>
      </c>
      <c r="D18" s="90">
        <f>SUM(D19:D20)</f>
        <v>51083.600000000006</v>
      </c>
      <c r="E18" s="90">
        <f aca="true" t="shared" si="7" ref="E18:J18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1" ht="15">
      <c r="A19" s="74"/>
      <c r="B19" s="70" t="s">
        <v>4</v>
      </c>
      <c r="C19" s="71">
        <f>SUM(D19:J19)</f>
        <v>334978.9</v>
      </c>
      <c r="D19" s="71">
        <f aca="true" t="shared" si="8" ref="D19:J19">D44+D107+D141+D173+D224+D260+D280+D192</f>
        <v>50265.8</v>
      </c>
      <c r="E19" s="71">
        <f t="shared" si="8"/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1" ht="15">
      <c r="A20" s="74"/>
      <c r="B20" s="95" t="s">
        <v>5</v>
      </c>
      <c r="C20" s="71">
        <f>SUM(D20:J20)</f>
        <v>1219.8</v>
      </c>
      <c r="D20" s="71">
        <f>SUM(D108+D279)</f>
        <v>817.8</v>
      </c>
      <c r="E20" s="71">
        <f aca="true" t="shared" si="9" ref="E20:J20">SUM(E108+E279)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91</v>
      </c>
      <c r="C21" s="71">
        <f>SUM(D21:J21)</f>
        <v>0</v>
      </c>
      <c r="D21" s="72">
        <v>0</v>
      </c>
      <c r="E21" s="72">
        <f aca="true" t="shared" si="10" ref="E21:J21">E108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1" ht="15.75" customHeight="1">
      <c r="A22" s="138" t="s">
        <v>20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5">
      <c r="A23" s="132"/>
      <c r="B23" s="73" t="s">
        <v>8</v>
      </c>
      <c r="C23" s="130">
        <f>SUM(C25+C26)</f>
        <v>181919.4</v>
      </c>
      <c r="D23" s="130">
        <f>SUM(D25+D26)</f>
        <v>25670.7</v>
      </c>
      <c r="E23" s="130">
        <f aca="true" t="shared" si="11" ref="E23:J23">SUM(E25)</f>
        <v>22806.2</v>
      </c>
      <c r="F23" s="130">
        <f t="shared" si="11"/>
        <v>26688.5</v>
      </c>
      <c r="G23" s="130">
        <f t="shared" si="11"/>
        <v>26688.5</v>
      </c>
      <c r="H23" s="130">
        <f t="shared" si="11"/>
        <v>26688.5</v>
      </c>
      <c r="I23" s="130">
        <f t="shared" si="11"/>
        <v>26688.5</v>
      </c>
      <c r="J23" s="130">
        <f t="shared" si="11"/>
        <v>26688.5</v>
      </c>
      <c r="K23" s="148"/>
    </row>
    <row r="24" spans="1:12" ht="15">
      <c r="A24" s="132"/>
      <c r="B24" s="73" t="s">
        <v>9</v>
      </c>
      <c r="C24" s="130"/>
      <c r="D24" s="130"/>
      <c r="E24" s="130"/>
      <c r="F24" s="130"/>
      <c r="G24" s="130"/>
      <c r="H24" s="130"/>
      <c r="I24" s="130"/>
      <c r="J24" s="130"/>
      <c r="K24" s="149"/>
      <c r="L24" s="7"/>
    </row>
    <row r="25" spans="1:14" ht="15">
      <c r="A25" s="74"/>
      <c r="B25" s="70" t="s">
        <v>4</v>
      </c>
      <c r="C25" s="71">
        <f>SUM(D25:J25)</f>
        <v>180409.4</v>
      </c>
      <c r="D25" s="71">
        <f>SUM(D29+D44)</f>
        <v>24160.7</v>
      </c>
      <c r="E25" s="71">
        <f aca="true" t="shared" si="12" ref="E25:J25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4" ht="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aca="true" t="shared" si="13" ref="E26:J26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1" ht="15.75" customHeight="1">
      <c r="A27" s="116" t="s">
        <v>10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40.5">
      <c r="A28" s="74"/>
      <c r="B28" s="73" t="s">
        <v>34</v>
      </c>
      <c r="C28" s="76">
        <f>SUM(D28:J28)</f>
        <v>38334.6</v>
      </c>
      <c r="D28" s="76">
        <f>SUM(D29+D30)</f>
        <v>4086.9</v>
      </c>
      <c r="E28" s="76">
        <f aca="true" t="shared" si="14" ref="E28:J28">SUM(E29)</f>
        <v>2120.2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1" ht="15">
      <c r="A29" s="74"/>
      <c r="B29" s="70" t="s">
        <v>4</v>
      </c>
      <c r="C29" s="71">
        <f>SUM(D29:J29)</f>
        <v>36824.6</v>
      </c>
      <c r="D29" s="78">
        <f>SUM(D40)</f>
        <v>2576.9</v>
      </c>
      <c r="E29" s="78">
        <f aca="true" t="shared" si="15" ref="E29:J29">SUM(E40)</f>
        <v>2120.2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1" ht="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aca="true" t="shared" si="16" ref="E30:J30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1" ht="15" customHeight="1">
      <c r="A31" s="124" t="s">
        <v>11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1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1" ht="15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1" ht="15" customHeight="1">
      <c r="A34" s="124" t="s">
        <v>12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1" ht="18.75" customHeight="1">
      <c r="A35" s="110"/>
      <c r="B35" s="111" t="s">
        <v>2</v>
      </c>
      <c r="C35" s="112">
        <f>SUM(D35:J35)</f>
        <v>38334.6</v>
      </c>
      <c r="D35" s="112">
        <f>SUM(D36:D37)</f>
        <v>4086.9</v>
      </c>
      <c r="E35" s="112">
        <f aca="true" t="shared" si="17" ref="E35:J35">SUM(E36:E37)</f>
        <v>2120.2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1" ht="11.25" customHeight="1">
      <c r="A36" s="11"/>
      <c r="B36" s="16" t="s">
        <v>4</v>
      </c>
      <c r="C36" s="109">
        <f>SUM(D36:J36)</f>
        <v>36824.6</v>
      </c>
      <c r="D36" s="109">
        <f>SUM(D40)</f>
        <v>2576.9</v>
      </c>
      <c r="E36" s="109">
        <f aca="true" t="shared" si="18" ref="E36:J36">SUM(E40)</f>
        <v>2120.2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1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aca="true" t="shared" si="19" ref="E37:J37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1" ht="15" customHeight="1">
      <c r="A38" s="13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5" customHeight="1">
      <c r="A39" s="13"/>
      <c r="B39" s="15" t="s">
        <v>19</v>
      </c>
      <c r="C39" s="33">
        <f>SUM(D39:J39)</f>
        <v>38334.6</v>
      </c>
      <c r="D39" s="33">
        <f>D40+D41</f>
        <v>4086.9</v>
      </c>
      <c r="E39" s="33">
        <f aca="true" t="shared" si="20" ref="E39:J39">SUM(E40)</f>
        <v>2120.2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19">
        <v>4</v>
      </c>
    </row>
    <row r="40" spans="1:11" ht="15">
      <c r="A40" s="49"/>
      <c r="B40" s="54" t="s">
        <v>4</v>
      </c>
      <c r="C40" s="60">
        <f>SUM(D40:J40)</f>
        <v>36824.6</v>
      </c>
      <c r="D40" s="60">
        <v>2576.9</v>
      </c>
      <c r="E40" s="114">
        <v>2120.2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0"/>
    </row>
    <row r="41" spans="1:11" ht="15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1" ht="15">
      <c r="A42" s="124" t="s">
        <v>13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1:11" ht="40.5">
      <c r="A43" s="74"/>
      <c r="B43" s="73" t="s">
        <v>14</v>
      </c>
      <c r="C43" s="76">
        <f>SUM(D43:J43)</f>
        <v>143584.8</v>
      </c>
      <c r="D43" s="76">
        <f>SUM(D44)</f>
        <v>21583.8</v>
      </c>
      <c r="E43" s="76">
        <f aca="true" t="shared" si="21" ref="E43:J43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 ht="15">
      <c r="A44" s="74"/>
      <c r="B44" s="70" t="s">
        <v>4</v>
      </c>
      <c r="C44" s="78">
        <f>SUM(D44:J44)</f>
        <v>143584.8</v>
      </c>
      <c r="D44" s="78">
        <f aca="true" t="shared" si="22" ref="D44:J44">SUM(D47+D50+D53+D56)</f>
        <v>21583.8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21" t="s">
        <v>50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3"/>
      <c r="M45" s="3"/>
      <c r="N45" s="3"/>
    </row>
    <row r="46" spans="1:14" ht="15">
      <c r="A46" s="13"/>
      <c r="B46" s="15" t="s">
        <v>19</v>
      </c>
      <c r="C46" s="33">
        <f>SUM(D46:J46)</f>
        <v>90199.00000000001</v>
      </c>
      <c r="D46" s="33">
        <f aca="true" t="shared" si="23" ref="D46:J46">SUM(D47)</f>
        <v>11600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19">
        <v>7</v>
      </c>
      <c r="M46" s="3"/>
      <c r="N46" s="3"/>
    </row>
    <row r="47" spans="1:14" ht="15">
      <c r="A47" s="11"/>
      <c r="B47" s="16" t="s">
        <v>4</v>
      </c>
      <c r="C47" s="40">
        <f>SUM(D47:J47)</f>
        <v>90199.00000000001</v>
      </c>
      <c r="D47" s="40">
        <v>11600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0"/>
      <c r="M47" s="3"/>
      <c r="N47" s="3"/>
    </row>
    <row r="48" spans="1:14" ht="15">
      <c r="A48" s="121" t="s">
        <v>51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3"/>
      <c r="M48" s="3"/>
      <c r="N48" s="3"/>
    </row>
    <row r="49" spans="1:14" ht="15">
      <c r="A49" s="13"/>
      <c r="B49" s="15" t="s">
        <v>19</v>
      </c>
      <c r="C49" s="33">
        <f>SUM(D49:J49)</f>
        <v>15759</v>
      </c>
      <c r="D49" s="33">
        <f aca="true" t="shared" si="24" ref="D49:J49">SUM(D50)</f>
        <v>2906.6</v>
      </c>
      <c r="E49" s="33">
        <f t="shared" si="24"/>
        <v>2056.4</v>
      </c>
      <c r="F49" s="33">
        <f t="shared" si="24"/>
        <v>2159.2</v>
      </c>
      <c r="G49" s="33">
        <f t="shared" si="24"/>
        <v>2159.2</v>
      </c>
      <c r="H49" s="33">
        <f t="shared" si="24"/>
        <v>2159.2</v>
      </c>
      <c r="I49" s="33">
        <f t="shared" si="24"/>
        <v>2159.2</v>
      </c>
      <c r="J49" s="33">
        <f t="shared" si="24"/>
        <v>2159.2</v>
      </c>
      <c r="K49" s="119">
        <v>9</v>
      </c>
      <c r="M49" s="3"/>
      <c r="N49" s="3"/>
    </row>
    <row r="50" spans="1:14" ht="15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2159.2</v>
      </c>
      <c r="G50" s="40">
        <f>SUM(F50)</f>
        <v>2159.2</v>
      </c>
      <c r="H50" s="40">
        <f>SUM(G50)</f>
        <v>2159.2</v>
      </c>
      <c r="I50" s="40">
        <f>SUM(H50)</f>
        <v>2159.2</v>
      </c>
      <c r="J50" s="40">
        <f>SUM(I50)</f>
        <v>2159.2</v>
      </c>
      <c r="K50" s="120"/>
      <c r="M50" s="3"/>
      <c r="N50" s="3"/>
    </row>
    <row r="51" spans="1:14" ht="15">
      <c r="A51" s="121" t="s">
        <v>52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3"/>
      <c r="M51" s="3"/>
      <c r="N51" s="3"/>
    </row>
    <row r="52" spans="1:14" ht="15">
      <c r="A52" s="13"/>
      <c r="B52" s="15" t="s">
        <v>19</v>
      </c>
      <c r="C52" s="33">
        <f>SUM(D52:J52)</f>
        <v>15587.3</v>
      </c>
      <c r="D52" s="33">
        <f aca="true" t="shared" si="25" ref="D52:J52">SUM(D53)</f>
        <v>1995</v>
      </c>
      <c r="E52" s="33">
        <f t="shared" si="25"/>
        <v>2594.8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19">
        <v>14</v>
      </c>
      <c r="M52" s="3"/>
      <c r="N52" s="3"/>
    </row>
    <row r="53" spans="1:14" ht="15">
      <c r="A53" s="11"/>
      <c r="B53" s="16" t="s">
        <v>4</v>
      </c>
      <c r="C53" s="40">
        <f>SUM(D53:J53)</f>
        <v>15587.3</v>
      </c>
      <c r="D53" s="40">
        <v>1995</v>
      </c>
      <c r="E53" s="40">
        <v>2594.8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0"/>
      <c r="M53" s="3"/>
      <c r="N53" s="3"/>
    </row>
    <row r="54" spans="1:11" ht="15">
      <c r="A54" s="121" t="s">
        <v>53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ht="15">
      <c r="A55" s="13"/>
      <c r="B55" s="15" t="s">
        <v>40</v>
      </c>
      <c r="C55" s="33">
        <f>SUM(D55:J55)</f>
        <v>22039.5</v>
      </c>
      <c r="D55" s="33">
        <f aca="true" t="shared" si="26" ref="D55:J55">SUM(D56)</f>
        <v>5082.2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19" t="s">
        <v>93</v>
      </c>
    </row>
    <row r="56" spans="1:11" ht="15">
      <c r="A56" s="11"/>
      <c r="B56" s="16" t="s">
        <v>4</v>
      </c>
      <c r="C56" s="40">
        <f>SUM(D56:J56)</f>
        <v>22039.5</v>
      </c>
      <c r="D56" s="40">
        <f>SUM(D59+D62+D65+D68+D71+D77+D74+D80)</f>
        <v>5082.2</v>
      </c>
      <c r="E56" s="40">
        <f aca="true" t="shared" si="27" ref="E56:J56">SUM(E59+E62+E65+E68+E71+E77+E74+E80)</f>
        <v>3034.8</v>
      </c>
      <c r="F56" s="40">
        <f t="shared" si="27"/>
        <v>2784.5</v>
      </c>
      <c r="G56" s="40">
        <f t="shared" si="27"/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0"/>
    </row>
    <row r="57" spans="1:11" ht="15">
      <c r="A57" s="127" t="s">
        <v>69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</row>
    <row r="58" spans="1:11" ht="15">
      <c r="A58" s="5"/>
      <c r="B58" s="51" t="s">
        <v>64</v>
      </c>
      <c r="C58" s="52">
        <f aca="true" t="shared" si="28" ref="C58:J58">SUM(C59)</f>
        <v>1709.8</v>
      </c>
      <c r="D58" s="53">
        <f t="shared" si="28"/>
        <v>387.3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19">
        <v>15</v>
      </c>
    </row>
    <row r="59" spans="1:11" ht="15">
      <c r="A59" s="5"/>
      <c r="B59" s="16" t="s">
        <v>4</v>
      </c>
      <c r="C59" s="30">
        <f>SUM(D59:J59)</f>
        <v>1709.8</v>
      </c>
      <c r="D59" s="29">
        <v>387.3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43"/>
    </row>
    <row r="60" spans="1:11" ht="15">
      <c r="A60" s="127" t="s">
        <v>87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9"/>
    </row>
    <row r="61" spans="1:11" ht="15">
      <c r="A61" s="5"/>
      <c r="B61" s="51" t="s">
        <v>64</v>
      </c>
      <c r="C61" s="52">
        <f>SUM(C62)</f>
        <v>1296.3999999999996</v>
      </c>
      <c r="D61" s="52">
        <f>SUM(D62)</f>
        <v>1099.4</v>
      </c>
      <c r="E61" s="52">
        <f aca="true" t="shared" si="29" ref="E61:J61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19">
        <v>5</v>
      </c>
    </row>
    <row r="62" spans="1:11" ht="15">
      <c r="A62" s="5"/>
      <c r="B62" s="16" t="s">
        <v>4</v>
      </c>
      <c r="C62" s="30">
        <f>SUM(D62:J62)</f>
        <v>1296.3999999999996</v>
      </c>
      <c r="D62" s="30">
        <v>1099.4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43"/>
    </row>
    <row r="63" spans="1:11" ht="15">
      <c r="A63" s="127" t="s">
        <v>72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9"/>
    </row>
    <row r="64" spans="1:11" ht="15">
      <c r="A64" s="5"/>
      <c r="B64" s="51" t="s">
        <v>64</v>
      </c>
      <c r="C64" s="52">
        <f>SUM(C65)</f>
        <v>3781.5</v>
      </c>
      <c r="D64" s="53">
        <f>SUM(D65)</f>
        <v>500</v>
      </c>
      <c r="E64" s="53">
        <f aca="true" t="shared" si="30" ref="E64:J64">SUM(E65)</f>
        <v>525</v>
      </c>
      <c r="F64" s="52">
        <f t="shared" si="30"/>
        <v>551.3</v>
      </c>
      <c r="G64" s="52">
        <f t="shared" si="30"/>
        <v>551.3</v>
      </c>
      <c r="H64" s="52">
        <f t="shared" si="30"/>
        <v>551.3</v>
      </c>
      <c r="I64" s="52">
        <f t="shared" si="30"/>
        <v>551.3</v>
      </c>
      <c r="J64" s="52">
        <f t="shared" si="30"/>
        <v>551.3</v>
      </c>
      <c r="K64" s="119">
        <v>11</v>
      </c>
    </row>
    <row r="65" spans="1:11" ht="15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551.3</v>
      </c>
      <c r="G65" s="32">
        <v>551.3</v>
      </c>
      <c r="H65" s="32">
        <f>SUM(G65)</f>
        <v>551.3</v>
      </c>
      <c r="I65" s="32">
        <f>SUM(H65)</f>
        <v>551.3</v>
      </c>
      <c r="J65" s="32">
        <f>SUM(I65)</f>
        <v>551.3</v>
      </c>
      <c r="K65" s="143"/>
    </row>
    <row r="66" spans="1:11" ht="15">
      <c r="A66" s="127" t="s">
        <v>70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 ht="15">
      <c r="A67" s="5"/>
      <c r="B67" s="51" t="s">
        <v>64</v>
      </c>
      <c r="C67" s="59">
        <f>SUM(C68)</f>
        <v>589.9000000000001</v>
      </c>
      <c r="D67" s="59">
        <f>SUM(D68)</f>
        <v>130.4</v>
      </c>
      <c r="E67" s="59">
        <f aca="true" t="shared" si="31" ref="E67:J67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19">
        <v>13</v>
      </c>
    </row>
    <row r="68" spans="1:11" ht="15">
      <c r="A68" s="5"/>
      <c r="B68" s="16" t="s">
        <v>4</v>
      </c>
      <c r="C68" s="32">
        <f>SUM(D68:J68)</f>
        <v>589.9000000000001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43"/>
    </row>
    <row r="69" spans="1:11" ht="15">
      <c r="A69" s="127" t="s">
        <v>71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</row>
    <row r="70" spans="1:11" ht="15">
      <c r="A70" s="5"/>
      <c r="B70" s="51" t="s">
        <v>64</v>
      </c>
      <c r="C70" s="59">
        <f>SUM(C71)</f>
        <v>13111.8</v>
      </c>
      <c r="D70" s="59">
        <f>SUM(D71)</f>
        <v>1685.5</v>
      </c>
      <c r="E70" s="59">
        <f aca="true" t="shared" si="32" ref="E70:J70">SUM(E71)</f>
        <v>2134.8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19">
        <v>5</v>
      </c>
    </row>
    <row r="71" spans="1:11" ht="15">
      <c r="A71" s="5"/>
      <c r="B71" s="16" t="s">
        <v>4</v>
      </c>
      <c r="C71" s="32">
        <f>SUM(D71:J71)</f>
        <v>13111.8</v>
      </c>
      <c r="D71" s="32">
        <v>1685.5</v>
      </c>
      <c r="E71" s="32">
        <v>2134.8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43"/>
    </row>
    <row r="72" spans="1:11" ht="15">
      <c r="A72" s="127" t="s">
        <v>103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9"/>
    </row>
    <row r="73" spans="1:11" ht="15">
      <c r="A73" s="5"/>
      <c r="B73" s="51" t="s">
        <v>64</v>
      </c>
      <c r="C73" s="59">
        <f>SUM(C74)</f>
        <v>1050</v>
      </c>
      <c r="D73" s="59">
        <f>SUM(D74)</f>
        <v>1050</v>
      </c>
      <c r="E73" s="59">
        <f aca="true" t="shared" si="33" ref="E73:J73">SUM(E74)</f>
        <v>0</v>
      </c>
      <c r="F73" s="59">
        <f t="shared" si="33"/>
        <v>0</v>
      </c>
      <c r="G73" s="59">
        <f t="shared" si="33"/>
        <v>0</v>
      </c>
      <c r="H73" s="59">
        <f t="shared" si="33"/>
        <v>0</v>
      </c>
      <c r="I73" s="59">
        <f t="shared" si="33"/>
        <v>0</v>
      </c>
      <c r="J73" s="59">
        <f t="shared" si="33"/>
        <v>0</v>
      </c>
      <c r="K73" s="119">
        <v>5</v>
      </c>
    </row>
    <row r="74" spans="1:11" ht="15">
      <c r="A74" s="5"/>
      <c r="B74" s="16" t="s">
        <v>4</v>
      </c>
      <c r="C74" s="32">
        <f>SUM(D74:J74)</f>
        <v>1050</v>
      </c>
      <c r="D74" s="32">
        <v>1050</v>
      </c>
      <c r="E74" s="32">
        <v>0</v>
      </c>
      <c r="F74" s="32">
        <v>0</v>
      </c>
      <c r="G74" s="32">
        <v>0</v>
      </c>
      <c r="H74" s="32">
        <f>SUM(G74)</f>
        <v>0</v>
      </c>
      <c r="I74" s="32">
        <f>SUM(H74)</f>
        <v>0</v>
      </c>
      <c r="J74" s="32">
        <f>SUM(I74)</f>
        <v>0</v>
      </c>
      <c r="K74" s="143"/>
    </row>
    <row r="75" spans="1:11" ht="15">
      <c r="A75" s="127" t="s">
        <v>86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9"/>
    </row>
    <row r="76" spans="1:11" ht="15">
      <c r="A76" s="5"/>
      <c r="B76" s="51" t="s">
        <v>64</v>
      </c>
      <c r="C76" s="52">
        <f>SUM(C77)</f>
        <v>412.1000000000001</v>
      </c>
      <c r="D76" s="53">
        <f>SUM(D77)</f>
        <v>141.6</v>
      </c>
      <c r="E76" s="53">
        <f aca="true" t="shared" si="34" ref="E76:J76">SUM(E77)</f>
        <v>50</v>
      </c>
      <c r="F76" s="52">
        <f t="shared" si="34"/>
        <v>44.1</v>
      </c>
      <c r="G76" s="52">
        <f t="shared" si="34"/>
        <v>44.1</v>
      </c>
      <c r="H76" s="52">
        <f t="shared" si="34"/>
        <v>44.1</v>
      </c>
      <c r="I76" s="52">
        <f t="shared" si="34"/>
        <v>44.1</v>
      </c>
      <c r="J76" s="52">
        <f t="shared" si="34"/>
        <v>44.1</v>
      </c>
      <c r="K76" s="119">
        <v>12</v>
      </c>
    </row>
    <row r="77" spans="1:11" ht="15">
      <c r="A77" s="5"/>
      <c r="B77" s="16" t="s">
        <v>4</v>
      </c>
      <c r="C77" s="30">
        <f>SUM(D77:J77)</f>
        <v>412.1000000000001</v>
      </c>
      <c r="D77" s="29">
        <v>141.6</v>
      </c>
      <c r="E77" s="32">
        <v>50</v>
      </c>
      <c r="F77" s="32">
        <v>44.1</v>
      </c>
      <c r="G77" s="32">
        <v>44.1</v>
      </c>
      <c r="H77" s="32">
        <f>SUM(G77)</f>
        <v>44.1</v>
      </c>
      <c r="I77" s="32">
        <f>SUM(H77)</f>
        <v>44.1</v>
      </c>
      <c r="J77" s="32">
        <f>SUM(I77)</f>
        <v>44.1</v>
      </c>
      <c r="K77" s="143"/>
    </row>
    <row r="78" spans="1:11" ht="15">
      <c r="A78" s="127" t="s">
        <v>104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 ht="15">
      <c r="A79" s="5"/>
      <c r="B79" s="51" t="s">
        <v>64</v>
      </c>
      <c r="C79" s="53">
        <f>SUM(C80)</f>
        <v>88</v>
      </c>
      <c r="D79" s="53">
        <f>SUM(D80)</f>
        <v>88</v>
      </c>
      <c r="E79" s="53">
        <f aca="true" t="shared" si="35" ref="E79:J79">SUM(E80)</f>
        <v>0</v>
      </c>
      <c r="F79" s="52">
        <f t="shared" si="35"/>
        <v>0</v>
      </c>
      <c r="G79" s="52">
        <f t="shared" si="35"/>
        <v>0</v>
      </c>
      <c r="H79" s="52">
        <f t="shared" si="35"/>
        <v>0</v>
      </c>
      <c r="I79" s="52">
        <f t="shared" si="35"/>
        <v>0</v>
      </c>
      <c r="J79" s="52">
        <f t="shared" si="35"/>
        <v>0</v>
      </c>
      <c r="K79" s="119">
        <v>9</v>
      </c>
    </row>
    <row r="80" spans="1:11" ht="15">
      <c r="A80" s="5"/>
      <c r="B80" s="16" t="s">
        <v>4</v>
      </c>
      <c r="C80" s="29">
        <f>SUM(D80:J80)</f>
        <v>88</v>
      </c>
      <c r="D80" s="29">
        <v>88</v>
      </c>
      <c r="E80" s="32">
        <v>0</v>
      </c>
      <c r="F80" s="32">
        <v>0</v>
      </c>
      <c r="G80" s="32">
        <v>0</v>
      </c>
      <c r="H80" s="32">
        <f>SUM(G80)</f>
        <v>0</v>
      </c>
      <c r="I80" s="32">
        <f>SUM(H80)</f>
        <v>0</v>
      </c>
      <c r="J80" s="32">
        <f>SUM(I80)</f>
        <v>0</v>
      </c>
      <c r="K80" s="143"/>
    </row>
    <row r="81" spans="1:11" ht="30.75" customHeight="1">
      <c r="A81" s="144" t="s">
        <v>25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6"/>
    </row>
    <row r="82" spans="1:12" ht="27">
      <c r="A82" s="74"/>
      <c r="B82" s="73" t="s">
        <v>36</v>
      </c>
      <c r="C82" s="79">
        <f>SUM(D82:J82)</f>
        <v>35793.9</v>
      </c>
      <c r="D82" s="79">
        <f>SUM(D83:D85)</f>
        <v>6647.4</v>
      </c>
      <c r="E82" s="79">
        <f aca="true" t="shared" si="36" ref="E82:J82">SUM(E83:E85)</f>
        <v>6467.5</v>
      </c>
      <c r="F82" s="79">
        <f t="shared" si="36"/>
        <v>4535.8</v>
      </c>
      <c r="G82" s="79">
        <f t="shared" si="36"/>
        <v>4535.8</v>
      </c>
      <c r="H82" s="79">
        <f t="shared" si="36"/>
        <v>4535.8</v>
      </c>
      <c r="I82" s="79">
        <f t="shared" si="36"/>
        <v>4535.8</v>
      </c>
      <c r="J82" s="79">
        <f t="shared" si="36"/>
        <v>4535.8</v>
      </c>
      <c r="K82" s="80"/>
      <c r="L82" s="68"/>
    </row>
    <row r="83" spans="1:11" ht="15">
      <c r="A83" s="74"/>
      <c r="B83" s="70" t="s">
        <v>4</v>
      </c>
      <c r="C83" s="81">
        <f>SUM(D83:J83)</f>
        <v>32449.499999999996</v>
      </c>
      <c r="D83" s="82">
        <f>SUM(D88+D107)</f>
        <v>3303</v>
      </c>
      <c r="E83" s="82">
        <f>SUM(E88+E107)</f>
        <v>6467.5</v>
      </c>
      <c r="F83" s="82">
        <f>F88+F107</f>
        <v>4535.8</v>
      </c>
      <c r="G83" s="82">
        <f>SUM(G88+G107)</f>
        <v>4535.8</v>
      </c>
      <c r="H83" s="82">
        <f>SUM(H88+H107)</f>
        <v>4535.8</v>
      </c>
      <c r="I83" s="82">
        <f>SUM(I88+I107)</f>
        <v>4535.8</v>
      </c>
      <c r="J83" s="82">
        <f>SUM(J88+J107)</f>
        <v>4535.8</v>
      </c>
      <c r="K83" s="83"/>
    </row>
    <row r="84" spans="1:11" ht="15">
      <c r="A84" s="74"/>
      <c r="B84" s="70" t="s">
        <v>5</v>
      </c>
      <c r="C84" s="81">
        <f>SUM(D84:J84)</f>
        <v>3344.4</v>
      </c>
      <c r="D84" s="82">
        <f>SUM(D89+D108)</f>
        <v>3344.4</v>
      </c>
      <c r="E84" s="82">
        <f aca="true" t="shared" si="37" ref="E84:J84">SUM(E89+E108)</f>
        <v>0</v>
      </c>
      <c r="F84" s="82">
        <f t="shared" si="37"/>
        <v>0</v>
      </c>
      <c r="G84" s="82">
        <f t="shared" si="37"/>
        <v>0</v>
      </c>
      <c r="H84" s="82">
        <f t="shared" si="37"/>
        <v>0</v>
      </c>
      <c r="I84" s="82">
        <f t="shared" si="37"/>
        <v>0</v>
      </c>
      <c r="J84" s="82">
        <f t="shared" si="37"/>
        <v>0</v>
      </c>
      <c r="K84" s="83"/>
    </row>
    <row r="85" spans="1:11" ht="15">
      <c r="A85" s="74"/>
      <c r="B85" s="70" t="s">
        <v>92</v>
      </c>
      <c r="C85" s="81">
        <f>SUM(D85:J85)</f>
        <v>0</v>
      </c>
      <c r="D85" s="82">
        <v>0</v>
      </c>
      <c r="E85" s="82">
        <f aca="true" t="shared" si="38" ref="E85:J85">SUM(E90+E108)</f>
        <v>0</v>
      </c>
      <c r="F85" s="82">
        <f t="shared" si="38"/>
        <v>0</v>
      </c>
      <c r="G85" s="82">
        <f t="shared" si="38"/>
        <v>0</v>
      </c>
      <c r="H85" s="82">
        <f t="shared" si="38"/>
        <v>0</v>
      </c>
      <c r="I85" s="82">
        <f t="shared" si="38"/>
        <v>0</v>
      </c>
      <c r="J85" s="82">
        <f t="shared" si="38"/>
        <v>0</v>
      </c>
      <c r="K85" s="83"/>
    </row>
    <row r="86" spans="1:11" ht="15" customHeight="1">
      <c r="A86" s="116" t="s">
        <v>10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</row>
    <row r="87" spans="1:11" ht="40.5">
      <c r="A87" s="74"/>
      <c r="B87" s="73" t="s">
        <v>37</v>
      </c>
      <c r="C87" s="76">
        <f>SUM(C88:C90)</f>
        <v>17187.4</v>
      </c>
      <c r="D87" s="76">
        <f>SUM(D88:D90)</f>
        <v>3187.4</v>
      </c>
      <c r="E87" s="76">
        <f aca="true" t="shared" si="39" ref="E87:J87">SUM(E88:E90)</f>
        <v>4000</v>
      </c>
      <c r="F87" s="76">
        <f t="shared" si="39"/>
        <v>2000</v>
      </c>
      <c r="G87" s="76">
        <f t="shared" si="39"/>
        <v>2000</v>
      </c>
      <c r="H87" s="76">
        <f t="shared" si="39"/>
        <v>2000</v>
      </c>
      <c r="I87" s="76">
        <f t="shared" si="39"/>
        <v>2000</v>
      </c>
      <c r="J87" s="76">
        <f t="shared" si="39"/>
        <v>2000</v>
      </c>
      <c r="K87" s="77"/>
    </row>
    <row r="88" spans="1:11" ht="15">
      <c r="A88" s="74"/>
      <c r="B88" s="70" t="s">
        <v>4</v>
      </c>
      <c r="C88" s="78">
        <f>SUM(D88:J88)</f>
        <v>14431</v>
      </c>
      <c r="D88" s="78">
        <v>431</v>
      </c>
      <c r="E88" s="78">
        <f aca="true" t="shared" si="40" ref="E88:J88">SUM(E97)</f>
        <v>4000</v>
      </c>
      <c r="F88" s="78">
        <f t="shared" si="40"/>
        <v>2000</v>
      </c>
      <c r="G88" s="78">
        <f t="shared" si="40"/>
        <v>2000</v>
      </c>
      <c r="H88" s="78">
        <f t="shared" si="40"/>
        <v>2000</v>
      </c>
      <c r="I88" s="78">
        <f t="shared" si="40"/>
        <v>2000</v>
      </c>
      <c r="J88" s="78">
        <f t="shared" si="40"/>
        <v>2000</v>
      </c>
      <c r="K88" s="75"/>
    </row>
    <row r="89" spans="1:11" ht="15">
      <c r="A89" s="74"/>
      <c r="B89" s="70" t="s">
        <v>5</v>
      </c>
      <c r="C89" s="78">
        <f>SUM(D89:J89)</f>
        <v>2756.4</v>
      </c>
      <c r="D89" s="78">
        <f>SUM(D98)</f>
        <v>2756.4</v>
      </c>
      <c r="E89" s="78">
        <f aca="true" t="shared" si="41" ref="E89:J89">SUM(E98)</f>
        <v>0</v>
      </c>
      <c r="F89" s="78">
        <f t="shared" si="41"/>
        <v>0</v>
      </c>
      <c r="G89" s="78">
        <f t="shared" si="41"/>
        <v>0</v>
      </c>
      <c r="H89" s="78">
        <f t="shared" si="41"/>
        <v>0</v>
      </c>
      <c r="I89" s="78">
        <f t="shared" si="41"/>
        <v>0</v>
      </c>
      <c r="J89" s="78">
        <f t="shared" si="41"/>
        <v>0</v>
      </c>
      <c r="K89" s="75"/>
    </row>
    <row r="90" spans="1:11" ht="15">
      <c r="A90" s="74"/>
      <c r="B90" s="70" t="s">
        <v>92</v>
      </c>
      <c r="C90" s="78">
        <f>SUM(D90:J90)</f>
        <v>0</v>
      </c>
      <c r="D90" s="78">
        <f>SUM(D99)</f>
        <v>0</v>
      </c>
      <c r="E90" s="78">
        <f aca="true" t="shared" si="42" ref="E90:J90">SUM(E99)</f>
        <v>0</v>
      </c>
      <c r="F90" s="78">
        <f t="shared" si="42"/>
        <v>0</v>
      </c>
      <c r="G90" s="78">
        <f t="shared" si="42"/>
        <v>0</v>
      </c>
      <c r="H90" s="78">
        <f t="shared" si="42"/>
        <v>0</v>
      </c>
      <c r="I90" s="78">
        <f t="shared" si="42"/>
        <v>0</v>
      </c>
      <c r="J90" s="78">
        <f t="shared" si="42"/>
        <v>0</v>
      </c>
      <c r="K90" s="75"/>
    </row>
    <row r="91" spans="1:11" ht="18.75" customHeight="1">
      <c r="A91" s="124" t="s">
        <v>11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6"/>
    </row>
    <row r="92" spans="1:11" ht="39" customHeight="1">
      <c r="A92" s="11"/>
      <c r="B92" s="35" t="s">
        <v>24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1"/>
    </row>
    <row r="93" spans="1:11" ht="12.75" customHeight="1">
      <c r="A93" s="11"/>
      <c r="B93" s="16" t="s">
        <v>4</v>
      </c>
      <c r="C93" s="65">
        <v>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1"/>
    </row>
    <row r="94" spans="1:11" ht="12.75" customHeight="1">
      <c r="A94" s="11"/>
      <c r="B94" s="36" t="s">
        <v>5</v>
      </c>
      <c r="C94" s="113"/>
      <c r="D94" s="113"/>
      <c r="E94" s="113"/>
      <c r="F94" s="113"/>
      <c r="G94" s="113"/>
      <c r="H94" s="113"/>
      <c r="I94" s="113"/>
      <c r="J94" s="113"/>
      <c r="K94" s="1"/>
    </row>
    <row r="95" spans="1:11" ht="15" customHeight="1">
      <c r="A95" s="124" t="s">
        <v>12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6"/>
    </row>
    <row r="96" spans="1:11" ht="15">
      <c r="A96" s="11"/>
      <c r="B96" s="15" t="s">
        <v>38</v>
      </c>
      <c r="C96" s="41">
        <f>SUM(C97:C99)</f>
        <v>17187.4</v>
      </c>
      <c r="D96" s="41">
        <f>SUM(D97:D99)</f>
        <v>3187.4</v>
      </c>
      <c r="E96" s="41">
        <f aca="true" t="shared" si="43" ref="E96:J96">SUM(E97:E99)</f>
        <v>4000</v>
      </c>
      <c r="F96" s="41">
        <f t="shared" si="43"/>
        <v>2000</v>
      </c>
      <c r="G96" s="41">
        <f t="shared" si="43"/>
        <v>2000</v>
      </c>
      <c r="H96" s="41">
        <f t="shared" si="43"/>
        <v>2000</v>
      </c>
      <c r="I96" s="41">
        <f t="shared" si="43"/>
        <v>2000</v>
      </c>
      <c r="J96" s="41">
        <f t="shared" si="43"/>
        <v>2000</v>
      </c>
      <c r="K96" s="1"/>
    </row>
    <row r="97" spans="1:11" ht="15">
      <c r="A97" s="11"/>
      <c r="B97" s="16" t="s">
        <v>4</v>
      </c>
      <c r="C97" s="42">
        <f>SUM(D97:J97)</f>
        <v>14431</v>
      </c>
      <c r="D97" s="42">
        <f>SUM(D102)</f>
        <v>431</v>
      </c>
      <c r="E97" s="42">
        <f aca="true" t="shared" si="44" ref="E97:J97">SUM(E102)</f>
        <v>4000</v>
      </c>
      <c r="F97" s="42">
        <f t="shared" si="44"/>
        <v>2000</v>
      </c>
      <c r="G97" s="42">
        <f t="shared" si="44"/>
        <v>2000</v>
      </c>
      <c r="H97" s="42">
        <f t="shared" si="44"/>
        <v>2000</v>
      </c>
      <c r="I97" s="42">
        <f t="shared" si="44"/>
        <v>2000</v>
      </c>
      <c r="J97" s="42">
        <f t="shared" si="44"/>
        <v>2000</v>
      </c>
      <c r="K97" s="1"/>
    </row>
    <row r="98" spans="1:11" ht="15">
      <c r="A98" s="11"/>
      <c r="B98" s="36" t="s">
        <v>5</v>
      </c>
      <c r="C98" s="42">
        <f>SUM(D98:J98)</f>
        <v>2756.4</v>
      </c>
      <c r="D98" s="42">
        <f>SUM(D103)</f>
        <v>2756.4</v>
      </c>
      <c r="E98" s="42">
        <f aca="true" t="shared" si="45" ref="E98:J98">SUM(E103)</f>
        <v>0</v>
      </c>
      <c r="F98" s="42">
        <f t="shared" si="45"/>
        <v>0</v>
      </c>
      <c r="G98" s="42">
        <f t="shared" si="45"/>
        <v>0</v>
      </c>
      <c r="H98" s="42">
        <f t="shared" si="45"/>
        <v>0</v>
      </c>
      <c r="I98" s="42">
        <f t="shared" si="45"/>
        <v>0</v>
      </c>
      <c r="J98" s="42">
        <f t="shared" si="45"/>
        <v>0</v>
      </c>
      <c r="K98" s="1"/>
    </row>
    <row r="99" spans="1:11" ht="15">
      <c r="A99" s="11"/>
      <c r="B99" s="70" t="s">
        <v>92</v>
      </c>
      <c r="C99" s="42">
        <f>SUM(D99:J99)</f>
        <v>0</v>
      </c>
      <c r="D99" s="42">
        <f>SUM(D104)</f>
        <v>0</v>
      </c>
      <c r="E99" s="42">
        <f aca="true" t="shared" si="46" ref="E99:J99">SUM(E104)</f>
        <v>0</v>
      </c>
      <c r="F99" s="42">
        <f t="shared" si="46"/>
        <v>0</v>
      </c>
      <c r="G99" s="42">
        <f t="shared" si="46"/>
        <v>0</v>
      </c>
      <c r="H99" s="42">
        <f t="shared" si="46"/>
        <v>0</v>
      </c>
      <c r="I99" s="42">
        <f t="shared" si="46"/>
        <v>0</v>
      </c>
      <c r="J99" s="42">
        <f t="shared" si="46"/>
        <v>0</v>
      </c>
      <c r="K99" s="14"/>
    </row>
    <row r="100" spans="1:11" ht="40.5" customHeight="1">
      <c r="A100" s="131" t="s">
        <v>54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3"/>
    </row>
    <row r="101" spans="1:11" ht="15">
      <c r="A101" s="13"/>
      <c r="B101" s="15" t="s">
        <v>19</v>
      </c>
      <c r="C101" s="38">
        <f>SUM(C102:C104)</f>
        <v>17187.4</v>
      </c>
      <c r="D101" s="38">
        <f>SUM(D102:D104)</f>
        <v>3187.4</v>
      </c>
      <c r="E101" s="38">
        <f aca="true" t="shared" si="47" ref="E101:J101">SUM(E102:E104)</f>
        <v>4000</v>
      </c>
      <c r="F101" s="38">
        <f t="shared" si="47"/>
        <v>2000</v>
      </c>
      <c r="G101" s="38">
        <f t="shared" si="47"/>
        <v>2000</v>
      </c>
      <c r="H101" s="38">
        <f t="shared" si="47"/>
        <v>2000</v>
      </c>
      <c r="I101" s="38">
        <f t="shared" si="47"/>
        <v>2000</v>
      </c>
      <c r="J101" s="38">
        <f t="shared" si="47"/>
        <v>2000</v>
      </c>
      <c r="K101" s="119">
        <v>27</v>
      </c>
    </row>
    <row r="102" spans="1:11" ht="15">
      <c r="A102" s="11"/>
      <c r="B102" s="16" t="s">
        <v>4</v>
      </c>
      <c r="C102" s="46">
        <f>SUM(D102:J102)</f>
        <v>14431</v>
      </c>
      <c r="D102" s="46">
        <v>431</v>
      </c>
      <c r="E102" s="46">
        <v>4000</v>
      </c>
      <c r="F102" s="40">
        <v>2000</v>
      </c>
      <c r="G102" s="40">
        <f aca="true" t="shared" si="48" ref="G102:J103">SUM(F102)</f>
        <v>2000</v>
      </c>
      <c r="H102" s="40">
        <f t="shared" si="48"/>
        <v>2000</v>
      </c>
      <c r="I102" s="40">
        <f t="shared" si="48"/>
        <v>2000</v>
      </c>
      <c r="J102" s="40">
        <f t="shared" si="48"/>
        <v>2000</v>
      </c>
      <c r="K102" s="120"/>
    </row>
    <row r="103" spans="1:11" ht="15">
      <c r="A103" s="11"/>
      <c r="B103" s="16" t="s">
        <v>5</v>
      </c>
      <c r="C103" s="46">
        <f>SUM(D103:J103)</f>
        <v>2756.4</v>
      </c>
      <c r="D103" s="46">
        <v>2756.4</v>
      </c>
      <c r="E103" s="46">
        <v>0</v>
      </c>
      <c r="F103" s="40">
        <f>SUM(E103*1.05)</f>
        <v>0</v>
      </c>
      <c r="G103" s="40">
        <f t="shared" si="48"/>
        <v>0</v>
      </c>
      <c r="H103" s="40">
        <f t="shared" si="48"/>
        <v>0</v>
      </c>
      <c r="I103" s="40">
        <f t="shared" si="48"/>
        <v>0</v>
      </c>
      <c r="J103" s="40">
        <f t="shared" si="48"/>
        <v>0</v>
      </c>
      <c r="K103" s="120"/>
    </row>
    <row r="104" spans="1:11" ht="15">
      <c r="A104" s="11"/>
      <c r="B104" s="70" t="s">
        <v>92</v>
      </c>
      <c r="C104" s="46">
        <f>SUM(D104:J104)</f>
        <v>0</v>
      </c>
      <c r="D104" s="46">
        <v>0</v>
      </c>
      <c r="E104" s="46">
        <v>0</v>
      </c>
      <c r="F104" s="40">
        <v>0</v>
      </c>
      <c r="G104" s="40">
        <f>SUM(F104)</f>
        <v>0</v>
      </c>
      <c r="H104" s="40">
        <f>SUM(G104)</f>
        <v>0</v>
      </c>
      <c r="I104" s="40">
        <f>SUM(H104)</f>
        <v>0</v>
      </c>
      <c r="J104" s="40">
        <f>SUM(I104)</f>
        <v>0</v>
      </c>
      <c r="K104" s="143"/>
    </row>
    <row r="105" spans="1:11" ht="17.25" customHeight="1">
      <c r="A105" s="116" t="s">
        <v>13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8"/>
    </row>
    <row r="106" spans="1:11" ht="37.5" customHeight="1">
      <c r="A106" s="74"/>
      <c r="B106" s="73" t="s">
        <v>14</v>
      </c>
      <c r="C106" s="84">
        <f>SUM(D106:J106)</f>
        <v>18606.499999999996</v>
      </c>
      <c r="D106" s="84">
        <f>SUM(D107:D108)</f>
        <v>3460</v>
      </c>
      <c r="E106" s="84">
        <f aca="true" t="shared" si="49" ref="E106:J106">SUM(E107:E108)</f>
        <v>2467.5</v>
      </c>
      <c r="F106" s="84">
        <f t="shared" si="49"/>
        <v>2535.8</v>
      </c>
      <c r="G106" s="84">
        <f t="shared" si="49"/>
        <v>2535.8</v>
      </c>
      <c r="H106" s="84">
        <f t="shared" si="49"/>
        <v>2535.8</v>
      </c>
      <c r="I106" s="84">
        <f t="shared" si="49"/>
        <v>2535.8</v>
      </c>
      <c r="J106" s="84">
        <f t="shared" si="49"/>
        <v>2535.8</v>
      </c>
      <c r="K106" s="83"/>
    </row>
    <row r="107" spans="1:11" ht="15">
      <c r="A107" s="74"/>
      <c r="B107" s="70" t="s">
        <v>4</v>
      </c>
      <c r="C107" s="82">
        <f>SUM(D107:J107)</f>
        <v>18018.5</v>
      </c>
      <c r="D107" s="82">
        <f>SUM(D111+D119+D123+D126)</f>
        <v>2872</v>
      </c>
      <c r="E107" s="82">
        <f aca="true" t="shared" si="50" ref="E107:J107">SUM(E111+E119+E123+E126)</f>
        <v>2467.5</v>
      </c>
      <c r="F107" s="82">
        <f t="shared" si="50"/>
        <v>2535.8</v>
      </c>
      <c r="G107" s="82">
        <f t="shared" si="50"/>
        <v>2535.8</v>
      </c>
      <c r="H107" s="82">
        <f t="shared" si="50"/>
        <v>2535.8</v>
      </c>
      <c r="I107" s="82">
        <f t="shared" si="50"/>
        <v>2535.8</v>
      </c>
      <c r="J107" s="82">
        <f t="shared" si="50"/>
        <v>2535.8</v>
      </c>
      <c r="K107" s="83"/>
    </row>
    <row r="108" spans="1:11" ht="15">
      <c r="A108" s="74"/>
      <c r="B108" s="95" t="s">
        <v>5</v>
      </c>
      <c r="C108" s="82">
        <f>SUM(D108:J108)</f>
        <v>588</v>
      </c>
      <c r="D108" s="82">
        <f>SUM(D120)</f>
        <v>588</v>
      </c>
      <c r="E108" s="82">
        <f aca="true" t="shared" si="51" ref="E108:J108">SUM(E120)</f>
        <v>0</v>
      </c>
      <c r="F108" s="82">
        <f t="shared" si="51"/>
        <v>0</v>
      </c>
      <c r="G108" s="82">
        <f t="shared" si="51"/>
        <v>0</v>
      </c>
      <c r="H108" s="82">
        <f t="shared" si="51"/>
        <v>0</v>
      </c>
      <c r="I108" s="82">
        <f t="shared" si="51"/>
        <v>0</v>
      </c>
      <c r="J108" s="82">
        <f t="shared" si="51"/>
        <v>0</v>
      </c>
      <c r="K108" s="83"/>
    </row>
    <row r="109" spans="1:11" ht="31.5" customHeight="1">
      <c r="A109" s="121" t="s">
        <v>75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3"/>
    </row>
    <row r="110" spans="1:11" ht="15">
      <c r="A110" s="11"/>
      <c r="B110" s="15" t="s">
        <v>76</v>
      </c>
      <c r="C110" s="33">
        <f>SUM(D110:J110)</f>
        <v>3794.000000000001</v>
      </c>
      <c r="D110" s="38">
        <f aca="true" t="shared" si="52" ref="D110:J110">SUM(D111:D112)</f>
        <v>1200</v>
      </c>
      <c r="E110" s="38">
        <f t="shared" si="52"/>
        <v>415</v>
      </c>
      <c r="F110" s="38">
        <f t="shared" si="52"/>
        <v>435.8</v>
      </c>
      <c r="G110" s="38">
        <f t="shared" si="52"/>
        <v>435.8</v>
      </c>
      <c r="H110" s="38">
        <f t="shared" si="52"/>
        <v>435.8</v>
      </c>
      <c r="I110" s="38">
        <f t="shared" si="52"/>
        <v>435.8</v>
      </c>
      <c r="J110" s="38">
        <f t="shared" si="52"/>
        <v>435.8</v>
      </c>
      <c r="K110" s="140" t="s">
        <v>94</v>
      </c>
    </row>
    <row r="111" spans="1:11" ht="15">
      <c r="A111" s="11"/>
      <c r="B111" s="16" t="s">
        <v>4</v>
      </c>
      <c r="C111" s="32">
        <f>SUM(D111:J111)</f>
        <v>3794.000000000001</v>
      </c>
      <c r="D111" s="39">
        <f>SUM(D116)</f>
        <v>1200</v>
      </c>
      <c r="E111" s="39">
        <f aca="true" t="shared" si="53" ref="E111:J111">SUM(E116)</f>
        <v>415</v>
      </c>
      <c r="F111" s="39">
        <f t="shared" si="53"/>
        <v>435.8</v>
      </c>
      <c r="G111" s="39">
        <f t="shared" si="53"/>
        <v>435.8</v>
      </c>
      <c r="H111" s="39">
        <f t="shared" si="53"/>
        <v>435.8</v>
      </c>
      <c r="I111" s="39">
        <f t="shared" si="53"/>
        <v>435.8</v>
      </c>
      <c r="J111" s="39">
        <f t="shared" si="53"/>
        <v>435.8</v>
      </c>
      <c r="K111" s="141"/>
    </row>
    <row r="112" spans="1:11" ht="15">
      <c r="A112" s="11"/>
      <c r="B112" s="16" t="s">
        <v>5</v>
      </c>
      <c r="C112" s="32">
        <f>SUM(D112:J112)</f>
        <v>0</v>
      </c>
      <c r="D112" s="39">
        <f>SUM(D113)</f>
        <v>0</v>
      </c>
      <c r="E112" s="39">
        <f aca="true" t="shared" si="54" ref="E112:J112">SUM(E113)</f>
        <v>0</v>
      </c>
      <c r="F112" s="39">
        <f t="shared" si="54"/>
        <v>0</v>
      </c>
      <c r="G112" s="39">
        <f t="shared" si="54"/>
        <v>0</v>
      </c>
      <c r="H112" s="39">
        <f t="shared" si="54"/>
        <v>0</v>
      </c>
      <c r="I112" s="39">
        <f t="shared" si="54"/>
        <v>0</v>
      </c>
      <c r="J112" s="39">
        <f t="shared" si="54"/>
        <v>0</v>
      </c>
      <c r="K112" s="142"/>
    </row>
    <row r="113" spans="1:11" ht="15">
      <c r="A113" s="5"/>
      <c r="B113" s="70" t="s">
        <v>92</v>
      </c>
      <c r="C113" s="32">
        <f>SUM(D113:J113)</f>
        <v>0</v>
      </c>
      <c r="D113" s="58">
        <v>0</v>
      </c>
      <c r="E113" s="32">
        <v>0</v>
      </c>
      <c r="F113" s="32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64"/>
    </row>
    <row r="114" spans="1:11" ht="15">
      <c r="A114" s="127" t="s">
        <v>77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9"/>
    </row>
    <row r="115" spans="1:11" ht="15">
      <c r="A115" s="5"/>
      <c r="B115" s="51" t="s">
        <v>64</v>
      </c>
      <c r="C115" s="59">
        <f aca="true" t="shared" si="55" ref="C115:J115">SUM(C116)</f>
        <v>3794.000000000001</v>
      </c>
      <c r="D115" s="59">
        <f t="shared" si="55"/>
        <v>1200</v>
      </c>
      <c r="E115" s="59">
        <f t="shared" si="55"/>
        <v>415</v>
      </c>
      <c r="F115" s="59">
        <f t="shared" si="55"/>
        <v>435.8</v>
      </c>
      <c r="G115" s="59">
        <f t="shared" si="55"/>
        <v>435.8</v>
      </c>
      <c r="H115" s="59">
        <f t="shared" si="55"/>
        <v>435.8</v>
      </c>
      <c r="I115" s="59">
        <f t="shared" si="55"/>
        <v>435.8</v>
      </c>
      <c r="J115" s="59">
        <f t="shared" si="55"/>
        <v>435.8</v>
      </c>
      <c r="K115" s="119"/>
    </row>
    <row r="116" spans="1:11" ht="15">
      <c r="A116" s="5"/>
      <c r="B116" s="16" t="s">
        <v>4</v>
      </c>
      <c r="C116" s="32">
        <f>SUM(D116:J116)</f>
        <v>3794.000000000001</v>
      </c>
      <c r="D116" s="32">
        <v>1200</v>
      </c>
      <c r="E116" s="32">
        <v>415</v>
      </c>
      <c r="F116" s="32">
        <v>435.8</v>
      </c>
      <c r="G116" s="32">
        <f>SUM(F116)</f>
        <v>435.8</v>
      </c>
      <c r="H116" s="32">
        <f>SUM(G116)</f>
        <v>435.8</v>
      </c>
      <c r="I116" s="32">
        <f>SUM(H116)</f>
        <v>435.8</v>
      </c>
      <c r="J116" s="32">
        <f>SUM(I116)</f>
        <v>435.8</v>
      </c>
      <c r="K116" s="143"/>
    </row>
    <row r="117" spans="1:11" ht="28.5" customHeight="1">
      <c r="A117" s="131" t="s">
        <v>63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3"/>
    </row>
    <row r="118" spans="1:11" ht="15">
      <c r="A118" s="11"/>
      <c r="B118" s="15" t="s">
        <v>15</v>
      </c>
      <c r="C118" s="38">
        <f>SUM(C119:C120)</f>
        <v>14330</v>
      </c>
      <c r="D118" s="38">
        <f>SUM(D119:D120)</f>
        <v>1830</v>
      </c>
      <c r="E118" s="38">
        <f aca="true" t="shared" si="56" ref="E118:J118">SUM(E119:E120)</f>
        <v>2000</v>
      </c>
      <c r="F118" s="38">
        <f t="shared" si="56"/>
        <v>2100</v>
      </c>
      <c r="G118" s="38">
        <f t="shared" si="56"/>
        <v>2100</v>
      </c>
      <c r="H118" s="38">
        <f t="shared" si="56"/>
        <v>2100</v>
      </c>
      <c r="I118" s="38">
        <f t="shared" si="56"/>
        <v>2100</v>
      </c>
      <c r="J118" s="38">
        <f t="shared" si="56"/>
        <v>2100</v>
      </c>
      <c r="K118" s="140">
        <v>26</v>
      </c>
    </row>
    <row r="119" spans="1:11" ht="15">
      <c r="A119" s="11"/>
      <c r="B119" s="16" t="s">
        <v>4</v>
      </c>
      <c r="C119" s="39">
        <f>SUM(D119:J119)</f>
        <v>13742</v>
      </c>
      <c r="D119" s="39">
        <v>1242</v>
      </c>
      <c r="E119" s="39">
        <v>2000</v>
      </c>
      <c r="F119" s="32">
        <v>2100</v>
      </c>
      <c r="G119" s="40">
        <f aca="true" t="shared" si="57" ref="G119:J120">SUM(F119)</f>
        <v>2100</v>
      </c>
      <c r="H119" s="40">
        <f t="shared" si="57"/>
        <v>2100</v>
      </c>
      <c r="I119" s="40">
        <f t="shared" si="57"/>
        <v>2100</v>
      </c>
      <c r="J119" s="40">
        <f t="shared" si="57"/>
        <v>2100</v>
      </c>
      <c r="K119" s="141"/>
    </row>
    <row r="120" spans="1:11" ht="15">
      <c r="A120" s="11"/>
      <c r="B120" s="16" t="s">
        <v>5</v>
      </c>
      <c r="C120" s="39">
        <f>SUM(D120:J120)</f>
        <v>588</v>
      </c>
      <c r="D120" s="39">
        <v>588</v>
      </c>
      <c r="E120" s="39">
        <v>0</v>
      </c>
      <c r="F120" s="32">
        <v>0</v>
      </c>
      <c r="G120" s="40">
        <v>0</v>
      </c>
      <c r="H120" s="40">
        <f t="shared" si="57"/>
        <v>0</v>
      </c>
      <c r="I120" s="40">
        <f t="shared" si="57"/>
        <v>0</v>
      </c>
      <c r="J120" s="40">
        <f t="shared" si="57"/>
        <v>0</v>
      </c>
      <c r="K120" s="142"/>
    </row>
    <row r="121" spans="1:11" ht="15">
      <c r="A121" s="121" t="s">
        <v>55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3"/>
    </row>
    <row r="122" spans="1:11" ht="15">
      <c r="A122" s="11"/>
      <c r="B122" s="15" t="s">
        <v>15</v>
      </c>
      <c r="C122" s="43">
        <f>SUM(D122:J122)</f>
        <v>380</v>
      </c>
      <c r="D122" s="41">
        <f>SUM(D123)</f>
        <v>380</v>
      </c>
      <c r="E122" s="41">
        <f aca="true" t="shared" si="58" ref="E122:J122">SUM(E123)</f>
        <v>0</v>
      </c>
      <c r="F122" s="41">
        <f t="shared" si="58"/>
        <v>0</v>
      </c>
      <c r="G122" s="41">
        <f t="shared" si="58"/>
        <v>0</v>
      </c>
      <c r="H122" s="41">
        <f t="shared" si="58"/>
        <v>0</v>
      </c>
      <c r="I122" s="41">
        <f t="shared" si="58"/>
        <v>0</v>
      </c>
      <c r="J122" s="41">
        <f t="shared" si="58"/>
        <v>0</v>
      </c>
      <c r="K122" s="140">
        <v>28</v>
      </c>
    </row>
    <row r="123" spans="1:11" ht="15">
      <c r="A123" s="11"/>
      <c r="B123" s="16" t="s">
        <v>4</v>
      </c>
      <c r="C123" s="44">
        <f>SUM(D123:J123)</f>
        <v>380</v>
      </c>
      <c r="D123" s="42">
        <v>380</v>
      </c>
      <c r="E123" s="42">
        <v>0</v>
      </c>
      <c r="F123" s="40">
        <v>0</v>
      </c>
      <c r="G123" s="40">
        <f>SUM(F123)</f>
        <v>0</v>
      </c>
      <c r="H123" s="40">
        <f>SUM(G123)</f>
        <v>0</v>
      </c>
      <c r="I123" s="40">
        <f>SUM(H123)</f>
        <v>0</v>
      </c>
      <c r="J123" s="40">
        <f>SUM(I123)</f>
        <v>0</v>
      </c>
      <c r="K123" s="141"/>
    </row>
    <row r="124" spans="1:11" ht="15">
      <c r="A124" s="121" t="s">
        <v>56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3"/>
    </row>
    <row r="125" spans="1:11" ht="15">
      <c r="A125" s="11"/>
      <c r="B125" s="15" t="s">
        <v>15</v>
      </c>
      <c r="C125" s="43">
        <f>SUM(D125:J125)</f>
        <v>102.5</v>
      </c>
      <c r="D125" s="41">
        <f>SUM(D126)</f>
        <v>50</v>
      </c>
      <c r="E125" s="41">
        <f aca="true" t="shared" si="59" ref="E125:J125">SUM(E126)</f>
        <v>52.5</v>
      </c>
      <c r="F125" s="41">
        <f t="shared" si="59"/>
        <v>0</v>
      </c>
      <c r="G125" s="41">
        <f t="shared" si="59"/>
        <v>0</v>
      </c>
      <c r="H125" s="41">
        <f t="shared" si="59"/>
        <v>0</v>
      </c>
      <c r="I125" s="41">
        <f t="shared" si="59"/>
        <v>0</v>
      </c>
      <c r="J125" s="41">
        <f t="shared" si="59"/>
        <v>0</v>
      </c>
      <c r="K125" s="140">
        <v>29</v>
      </c>
    </row>
    <row r="126" spans="1:11" ht="15">
      <c r="A126" s="11"/>
      <c r="B126" s="16" t="s">
        <v>4</v>
      </c>
      <c r="C126" s="44">
        <f>SUM(D126:J126)</f>
        <v>102.5</v>
      </c>
      <c r="D126" s="42">
        <v>50</v>
      </c>
      <c r="E126" s="42">
        <v>52.5</v>
      </c>
      <c r="F126" s="40">
        <v>0</v>
      </c>
      <c r="G126" s="40">
        <f>SUM(F126)</f>
        <v>0</v>
      </c>
      <c r="H126" s="40">
        <f>SUM(G126)</f>
        <v>0</v>
      </c>
      <c r="I126" s="40">
        <f>SUM(H126)</f>
        <v>0</v>
      </c>
      <c r="J126" s="40">
        <f>SUM(I126)</f>
        <v>0</v>
      </c>
      <c r="K126" s="141"/>
    </row>
    <row r="127" spans="1:11" ht="14.25" customHeight="1">
      <c r="A127" s="144" t="s">
        <v>21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6"/>
    </row>
    <row r="128" spans="1:11" ht="27">
      <c r="A128" s="74"/>
      <c r="B128" s="73" t="s">
        <v>41</v>
      </c>
      <c r="C128" s="76">
        <f>SUM(C129:C129)</f>
        <v>1943.0999999999997</v>
      </c>
      <c r="D128" s="76">
        <f>SUM(D129)</f>
        <v>749.1</v>
      </c>
      <c r="E128" s="76">
        <f aca="true" t="shared" si="60" ref="E128:J128">SUM(E129)</f>
        <v>191</v>
      </c>
      <c r="F128" s="76">
        <f t="shared" si="60"/>
        <v>200.6</v>
      </c>
      <c r="G128" s="76">
        <f t="shared" si="60"/>
        <v>200.6</v>
      </c>
      <c r="H128" s="76">
        <f t="shared" si="60"/>
        <v>200.6</v>
      </c>
      <c r="I128" s="76">
        <f t="shared" si="60"/>
        <v>200.6</v>
      </c>
      <c r="J128" s="76">
        <f t="shared" si="60"/>
        <v>200.6</v>
      </c>
      <c r="K128" s="93"/>
    </row>
    <row r="129" spans="1:11" ht="15">
      <c r="A129" s="74"/>
      <c r="B129" s="70" t="s">
        <v>4</v>
      </c>
      <c r="C129" s="71">
        <f>SUM(D129:J129)</f>
        <v>1943.0999999999997</v>
      </c>
      <c r="D129" s="71">
        <f>SUM(D141)</f>
        <v>749.1</v>
      </c>
      <c r="E129" s="71">
        <f aca="true" t="shared" si="61" ref="E129:J129">SUM(E141)</f>
        <v>191</v>
      </c>
      <c r="F129" s="71">
        <f t="shared" si="61"/>
        <v>200.6</v>
      </c>
      <c r="G129" s="71">
        <f t="shared" si="61"/>
        <v>200.6</v>
      </c>
      <c r="H129" s="71">
        <f t="shared" si="61"/>
        <v>200.6</v>
      </c>
      <c r="I129" s="71">
        <f t="shared" si="61"/>
        <v>200.6</v>
      </c>
      <c r="J129" s="71">
        <f t="shared" si="61"/>
        <v>200.6</v>
      </c>
      <c r="K129" s="75"/>
    </row>
    <row r="130" spans="1:11" ht="15" customHeight="1">
      <c r="A130" s="116" t="s">
        <v>10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8"/>
    </row>
    <row r="131" spans="1:11" ht="40.5">
      <c r="A131" s="74"/>
      <c r="B131" s="73" t="s">
        <v>37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6">
        <v>0</v>
      </c>
      <c r="J131" s="86">
        <v>0</v>
      </c>
      <c r="K131" s="87"/>
    </row>
    <row r="132" spans="1:11" ht="15">
      <c r="A132" s="74"/>
      <c r="B132" s="70" t="s">
        <v>4</v>
      </c>
      <c r="C132" s="88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75"/>
    </row>
    <row r="133" spans="1:11" ht="15" customHeight="1">
      <c r="A133" s="124" t="s">
        <v>11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6"/>
    </row>
    <row r="134" spans="1:11" ht="51" customHeight="1">
      <c r="A134" s="11"/>
      <c r="B134" s="15" t="s">
        <v>39</v>
      </c>
      <c r="C134" s="26">
        <f>SUM(C135)</f>
        <v>0</v>
      </c>
      <c r="D134" s="26">
        <f aca="true" t="shared" si="62" ref="D134:J134">SUM(D135)</f>
        <v>0</v>
      </c>
      <c r="E134" s="26">
        <f t="shared" si="62"/>
        <v>0</v>
      </c>
      <c r="F134" s="26">
        <f t="shared" si="62"/>
        <v>0</v>
      </c>
      <c r="G134" s="26">
        <f t="shared" si="62"/>
        <v>0</v>
      </c>
      <c r="H134" s="26">
        <f t="shared" si="62"/>
        <v>0</v>
      </c>
      <c r="I134" s="26">
        <f t="shared" si="62"/>
        <v>0</v>
      </c>
      <c r="J134" s="26">
        <f t="shared" si="62"/>
        <v>0</v>
      </c>
      <c r="K134" s="12"/>
    </row>
    <row r="135" spans="1:11" ht="15">
      <c r="A135" s="11"/>
      <c r="B135" s="22" t="s">
        <v>4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6"/>
    </row>
    <row r="136" spans="1:11" ht="12" customHeight="1">
      <c r="A136" s="124" t="s">
        <v>12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6"/>
    </row>
    <row r="137" spans="1:11" ht="15">
      <c r="A137" s="13"/>
      <c r="B137" s="15" t="s">
        <v>40</v>
      </c>
      <c r="C137" s="27">
        <f>SUM(A139)</f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13"/>
    </row>
    <row r="138" spans="1:11" ht="15">
      <c r="A138" s="11"/>
      <c r="B138" s="22" t="s">
        <v>4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1"/>
    </row>
    <row r="139" spans="1:11" ht="12" customHeight="1">
      <c r="A139" s="124" t="s">
        <v>13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6"/>
    </row>
    <row r="140" spans="1:11" ht="15">
      <c r="A140" s="89"/>
      <c r="B140" s="73" t="s">
        <v>19</v>
      </c>
      <c r="C140" s="76">
        <f aca="true" t="shared" si="63" ref="C140:J140">SUM(C141:C141)</f>
        <v>1943.0999999999997</v>
      </c>
      <c r="D140" s="76">
        <f t="shared" si="63"/>
        <v>749.1</v>
      </c>
      <c r="E140" s="76">
        <f t="shared" si="63"/>
        <v>191</v>
      </c>
      <c r="F140" s="76">
        <f t="shared" si="63"/>
        <v>200.6</v>
      </c>
      <c r="G140" s="76">
        <f t="shared" si="63"/>
        <v>200.6</v>
      </c>
      <c r="H140" s="76">
        <f t="shared" si="63"/>
        <v>200.6</v>
      </c>
      <c r="I140" s="76">
        <f t="shared" si="63"/>
        <v>200.6</v>
      </c>
      <c r="J140" s="76">
        <f t="shared" si="63"/>
        <v>200.6</v>
      </c>
      <c r="K140" s="89"/>
    </row>
    <row r="141" spans="1:11" ht="15">
      <c r="A141" s="74"/>
      <c r="B141" s="70" t="s">
        <v>4</v>
      </c>
      <c r="C141" s="71">
        <f>SUM(D141:J141)</f>
        <v>1943.0999999999997</v>
      </c>
      <c r="D141" s="71">
        <f>SUM(D144)</f>
        <v>749.1</v>
      </c>
      <c r="E141" s="71">
        <f aca="true" t="shared" si="64" ref="E141:J141">SUM(E144)</f>
        <v>191</v>
      </c>
      <c r="F141" s="71">
        <f t="shared" si="64"/>
        <v>200.6</v>
      </c>
      <c r="G141" s="71">
        <f t="shared" si="64"/>
        <v>200.6</v>
      </c>
      <c r="H141" s="71">
        <f t="shared" si="64"/>
        <v>200.6</v>
      </c>
      <c r="I141" s="71">
        <f t="shared" si="64"/>
        <v>200.6</v>
      </c>
      <c r="J141" s="71">
        <f t="shared" si="64"/>
        <v>200.6</v>
      </c>
      <c r="K141" s="75"/>
    </row>
    <row r="142" spans="1:11" ht="12.75" customHeight="1">
      <c r="A142" s="121" t="s">
        <v>57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3"/>
    </row>
    <row r="143" spans="1:11" ht="15">
      <c r="A143" s="13"/>
      <c r="B143" s="15" t="s">
        <v>40</v>
      </c>
      <c r="C143" s="33">
        <f>SUM(D143:J143)</f>
        <v>1943.0999999999997</v>
      </c>
      <c r="D143" s="33">
        <f>SUM(D144)</f>
        <v>749.1</v>
      </c>
      <c r="E143" s="33">
        <f aca="true" t="shared" si="65" ref="E143:J143">SUM(E144)</f>
        <v>191</v>
      </c>
      <c r="F143" s="33">
        <f t="shared" si="65"/>
        <v>200.6</v>
      </c>
      <c r="G143" s="33">
        <f t="shared" si="65"/>
        <v>200.6</v>
      </c>
      <c r="H143" s="33">
        <f t="shared" si="65"/>
        <v>200.6</v>
      </c>
      <c r="I143" s="33">
        <f t="shared" si="65"/>
        <v>200.6</v>
      </c>
      <c r="J143" s="33">
        <f t="shared" si="65"/>
        <v>200.6</v>
      </c>
      <c r="K143" s="119">
        <v>33</v>
      </c>
    </row>
    <row r="144" spans="1:11" ht="15">
      <c r="A144" s="49"/>
      <c r="B144" s="54" t="s">
        <v>4</v>
      </c>
      <c r="C144" s="60">
        <f>SUM(D144:J144)</f>
        <v>1943.0999999999997</v>
      </c>
      <c r="D144" s="60">
        <f>SUM(D147)</f>
        <v>749.1</v>
      </c>
      <c r="E144" s="60">
        <f aca="true" t="shared" si="66" ref="E144:J144">SUM(E147)</f>
        <v>191</v>
      </c>
      <c r="F144" s="60">
        <f t="shared" si="66"/>
        <v>200.6</v>
      </c>
      <c r="G144" s="60">
        <f t="shared" si="66"/>
        <v>200.6</v>
      </c>
      <c r="H144" s="60">
        <f t="shared" si="66"/>
        <v>200.6</v>
      </c>
      <c r="I144" s="60">
        <f t="shared" si="66"/>
        <v>200.6</v>
      </c>
      <c r="J144" s="60">
        <f t="shared" si="66"/>
        <v>200.6</v>
      </c>
      <c r="K144" s="120"/>
    </row>
    <row r="145" spans="1:11" ht="15">
      <c r="A145" s="127" t="s">
        <v>98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</row>
    <row r="146" spans="1:11" ht="15">
      <c r="A146" s="55"/>
      <c r="B146" s="61" t="s">
        <v>64</v>
      </c>
      <c r="C146" s="63">
        <f>SUM(C147)</f>
        <v>1943.0999999999997</v>
      </c>
      <c r="D146" s="63">
        <f>SUM(D147)</f>
        <v>749.1</v>
      </c>
      <c r="E146" s="63">
        <f aca="true" t="shared" si="67" ref="E146:J146">SUM(E147)</f>
        <v>191</v>
      </c>
      <c r="F146" s="62">
        <f t="shared" si="67"/>
        <v>200.6</v>
      </c>
      <c r="G146" s="62">
        <f t="shared" si="67"/>
        <v>200.6</v>
      </c>
      <c r="H146" s="62">
        <f t="shared" si="67"/>
        <v>200.6</v>
      </c>
      <c r="I146" s="62">
        <f t="shared" si="67"/>
        <v>200.6</v>
      </c>
      <c r="J146" s="62">
        <f t="shared" si="67"/>
        <v>200.6</v>
      </c>
      <c r="K146" s="50">
        <v>33</v>
      </c>
    </row>
    <row r="147" spans="1:11" ht="15">
      <c r="A147" s="5"/>
      <c r="B147" s="16" t="s">
        <v>4</v>
      </c>
      <c r="C147" s="32">
        <f>SUM(D147:J147)</f>
        <v>1943.0999999999997</v>
      </c>
      <c r="D147" s="32">
        <v>749.1</v>
      </c>
      <c r="E147" s="32">
        <v>191</v>
      </c>
      <c r="F147" s="32">
        <v>200.6</v>
      </c>
      <c r="G147" s="32">
        <f>SUM(F147)</f>
        <v>200.6</v>
      </c>
      <c r="H147" s="32">
        <f>SUM(G147)</f>
        <v>200.6</v>
      </c>
      <c r="I147" s="32">
        <f>SUM(H147)</f>
        <v>200.6</v>
      </c>
      <c r="J147" s="32">
        <f>SUM(I147)</f>
        <v>200.6</v>
      </c>
      <c r="K147" s="50"/>
    </row>
    <row r="148" spans="1:11" ht="30.75" customHeight="1">
      <c r="A148" s="144" t="s">
        <v>23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6"/>
    </row>
    <row r="149" spans="1:11" ht="27">
      <c r="A149" s="74"/>
      <c r="B149" s="73" t="s">
        <v>42</v>
      </c>
      <c r="C149" s="90">
        <f>SUM(C150:C152)</f>
        <v>535841.1000000001</v>
      </c>
      <c r="D149" s="90">
        <f aca="true" t="shared" si="68" ref="D149:J149">SUM(D150:D152)</f>
        <v>243468.6</v>
      </c>
      <c r="E149" s="90">
        <f t="shared" si="68"/>
        <v>184926.5</v>
      </c>
      <c r="F149" s="90">
        <f t="shared" si="68"/>
        <v>0</v>
      </c>
      <c r="G149" s="91">
        <f t="shared" si="68"/>
        <v>26861.5</v>
      </c>
      <c r="H149" s="91">
        <f t="shared" si="68"/>
        <v>26861.5</v>
      </c>
      <c r="I149" s="91">
        <f t="shared" si="68"/>
        <v>26861.5</v>
      </c>
      <c r="J149" s="91">
        <f t="shared" si="68"/>
        <v>26861.5</v>
      </c>
      <c r="K149" s="77"/>
    </row>
    <row r="150" spans="1:11" ht="15">
      <c r="A150" s="74"/>
      <c r="B150" s="70" t="s">
        <v>4</v>
      </c>
      <c r="C150" s="71">
        <f>SUM(D150:J150)</f>
        <v>194212.1</v>
      </c>
      <c r="D150" s="71">
        <f>SUM(D155)</f>
        <v>46190.5</v>
      </c>
      <c r="E150" s="71">
        <f aca="true" t="shared" si="69" ref="E150:J150">SUM(E155)</f>
        <v>40575.6</v>
      </c>
      <c r="F150" s="71">
        <f t="shared" si="69"/>
        <v>0</v>
      </c>
      <c r="G150" s="92">
        <f t="shared" si="69"/>
        <v>26861.5</v>
      </c>
      <c r="H150" s="92">
        <f t="shared" si="69"/>
        <v>26861.5</v>
      </c>
      <c r="I150" s="92">
        <f t="shared" si="69"/>
        <v>26861.5</v>
      </c>
      <c r="J150" s="92">
        <f t="shared" si="69"/>
        <v>26861.5</v>
      </c>
      <c r="K150" s="93"/>
    </row>
    <row r="151" spans="1:11" ht="15">
      <c r="A151" s="74"/>
      <c r="B151" s="70" t="s">
        <v>5</v>
      </c>
      <c r="C151" s="71">
        <f>SUM(D151:J151)</f>
        <v>159804.3</v>
      </c>
      <c r="D151" s="71">
        <f>SUM(D156)</f>
        <v>129020.2</v>
      </c>
      <c r="E151" s="71">
        <f aca="true" t="shared" si="70" ref="E151:J151">SUM(E156)</f>
        <v>30784.1</v>
      </c>
      <c r="F151" s="71">
        <f t="shared" si="70"/>
        <v>0</v>
      </c>
      <c r="G151" s="92">
        <f t="shared" si="70"/>
        <v>0</v>
      </c>
      <c r="H151" s="92">
        <f t="shared" si="70"/>
        <v>0</v>
      </c>
      <c r="I151" s="92">
        <f t="shared" si="70"/>
        <v>0</v>
      </c>
      <c r="J151" s="92">
        <f t="shared" si="70"/>
        <v>0</v>
      </c>
      <c r="K151" s="93"/>
    </row>
    <row r="152" spans="1:11" ht="15">
      <c r="A152" s="74"/>
      <c r="B152" s="70" t="s">
        <v>92</v>
      </c>
      <c r="C152" s="71">
        <f>SUM(D152:J152)</f>
        <v>181824.7</v>
      </c>
      <c r="D152" s="71">
        <f>SUM(D157)</f>
        <v>68257.9</v>
      </c>
      <c r="E152" s="71">
        <f aca="true" t="shared" si="71" ref="E152:J152">SUM(E157)</f>
        <v>113566.8</v>
      </c>
      <c r="F152" s="71">
        <f t="shared" si="71"/>
        <v>0</v>
      </c>
      <c r="G152" s="92">
        <f t="shared" si="71"/>
        <v>0</v>
      </c>
      <c r="H152" s="92">
        <f t="shared" si="71"/>
        <v>0</v>
      </c>
      <c r="I152" s="92">
        <f t="shared" si="71"/>
        <v>0</v>
      </c>
      <c r="J152" s="92">
        <f t="shared" si="71"/>
        <v>0</v>
      </c>
      <c r="K152" s="93"/>
    </row>
    <row r="153" spans="1:11" ht="15" customHeight="1">
      <c r="A153" s="116" t="s">
        <v>10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8"/>
    </row>
    <row r="154" spans="1:11" ht="40.5">
      <c r="A154" s="74"/>
      <c r="B154" s="73" t="s">
        <v>37</v>
      </c>
      <c r="C154" s="90">
        <f>SUM(C155:C157)</f>
        <v>535841.1000000001</v>
      </c>
      <c r="D154" s="90">
        <f>SUM(D155:D157)</f>
        <v>243468.6</v>
      </c>
      <c r="E154" s="90">
        <f aca="true" t="shared" si="72" ref="E154:J154">SUM(E155:E157)</f>
        <v>184926.5</v>
      </c>
      <c r="F154" s="90">
        <f t="shared" si="72"/>
        <v>0</v>
      </c>
      <c r="G154" s="91">
        <f t="shared" si="72"/>
        <v>26861.5</v>
      </c>
      <c r="H154" s="91">
        <f t="shared" si="72"/>
        <v>26861.5</v>
      </c>
      <c r="I154" s="91">
        <f t="shared" si="72"/>
        <v>26861.5</v>
      </c>
      <c r="J154" s="91">
        <f t="shared" si="72"/>
        <v>26861.5</v>
      </c>
      <c r="K154" s="87"/>
    </row>
    <row r="155" spans="1:11" ht="15">
      <c r="A155" s="74"/>
      <c r="B155" s="70" t="s">
        <v>4</v>
      </c>
      <c r="C155" s="71">
        <f>SUM(D155:J155)</f>
        <v>194212.1</v>
      </c>
      <c r="D155" s="71">
        <f>SUM(D168)</f>
        <v>46190.5</v>
      </c>
      <c r="E155" s="71">
        <f aca="true" t="shared" si="73" ref="E155:J155">SUM(E168)</f>
        <v>40575.6</v>
      </c>
      <c r="F155" s="71">
        <v>0</v>
      </c>
      <c r="G155" s="92">
        <f t="shared" si="73"/>
        <v>26861.5</v>
      </c>
      <c r="H155" s="92">
        <f t="shared" si="73"/>
        <v>26861.5</v>
      </c>
      <c r="I155" s="92">
        <f t="shared" si="73"/>
        <v>26861.5</v>
      </c>
      <c r="J155" s="92">
        <f t="shared" si="73"/>
        <v>26861.5</v>
      </c>
      <c r="K155" s="75"/>
    </row>
    <row r="156" spans="1:11" ht="15">
      <c r="A156" s="74"/>
      <c r="B156" s="70" t="s">
        <v>5</v>
      </c>
      <c r="C156" s="71">
        <f>SUM(D156:J156)</f>
        <v>159804.3</v>
      </c>
      <c r="D156" s="71">
        <f>SUM(D169)</f>
        <v>129020.2</v>
      </c>
      <c r="E156" s="71">
        <f aca="true" t="shared" si="74" ref="E156:J156">SUM(E169)</f>
        <v>30784.1</v>
      </c>
      <c r="F156" s="71">
        <f t="shared" si="74"/>
        <v>0</v>
      </c>
      <c r="G156" s="71">
        <f t="shared" si="74"/>
        <v>0</v>
      </c>
      <c r="H156" s="71">
        <f t="shared" si="74"/>
        <v>0</v>
      </c>
      <c r="I156" s="71">
        <f t="shared" si="74"/>
        <v>0</v>
      </c>
      <c r="J156" s="71">
        <f t="shared" si="74"/>
        <v>0</v>
      </c>
      <c r="K156" s="75"/>
    </row>
    <row r="157" spans="1:11" ht="15">
      <c r="A157" s="74"/>
      <c r="B157" s="70" t="s">
        <v>92</v>
      </c>
      <c r="C157" s="71">
        <f>SUM(D157:J157)</f>
        <v>181824.7</v>
      </c>
      <c r="D157" s="71">
        <f>SUM(D170)</f>
        <v>68257.9</v>
      </c>
      <c r="E157" s="71">
        <f aca="true" t="shared" si="75" ref="E157:J157">SUM(E170)</f>
        <v>113566.8</v>
      </c>
      <c r="F157" s="71">
        <f t="shared" si="75"/>
        <v>0</v>
      </c>
      <c r="G157" s="71">
        <f t="shared" si="75"/>
        <v>0</v>
      </c>
      <c r="H157" s="71">
        <f t="shared" si="75"/>
        <v>0</v>
      </c>
      <c r="I157" s="71">
        <f t="shared" si="75"/>
        <v>0</v>
      </c>
      <c r="J157" s="71">
        <f t="shared" si="75"/>
        <v>0</v>
      </c>
      <c r="K157" s="75"/>
    </row>
    <row r="158" spans="1:11" ht="15">
      <c r="A158" s="124" t="s">
        <v>11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6"/>
    </row>
    <row r="159" spans="1:11" ht="54">
      <c r="A159" s="11"/>
      <c r="B159" s="15" t="s">
        <v>39</v>
      </c>
      <c r="C159" s="26">
        <f>SUM(C160)</f>
        <v>0</v>
      </c>
      <c r="D159" s="26">
        <f aca="true" t="shared" si="76" ref="D159:J159">SUM(D160)</f>
        <v>0</v>
      </c>
      <c r="E159" s="26">
        <f t="shared" si="76"/>
        <v>0</v>
      </c>
      <c r="F159" s="26">
        <f t="shared" si="76"/>
        <v>0</v>
      </c>
      <c r="G159" s="26">
        <f t="shared" si="76"/>
        <v>0</v>
      </c>
      <c r="H159" s="26">
        <f t="shared" si="76"/>
        <v>0</v>
      </c>
      <c r="I159" s="26">
        <f t="shared" si="76"/>
        <v>0</v>
      </c>
      <c r="J159" s="26">
        <f t="shared" si="76"/>
        <v>0</v>
      </c>
      <c r="K159" s="12"/>
    </row>
    <row r="160" spans="1:11" ht="15">
      <c r="A160" s="11"/>
      <c r="B160" s="22" t="s">
        <v>4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6"/>
    </row>
    <row r="161" spans="1:11" ht="15">
      <c r="A161" s="124" t="s">
        <v>12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6"/>
    </row>
    <row r="162" spans="1:11" ht="15">
      <c r="A162" s="13"/>
      <c r="B162" s="15" t="s">
        <v>40</v>
      </c>
      <c r="C162" s="33">
        <f>SUM(D162:J162)</f>
        <v>535841.1</v>
      </c>
      <c r="D162" s="33">
        <f>SUM(D163:D165)</f>
        <v>243468.6</v>
      </c>
      <c r="E162" s="33">
        <f aca="true" t="shared" si="77" ref="E162:J162">SUM(E163:E165)</f>
        <v>184926.5</v>
      </c>
      <c r="F162" s="33">
        <f t="shared" si="77"/>
        <v>0</v>
      </c>
      <c r="G162" s="33">
        <f t="shared" si="77"/>
        <v>26861.5</v>
      </c>
      <c r="H162" s="33">
        <f t="shared" si="77"/>
        <v>26861.5</v>
      </c>
      <c r="I162" s="33">
        <f t="shared" si="77"/>
        <v>26861.5</v>
      </c>
      <c r="J162" s="33">
        <f t="shared" si="77"/>
        <v>26861.5</v>
      </c>
      <c r="K162" s="13"/>
    </row>
    <row r="163" spans="1:11" ht="15">
      <c r="A163" s="13"/>
      <c r="B163" s="70" t="s">
        <v>4</v>
      </c>
      <c r="C163" s="109">
        <f>SUM(D163:J163)</f>
        <v>194212.1</v>
      </c>
      <c r="D163" s="32">
        <f aca="true" t="shared" si="78" ref="D163:J163">SUM(D168)</f>
        <v>46190.5</v>
      </c>
      <c r="E163" s="32">
        <f t="shared" si="78"/>
        <v>40575.6</v>
      </c>
      <c r="F163" s="32">
        <f t="shared" si="78"/>
        <v>0</v>
      </c>
      <c r="G163" s="32">
        <f t="shared" si="78"/>
        <v>26861.5</v>
      </c>
      <c r="H163" s="32">
        <f t="shared" si="78"/>
        <v>26861.5</v>
      </c>
      <c r="I163" s="32">
        <f t="shared" si="78"/>
        <v>26861.5</v>
      </c>
      <c r="J163" s="32">
        <f t="shared" si="78"/>
        <v>26861.5</v>
      </c>
      <c r="K163" s="13"/>
    </row>
    <row r="164" spans="1:11" ht="15">
      <c r="A164" s="13"/>
      <c r="B164" s="70" t="s">
        <v>5</v>
      </c>
      <c r="C164" s="109">
        <f>SUM(D164:J164)</f>
        <v>159804.3</v>
      </c>
      <c r="D164" s="32">
        <f>SUM(D169)</f>
        <v>129020.2</v>
      </c>
      <c r="E164" s="32">
        <f aca="true" t="shared" si="79" ref="E164:J164">SUM(E169)</f>
        <v>30784.1</v>
      </c>
      <c r="F164" s="32">
        <f t="shared" si="79"/>
        <v>0</v>
      </c>
      <c r="G164" s="32">
        <f t="shared" si="79"/>
        <v>0</v>
      </c>
      <c r="H164" s="32">
        <f t="shared" si="79"/>
        <v>0</v>
      </c>
      <c r="I164" s="32">
        <f t="shared" si="79"/>
        <v>0</v>
      </c>
      <c r="J164" s="32">
        <f t="shared" si="79"/>
        <v>0</v>
      </c>
      <c r="K164" s="13"/>
    </row>
    <row r="165" spans="1:11" ht="15">
      <c r="A165" s="11"/>
      <c r="B165" s="70" t="s">
        <v>92</v>
      </c>
      <c r="C165" s="109">
        <f>SUM(D165:J165)</f>
        <v>181824.7</v>
      </c>
      <c r="D165" s="109">
        <v>68257.9</v>
      </c>
      <c r="E165" s="109">
        <f aca="true" t="shared" si="80" ref="E165:J165">SUM(E170)</f>
        <v>113566.8</v>
      </c>
      <c r="F165" s="109">
        <f t="shared" si="80"/>
        <v>0</v>
      </c>
      <c r="G165" s="109">
        <f t="shared" si="80"/>
        <v>0</v>
      </c>
      <c r="H165" s="109">
        <f t="shared" si="80"/>
        <v>0</v>
      </c>
      <c r="I165" s="109">
        <f t="shared" si="80"/>
        <v>0</v>
      </c>
      <c r="J165" s="109">
        <f t="shared" si="80"/>
        <v>0</v>
      </c>
      <c r="K165" s="1"/>
    </row>
    <row r="166" spans="1:11" ht="27" customHeight="1">
      <c r="A166" s="131" t="s">
        <v>58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1"/>
    </row>
    <row r="167" spans="1:11" ht="40.5">
      <c r="A167" s="11"/>
      <c r="B167" s="15" t="s">
        <v>37</v>
      </c>
      <c r="C167" s="33">
        <f>SUM(D167:J167)</f>
        <v>535841.1</v>
      </c>
      <c r="D167" s="31">
        <f>SUM(D168:D170)</f>
        <v>243468.6</v>
      </c>
      <c r="E167" s="31">
        <f aca="true" t="shared" si="81" ref="E167:J167">SUM(E168:E170)</f>
        <v>184926.5</v>
      </c>
      <c r="F167" s="31">
        <v>0</v>
      </c>
      <c r="G167" s="25">
        <f t="shared" si="81"/>
        <v>26861.5</v>
      </c>
      <c r="H167" s="25">
        <f t="shared" si="81"/>
        <v>26861.5</v>
      </c>
      <c r="I167" s="25">
        <f t="shared" si="81"/>
        <v>26861.5</v>
      </c>
      <c r="J167" s="25">
        <f t="shared" si="81"/>
        <v>26861.5</v>
      </c>
      <c r="K167" s="140" t="s">
        <v>95</v>
      </c>
    </row>
    <row r="168" spans="1:11" ht="15">
      <c r="A168" s="11"/>
      <c r="B168" s="16" t="s">
        <v>4</v>
      </c>
      <c r="C168" s="32">
        <f>SUM(D168:J168)</f>
        <v>194212.1</v>
      </c>
      <c r="D168" s="32">
        <v>46190.5</v>
      </c>
      <c r="E168" s="32">
        <v>40575.6</v>
      </c>
      <c r="F168" s="32">
        <v>0</v>
      </c>
      <c r="G168" s="32">
        <v>26861.5</v>
      </c>
      <c r="H168" s="32">
        <v>26861.5</v>
      </c>
      <c r="I168" s="32">
        <v>26861.5</v>
      </c>
      <c r="J168" s="32">
        <v>26861.5</v>
      </c>
      <c r="K168" s="141"/>
    </row>
    <row r="169" spans="1:11" ht="15">
      <c r="A169" s="11"/>
      <c r="B169" s="16" t="s">
        <v>5</v>
      </c>
      <c r="C169" s="32">
        <f>SUM(D169:J169)</f>
        <v>159804.3</v>
      </c>
      <c r="D169" s="32">
        <v>129020.2</v>
      </c>
      <c r="E169" s="32">
        <v>30784.1</v>
      </c>
      <c r="F169" s="32">
        <v>0</v>
      </c>
      <c r="G169" s="30">
        <v>0</v>
      </c>
      <c r="H169" s="30">
        <v>0</v>
      </c>
      <c r="I169" s="30">
        <v>0</v>
      </c>
      <c r="J169" s="30">
        <v>0</v>
      </c>
      <c r="K169" s="141"/>
    </row>
    <row r="170" spans="1:11" ht="15">
      <c r="A170" s="11"/>
      <c r="B170" s="36" t="s">
        <v>92</v>
      </c>
      <c r="C170" s="32">
        <f>SUM(D170:J170)</f>
        <v>181824.7</v>
      </c>
      <c r="D170" s="32">
        <v>68257.9</v>
      </c>
      <c r="E170" s="32">
        <v>113566.8</v>
      </c>
      <c r="F170" s="32">
        <v>0</v>
      </c>
      <c r="G170" s="30">
        <v>0</v>
      </c>
      <c r="H170" s="30">
        <v>0</v>
      </c>
      <c r="I170" s="30">
        <v>0</v>
      </c>
      <c r="J170" s="30">
        <v>0</v>
      </c>
      <c r="K170" s="142"/>
    </row>
    <row r="171" spans="1:11" ht="15" customHeight="1">
      <c r="A171" s="116" t="s">
        <v>22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8"/>
    </row>
    <row r="172" spans="1:11" ht="15">
      <c r="A172" s="89"/>
      <c r="B172" s="73" t="s">
        <v>43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9"/>
    </row>
    <row r="173" spans="1:11" ht="15">
      <c r="A173" s="74"/>
      <c r="B173" s="94" t="s">
        <v>4</v>
      </c>
      <c r="C173" s="88">
        <v>0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75"/>
    </row>
    <row r="174" spans="1:11" ht="30" customHeight="1">
      <c r="A174" s="144" t="s">
        <v>61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6"/>
    </row>
    <row r="175" spans="1:11" ht="27" customHeight="1">
      <c r="A175" s="74"/>
      <c r="B175" s="73" t="s">
        <v>44</v>
      </c>
      <c r="C175" s="90">
        <f aca="true" t="shared" si="82" ref="C175:J175">C176+C177+C178</f>
        <v>64719.8</v>
      </c>
      <c r="D175" s="90">
        <f t="shared" si="82"/>
        <v>8335.7</v>
      </c>
      <c r="E175" s="90">
        <f t="shared" si="82"/>
        <v>9021.6</v>
      </c>
      <c r="F175" s="90">
        <f t="shared" si="82"/>
        <v>9472.5</v>
      </c>
      <c r="G175" s="90">
        <f t="shared" si="82"/>
        <v>9472.5</v>
      </c>
      <c r="H175" s="90">
        <f t="shared" si="82"/>
        <v>9472.5</v>
      </c>
      <c r="I175" s="90">
        <f t="shared" si="82"/>
        <v>9472.5</v>
      </c>
      <c r="J175" s="90">
        <f t="shared" si="82"/>
        <v>9472.5</v>
      </c>
      <c r="K175" s="77"/>
    </row>
    <row r="176" spans="1:11" ht="12" customHeight="1">
      <c r="A176" s="74"/>
      <c r="B176" s="95" t="s">
        <v>5</v>
      </c>
      <c r="C176" s="71">
        <f>SUM(D176:J176)</f>
        <v>0</v>
      </c>
      <c r="D176" s="71">
        <f>SUM(D190)</f>
        <v>0</v>
      </c>
      <c r="E176" s="71">
        <f aca="true" t="shared" si="83" ref="E176:J176">SUM(E190)</f>
        <v>0</v>
      </c>
      <c r="F176" s="71">
        <f t="shared" si="83"/>
        <v>0</v>
      </c>
      <c r="G176" s="71">
        <f t="shared" si="83"/>
        <v>0</v>
      </c>
      <c r="H176" s="71">
        <f t="shared" si="83"/>
        <v>0</v>
      </c>
      <c r="I176" s="71">
        <f t="shared" si="83"/>
        <v>0</v>
      </c>
      <c r="J176" s="71">
        <f t="shared" si="83"/>
        <v>0</v>
      </c>
      <c r="K176" s="77"/>
    </row>
    <row r="177" spans="1:11" ht="12" customHeight="1">
      <c r="A177" s="74"/>
      <c r="B177" s="95" t="s">
        <v>91</v>
      </c>
      <c r="C177" s="71">
        <f>SUM(D177:J177)</f>
        <v>0</v>
      </c>
      <c r="D177" s="71">
        <f>SUM(D191)</f>
        <v>0</v>
      </c>
      <c r="E177" s="71">
        <f aca="true" t="shared" si="84" ref="E177:J177">SUM(E191)</f>
        <v>0</v>
      </c>
      <c r="F177" s="71">
        <f t="shared" si="84"/>
        <v>0</v>
      </c>
      <c r="G177" s="71">
        <f t="shared" si="84"/>
        <v>0</v>
      </c>
      <c r="H177" s="71">
        <f t="shared" si="84"/>
        <v>0</v>
      </c>
      <c r="I177" s="71">
        <f t="shared" si="84"/>
        <v>0</v>
      </c>
      <c r="J177" s="71">
        <f t="shared" si="84"/>
        <v>0</v>
      </c>
      <c r="K177" s="87"/>
    </row>
    <row r="178" spans="1:11" ht="14.25" customHeight="1">
      <c r="A178" s="74"/>
      <c r="B178" s="70" t="s">
        <v>4</v>
      </c>
      <c r="C178" s="71">
        <f>SUM(D178:J178)</f>
        <v>64719.8</v>
      </c>
      <c r="D178" s="71">
        <f>SUM(D192)</f>
        <v>8335.7</v>
      </c>
      <c r="E178" s="71">
        <f aca="true" t="shared" si="85" ref="E178:J178">SUM(E192)</f>
        <v>9021.6</v>
      </c>
      <c r="F178" s="71">
        <f t="shared" si="85"/>
        <v>9472.5</v>
      </c>
      <c r="G178" s="71">
        <f t="shared" si="85"/>
        <v>9472.5</v>
      </c>
      <c r="H178" s="71">
        <f t="shared" si="85"/>
        <v>9472.5</v>
      </c>
      <c r="I178" s="71">
        <f t="shared" si="85"/>
        <v>9472.5</v>
      </c>
      <c r="J178" s="71">
        <f t="shared" si="85"/>
        <v>9472.5</v>
      </c>
      <c r="K178" s="93"/>
    </row>
    <row r="179" spans="1:11" ht="15" customHeight="1">
      <c r="A179" s="116" t="s">
        <v>10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8"/>
    </row>
    <row r="180" spans="1:11" ht="40.5">
      <c r="A180" s="74"/>
      <c r="B180" s="73" t="s">
        <v>37</v>
      </c>
      <c r="C180" s="85">
        <f>SUM(C181)</f>
        <v>0</v>
      </c>
      <c r="D180" s="85">
        <f aca="true" t="shared" si="86" ref="D180:J180">SUM(D181)</f>
        <v>0</v>
      </c>
      <c r="E180" s="85">
        <f t="shared" si="86"/>
        <v>0</v>
      </c>
      <c r="F180" s="85">
        <f t="shared" si="86"/>
        <v>0</v>
      </c>
      <c r="G180" s="85">
        <f t="shared" si="86"/>
        <v>0</v>
      </c>
      <c r="H180" s="85">
        <f t="shared" si="86"/>
        <v>0</v>
      </c>
      <c r="I180" s="85">
        <f t="shared" si="86"/>
        <v>0</v>
      </c>
      <c r="J180" s="85">
        <f t="shared" si="86"/>
        <v>0</v>
      </c>
      <c r="K180" s="87"/>
    </row>
    <row r="181" spans="1:11" ht="15" customHeight="1">
      <c r="A181" s="74"/>
      <c r="B181" s="70" t="s">
        <v>4</v>
      </c>
      <c r="C181" s="88">
        <v>0</v>
      </c>
      <c r="D181" s="88">
        <v>0</v>
      </c>
      <c r="E181" s="88">
        <v>0</v>
      </c>
      <c r="F181" s="88">
        <v>0</v>
      </c>
      <c r="G181" s="88">
        <v>0</v>
      </c>
      <c r="H181" s="88">
        <v>0</v>
      </c>
      <c r="I181" s="88">
        <v>0</v>
      </c>
      <c r="J181" s="88">
        <v>0</v>
      </c>
      <c r="K181" s="75"/>
    </row>
    <row r="182" spans="1:11" ht="15" customHeight="1">
      <c r="A182" s="124" t="s">
        <v>11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6"/>
    </row>
    <row r="183" spans="1:11" ht="54">
      <c r="A183" s="21"/>
      <c r="B183" s="15" t="s">
        <v>39</v>
      </c>
      <c r="C183" s="26">
        <f>SUM(C184)</f>
        <v>0</v>
      </c>
      <c r="D183" s="26">
        <f aca="true" t="shared" si="87" ref="D183:J183">SUM(D184)</f>
        <v>0</v>
      </c>
      <c r="E183" s="26">
        <f t="shared" si="87"/>
        <v>0</v>
      </c>
      <c r="F183" s="26">
        <f t="shared" si="87"/>
        <v>0</v>
      </c>
      <c r="G183" s="26">
        <f t="shared" si="87"/>
        <v>0</v>
      </c>
      <c r="H183" s="26">
        <f t="shared" si="87"/>
        <v>0</v>
      </c>
      <c r="I183" s="26">
        <f t="shared" si="87"/>
        <v>0</v>
      </c>
      <c r="J183" s="26">
        <f t="shared" si="87"/>
        <v>0</v>
      </c>
      <c r="K183" s="12"/>
    </row>
    <row r="184" spans="1:11" ht="15">
      <c r="A184" s="11"/>
      <c r="B184" s="22" t="s">
        <v>4</v>
      </c>
      <c r="C184" s="24">
        <f>SUM(D184:J184)</f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6"/>
    </row>
    <row r="185" spans="1:11" ht="15" customHeight="1">
      <c r="A185" s="124" t="s">
        <v>12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6"/>
    </row>
    <row r="186" spans="1:11" ht="15">
      <c r="A186" s="13"/>
      <c r="B186" s="15" t="s">
        <v>43</v>
      </c>
      <c r="C186" s="27">
        <v>0</v>
      </c>
      <c r="D186" s="27">
        <f>SUM(C184)</f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13"/>
    </row>
    <row r="187" spans="1:11" ht="15">
      <c r="A187" s="11"/>
      <c r="B187" s="22" t="s">
        <v>4</v>
      </c>
      <c r="C187" s="24">
        <f>SUM(D187:J187)</f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1"/>
    </row>
    <row r="188" spans="1:11" ht="15" customHeight="1">
      <c r="A188" s="152" t="s">
        <v>22</v>
      </c>
      <c r="B188" s="153"/>
      <c r="C188" s="153"/>
      <c r="D188" s="153"/>
      <c r="E188" s="153"/>
      <c r="F188" s="153"/>
      <c r="G188" s="153"/>
      <c r="H188" s="153"/>
      <c r="I188" s="153"/>
      <c r="J188" s="153"/>
      <c r="K188" s="154"/>
    </row>
    <row r="189" spans="1:11" ht="15" customHeight="1">
      <c r="A189" s="96"/>
      <c r="B189" s="73" t="s">
        <v>40</v>
      </c>
      <c r="C189" s="90">
        <f>SUM(C190:C192)</f>
        <v>64719.8</v>
      </c>
      <c r="D189" s="90">
        <f>SUM(D190:D192)</f>
        <v>8335.7</v>
      </c>
      <c r="E189" s="90">
        <f aca="true" t="shared" si="88" ref="E189:J189">SUM(E190:E192)</f>
        <v>9021.6</v>
      </c>
      <c r="F189" s="90">
        <f t="shared" si="88"/>
        <v>9472.5</v>
      </c>
      <c r="G189" s="90">
        <f t="shared" si="88"/>
        <v>9472.5</v>
      </c>
      <c r="H189" s="90">
        <f t="shared" si="88"/>
        <v>9472.5</v>
      </c>
      <c r="I189" s="90">
        <f t="shared" si="88"/>
        <v>9472.5</v>
      </c>
      <c r="J189" s="90">
        <f t="shared" si="88"/>
        <v>9472.5</v>
      </c>
      <c r="K189" s="97"/>
    </row>
    <row r="190" spans="1:12" ht="15" customHeight="1">
      <c r="A190" s="96"/>
      <c r="B190" s="95" t="s">
        <v>5</v>
      </c>
      <c r="C190" s="71">
        <f>SUM(D190:J190)</f>
        <v>0</v>
      </c>
      <c r="D190" s="71">
        <f>SUM(D208)</f>
        <v>0</v>
      </c>
      <c r="E190" s="71">
        <f aca="true" t="shared" si="89" ref="E190:J190">SUM(E208)</f>
        <v>0</v>
      </c>
      <c r="F190" s="71">
        <f t="shared" si="89"/>
        <v>0</v>
      </c>
      <c r="G190" s="71">
        <f t="shared" si="89"/>
        <v>0</v>
      </c>
      <c r="H190" s="71">
        <f t="shared" si="89"/>
        <v>0</v>
      </c>
      <c r="I190" s="71">
        <f t="shared" si="89"/>
        <v>0</v>
      </c>
      <c r="J190" s="71">
        <f t="shared" si="89"/>
        <v>0</v>
      </c>
      <c r="K190" s="97"/>
      <c r="L190" s="69"/>
    </row>
    <row r="191" spans="1:11" ht="10.5" customHeight="1">
      <c r="A191" s="89"/>
      <c r="B191" s="95" t="s">
        <v>91</v>
      </c>
      <c r="C191" s="71">
        <f>SUM(D191:J191)</f>
        <v>0</v>
      </c>
      <c r="D191" s="71">
        <f>SUM(D209)</f>
        <v>0</v>
      </c>
      <c r="E191" s="71">
        <f aca="true" t="shared" si="90" ref="E191:J191">SUM(E209)</f>
        <v>0</v>
      </c>
      <c r="F191" s="71">
        <f t="shared" si="90"/>
        <v>0</v>
      </c>
      <c r="G191" s="71">
        <f t="shared" si="90"/>
        <v>0</v>
      </c>
      <c r="H191" s="71">
        <f t="shared" si="90"/>
        <v>0</v>
      </c>
      <c r="I191" s="71">
        <f t="shared" si="90"/>
        <v>0</v>
      </c>
      <c r="J191" s="71">
        <f t="shared" si="90"/>
        <v>0</v>
      </c>
      <c r="K191" s="89"/>
    </row>
    <row r="192" spans="1:11" ht="15">
      <c r="A192" s="74"/>
      <c r="B192" s="94" t="s">
        <v>4</v>
      </c>
      <c r="C192" s="71">
        <f>SUM(D192:J192)</f>
        <v>64719.8</v>
      </c>
      <c r="D192" s="71">
        <f aca="true" t="shared" si="91" ref="D192:J192">D195+D198+D201+D204+D207</f>
        <v>8335.7</v>
      </c>
      <c r="E192" s="71">
        <f t="shared" si="91"/>
        <v>9021.6</v>
      </c>
      <c r="F192" s="71">
        <f t="shared" si="91"/>
        <v>9472.5</v>
      </c>
      <c r="G192" s="71">
        <f t="shared" si="91"/>
        <v>9472.5</v>
      </c>
      <c r="H192" s="71">
        <f t="shared" si="91"/>
        <v>9472.5</v>
      </c>
      <c r="I192" s="71">
        <f t="shared" si="91"/>
        <v>9472.5</v>
      </c>
      <c r="J192" s="71">
        <f t="shared" si="91"/>
        <v>9472.5</v>
      </c>
      <c r="K192" s="93"/>
    </row>
    <row r="193" spans="1:11" ht="28.5" customHeight="1">
      <c r="A193" s="121" t="s">
        <v>62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3"/>
    </row>
    <row r="194" spans="1:11" ht="15">
      <c r="A194" s="13"/>
      <c r="B194" s="15" t="s">
        <v>19</v>
      </c>
      <c r="C194" s="31">
        <f>SUM(C195)</f>
        <v>7662.499999999999</v>
      </c>
      <c r="D194" s="31">
        <f>SUM(D195)</f>
        <v>964.9</v>
      </c>
      <c r="E194" s="31">
        <f aca="true" t="shared" si="92" ref="E194:J194">SUM(E195)</f>
        <v>1081.6</v>
      </c>
      <c r="F194" s="31">
        <f t="shared" si="92"/>
        <v>1123.2</v>
      </c>
      <c r="G194" s="31">
        <f t="shared" si="92"/>
        <v>1123.2</v>
      </c>
      <c r="H194" s="31">
        <f t="shared" si="92"/>
        <v>1123.2</v>
      </c>
      <c r="I194" s="31">
        <f t="shared" si="92"/>
        <v>1123.2</v>
      </c>
      <c r="J194" s="31">
        <f t="shared" si="92"/>
        <v>1123.2</v>
      </c>
      <c r="K194" s="119">
        <v>44</v>
      </c>
    </row>
    <row r="195" spans="1:11" ht="15">
      <c r="A195" s="11"/>
      <c r="B195" s="16" t="s">
        <v>4</v>
      </c>
      <c r="C195" s="34">
        <f>SUM(D195:J195)</f>
        <v>7662.499999999999</v>
      </c>
      <c r="D195" s="32">
        <v>964.9</v>
      </c>
      <c r="E195" s="32">
        <v>1081.6</v>
      </c>
      <c r="F195" s="32">
        <v>1123.2</v>
      </c>
      <c r="G195" s="32">
        <f>SUM(F195)</f>
        <v>1123.2</v>
      </c>
      <c r="H195" s="32">
        <f>SUM(G195)</f>
        <v>1123.2</v>
      </c>
      <c r="I195" s="32">
        <f>SUM(H195)</f>
        <v>1123.2</v>
      </c>
      <c r="J195" s="32">
        <f>SUM(I195)</f>
        <v>1123.2</v>
      </c>
      <c r="K195" s="120"/>
    </row>
    <row r="196" spans="1:11" ht="24.75" customHeight="1">
      <c r="A196" s="121" t="s">
        <v>101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3"/>
    </row>
    <row r="197" spans="1:11" ht="15">
      <c r="A197" s="13"/>
      <c r="B197" s="15" t="s">
        <v>19</v>
      </c>
      <c r="C197" s="37">
        <f>SUM(D197:J197)</f>
        <v>11813.899999999998</v>
      </c>
      <c r="D197" s="31">
        <f>SUM(D198)</f>
        <v>1969.9</v>
      </c>
      <c r="E197" s="31">
        <f aca="true" t="shared" si="93" ref="E197:J197">SUM(E198)</f>
        <v>1575</v>
      </c>
      <c r="F197" s="31">
        <f t="shared" si="93"/>
        <v>1653.8</v>
      </c>
      <c r="G197" s="31">
        <f t="shared" si="93"/>
        <v>1653.8</v>
      </c>
      <c r="H197" s="31">
        <f t="shared" si="93"/>
        <v>1653.8</v>
      </c>
      <c r="I197" s="31">
        <f t="shared" si="93"/>
        <v>1653.8</v>
      </c>
      <c r="J197" s="31">
        <f t="shared" si="93"/>
        <v>1653.8</v>
      </c>
      <c r="K197" s="119">
        <v>46</v>
      </c>
    </row>
    <row r="198" spans="1:11" ht="15">
      <c r="A198" s="11"/>
      <c r="B198" s="16" t="s">
        <v>4</v>
      </c>
      <c r="C198" s="34">
        <f>SUM(D198:J198)</f>
        <v>11813.899999999998</v>
      </c>
      <c r="D198" s="32">
        <v>1969.9</v>
      </c>
      <c r="E198" s="32">
        <v>1575</v>
      </c>
      <c r="F198" s="32">
        <v>1653.8</v>
      </c>
      <c r="G198" s="32">
        <f>SUM(F198)</f>
        <v>1653.8</v>
      </c>
      <c r="H198" s="32">
        <f>SUM(G198)</f>
        <v>1653.8</v>
      </c>
      <c r="I198" s="32">
        <f>SUM(H198)</f>
        <v>1653.8</v>
      </c>
      <c r="J198" s="32">
        <f>SUM(I198)</f>
        <v>1653.8</v>
      </c>
      <c r="K198" s="120"/>
    </row>
    <row r="199" spans="1:11" ht="28.5" customHeight="1">
      <c r="A199" s="121" t="s">
        <v>105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3"/>
    </row>
    <row r="200" spans="1:11" ht="15">
      <c r="A200" s="13"/>
      <c r="B200" s="15" t="s">
        <v>19</v>
      </c>
      <c r="C200" s="37">
        <f>SUM(D200:J200)</f>
        <v>8317</v>
      </c>
      <c r="D200" s="31">
        <f>SUM(D201)</f>
        <v>1754.5</v>
      </c>
      <c r="E200" s="31">
        <f aca="true" t="shared" si="94" ref="E200:J200">SUM(E201)</f>
        <v>1050</v>
      </c>
      <c r="F200" s="31">
        <f t="shared" si="94"/>
        <v>1102.5</v>
      </c>
      <c r="G200" s="31">
        <f t="shared" si="94"/>
        <v>1102.5</v>
      </c>
      <c r="H200" s="31">
        <f t="shared" si="94"/>
        <v>1102.5</v>
      </c>
      <c r="I200" s="31">
        <f t="shared" si="94"/>
        <v>1102.5</v>
      </c>
      <c r="J200" s="31">
        <f t="shared" si="94"/>
        <v>1102.5</v>
      </c>
      <c r="K200" s="119">
        <v>46</v>
      </c>
    </row>
    <row r="201" spans="1:11" ht="15">
      <c r="A201" s="11"/>
      <c r="B201" s="16" t="s">
        <v>4</v>
      </c>
      <c r="C201" s="34">
        <f>SUM(D201:J201)</f>
        <v>8317</v>
      </c>
      <c r="D201" s="32">
        <v>1754.5</v>
      </c>
      <c r="E201" s="32">
        <v>1050</v>
      </c>
      <c r="F201" s="32">
        <v>1102.5</v>
      </c>
      <c r="G201" s="32">
        <f>SUM(F201)</f>
        <v>1102.5</v>
      </c>
      <c r="H201" s="32">
        <f>SUM(G201)</f>
        <v>1102.5</v>
      </c>
      <c r="I201" s="32">
        <f>SUM(H201)</f>
        <v>1102.5</v>
      </c>
      <c r="J201" s="32">
        <f>SUM(I201)</f>
        <v>1102.5</v>
      </c>
      <c r="K201" s="120"/>
    </row>
    <row r="202" spans="1:11" ht="24" customHeight="1">
      <c r="A202" s="121" t="s">
        <v>59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3"/>
    </row>
    <row r="203" spans="1:11" ht="15">
      <c r="A203" s="13"/>
      <c r="B203" s="15" t="s">
        <v>19</v>
      </c>
      <c r="C203" s="31">
        <f>SUM(C204)</f>
        <v>11161</v>
      </c>
      <c r="D203" s="31">
        <f>SUM(D204)</f>
        <v>2631</v>
      </c>
      <c r="E203" s="31">
        <f aca="true" t="shared" si="95" ref="E203:J203">SUM(E204)</f>
        <v>1365</v>
      </c>
      <c r="F203" s="31">
        <f t="shared" si="95"/>
        <v>1433</v>
      </c>
      <c r="G203" s="31">
        <f t="shared" si="95"/>
        <v>1433</v>
      </c>
      <c r="H203" s="31">
        <f t="shared" si="95"/>
        <v>1433</v>
      </c>
      <c r="I203" s="31">
        <f t="shared" si="95"/>
        <v>1433</v>
      </c>
      <c r="J203" s="31">
        <f t="shared" si="95"/>
        <v>1433</v>
      </c>
      <c r="K203" s="119">
        <v>46</v>
      </c>
    </row>
    <row r="204" spans="1:11" ht="15">
      <c r="A204" s="11"/>
      <c r="B204" s="16" t="s">
        <v>4</v>
      </c>
      <c r="C204" s="34">
        <f>SUM(D204:J204)</f>
        <v>11161</v>
      </c>
      <c r="D204" s="32">
        <v>2631</v>
      </c>
      <c r="E204" s="32">
        <v>1365</v>
      </c>
      <c r="F204" s="32">
        <v>1433</v>
      </c>
      <c r="G204" s="32">
        <f>SUM(F204)</f>
        <v>1433</v>
      </c>
      <c r="H204" s="32">
        <f>SUM(G204)</f>
        <v>1433</v>
      </c>
      <c r="I204" s="32">
        <f>SUM(H204)</f>
        <v>1433</v>
      </c>
      <c r="J204" s="32">
        <f>SUM(I204)</f>
        <v>1433</v>
      </c>
      <c r="K204" s="143"/>
    </row>
    <row r="205" spans="1:11" ht="28.5" customHeight="1">
      <c r="A205" s="131" t="s">
        <v>106</v>
      </c>
      <c r="B205" s="150"/>
      <c r="C205" s="150"/>
      <c r="D205" s="150"/>
      <c r="E205" s="150"/>
      <c r="F205" s="150"/>
      <c r="G205" s="150"/>
      <c r="H205" s="150"/>
      <c r="I205" s="150"/>
      <c r="J205" s="150"/>
      <c r="K205" s="151"/>
    </row>
    <row r="206" spans="1:11" ht="15.75" customHeight="1">
      <c r="A206" s="66"/>
      <c r="B206" s="35" t="s">
        <v>19</v>
      </c>
      <c r="C206" s="33">
        <f>SUM(C207:C209)</f>
        <v>25765.4</v>
      </c>
      <c r="D206" s="33">
        <f>SUM(D207:D209)</f>
        <v>1015.4</v>
      </c>
      <c r="E206" s="33">
        <f aca="true" t="shared" si="96" ref="E206:J206">SUM(E207:E209)</f>
        <v>3950</v>
      </c>
      <c r="F206" s="33">
        <f t="shared" si="96"/>
        <v>4160</v>
      </c>
      <c r="G206" s="33">
        <f t="shared" si="96"/>
        <v>4160</v>
      </c>
      <c r="H206" s="33">
        <f t="shared" si="96"/>
        <v>4160</v>
      </c>
      <c r="I206" s="33">
        <f t="shared" si="96"/>
        <v>4160</v>
      </c>
      <c r="J206" s="33">
        <f t="shared" si="96"/>
        <v>4160</v>
      </c>
      <c r="K206" s="119">
        <v>45</v>
      </c>
    </row>
    <row r="207" spans="1:11" ht="15" customHeight="1">
      <c r="A207" s="66"/>
      <c r="B207" s="36" t="s">
        <v>4</v>
      </c>
      <c r="C207" s="34">
        <f>SUM(D207:J207)</f>
        <v>25765.4</v>
      </c>
      <c r="D207" s="32">
        <v>1015.4</v>
      </c>
      <c r="E207" s="32">
        <v>3950</v>
      </c>
      <c r="F207" s="32">
        <v>4160</v>
      </c>
      <c r="G207" s="32">
        <v>4160</v>
      </c>
      <c r="H207" s="32">
        <v>4160</v>
      </c>
      <c r="I207" s="32">
        <v>4160</v>
      </c>
      <c r="J207" s="32">
        <v>4160</v>
      </c>
      <c r="K207" s="120"/>
    </row>
    <row r="208" spans="1:11" ht="15">
      <c r="A208" s="66"/>
      <c r="B208" s="36" t="s">
        <v>5</v>
      </c>
      <c r="C208" s="34">
        <f>SUM(D208:J208)</f>
        <v>0</v>
      </c>
      <c r="D208" s="32">
        <v>0</v>
      </c>
      <c r="E208" s="32">
        <v>0</v>
      </c>
      <c r="F208" s="32">
        <v>0</v>
      </c>
      <c r="G208" s="32">
        <f>F208*1</f>
        <v>0</v>
      </c>
      <c r="H208" s="32">
        <f>G208*1</f>
        <v>0</v>
      </c>
      <c r="I208" s="32">
        <f>H208*1</f>
        <v>0</v>
      </c>
      <c r="J208" s="32">
        <f>I208*1</f>
        <v>0</v>
      </c>
      <c r="K208" s="120"/>
    </row>
    <row r="209" spans="1:11" ht="15">
      <c r="A209" s="65"/>
      <c r="B209" s="36" t="s">
        <v>92</v>
      </c>
      <c r="C209" s="34">
        <f>SUM(D209:J209)</f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143"/>
    </row>
    <row r="210" spans="1:11" ht="12.75" customHeight="1">
      <c r="A210" s="158" t="s">
        <v>79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</row>
    <row r="211" spans="1:172" s="8" customFormat="1" ht="27">
      <c r="A211" s="74"/>
      <c r="B211" s="73" t="s">
        <v>45</v>
      </c>
      <c r="C211" s="90">
        <f>SUM(C212)</f>
        <v>8892.5</v>
      </c>
      <c r="D211" s="90">
        <f>SUM(D212)</f>
        <v>1277.6</v>
      </c>
      <c r="E211" s="90">
        <f aca="true" t="shared" si="97" ref="E211:J211">SUM(E212)</f>
        <v>1422.4</v>
      </c>
      <c r="F211" s="90">
        <f t="shared" si="97"/>
        <v>1238.4999999999998</v>
      </c>
      <c r="G211" s="90">
        <f t="shared" si="97"/>
        <v>1238.4999999999998</v>
      </c>
      <c r="H211" s="90">
        <f t="shared" si="97"/>
        <v>1238.4999999999998</v>
      </c>
      <c r="I211" s="90">
        <f t="shared" si="97"/>
        <v>1238.4999999999998</v>
      </c>
      <c r="J211" s="90">
        <f t="shared" si="97"/>
        <v>1238.4999999999998</v>
      </c>
      <c r="K211" s="77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</row>
    <row r="212" spans="1:172" s="8" customFormat="1" ht="15">
      <c r="A212" s="74"/>
      <c r="B212" s="70" t="s">
        <v>4</v>
      </c>
      <c r="C212" s="71">
        <f>SUM(D212:J212)</f>
        <v>8892.5</v>
      </c>
      <c r="D212" s="71">
        <f>SUM(D224)</f>
        <v>1277.6</v>
      </c>
      <c r="E212" s="71">
        <f aca="true" t="shared" si="98" ref="E212:J212">SUM(E224)</f>
        <v>1422.4</v>
      </c>
      <c r="F212" s="71">
        <f t="shared" si="98"/>
        <v>1238.4999999999998</v>
      </c>
      <c r="G212" s="71">
        <f t="shared" si="98"/>
        <v>1238.4999999999998</v>
      </c>
      <c r="H212" s="71">
        <f t="shared" si="98"/>
        <v>1238.4999999999998</v>
      </c>
      <c r="I212" s="71">
        <f t="shared" si="98"/>
        <v>1238.4999999999998</v>
      </c>
      <c r="J212" s="71">
        <f t="shared" si="98"/>
        <v>1238.4999999999998</v>
      </c>
      <c r="K212" s="75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</row>
    <row r="213" spans="1:11" ht="12.75" customHeight="1">
      <c r="A213" s="116" t="s">
        <v>10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8"/>
    </row>
    <row r="214" spans="1:11" ht="40.5">
      <c r="A214" s="74"/>
      <c r="B214" s="73" t="s">
        <v>37</v>
      </c>
      <c r="C214" s="85">
        <v>0</v>
      </c>
      <c r="D214" s="85">
        <v>0</v>
      </c>
      <c r="E214" s="85">
        <v>0</v>
      </c>
      <c r="F214" s="85">
        <v>0</v>
      </c>
      <c r="G214" s="85">
        <v>0</v>
      </c>
      <c r="H214" s="85">
        <v>0</v>
      </c>
      <c r="I214" s="86">
        <v>0</v>
      </c>
      <c r="J214" s="86">
        <v>0</v>
      </c>
      <c r="K214" s="87"/>
    </row>
    <row r="215" spans="1:11" ht="15">
      <c r="A215" s="74"/>
      <c r="B215" s="70" t="s">
        <v>4</v>
      </c>
      <c r="C215" s="88">
        <v>0</v>
      </c>
      <c r="D215" s="88">
        <v>0</v>
      </c>
      <c r="E215" s="88">
        <v>0</v>
      </c>
      <c r="F215" s="88">
        <v>0</v>
      </c>
      <c r="G215" s="88">
        <v>0</v>
      </c>
      <c r="H215" s="88">
        <v>0</v>
      </c>
      <c r="I215" s="88">
        <v>0</v>
      </c>
      <c r="J215" s="88">
        <v>0</v>
      </c>
      <c r="K215" s="75"/>
    </row>
    <row r="216" spans="1:11" ht="12.75" customHeight="1">
      <c r="A216" s="124" t="s">
        <v>11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6"/>
    </row>
    <row r="217" spans="1:11" ht="54">
      <c r="A217" s="11"/>
      <c r="B217" s="15" t="s">
        <v>39</v>
      </c>
      <c r="C217" s="105">
        <f>SUM(C218)</f>
        <v>0</v>
      </c>
      <c r="D217" s="105">
        <f aca="true" t="shared" si="99" ref="D217:J217">SUM(D218)</f>
        <v>0</v>
      </c>
      <c r="E217" s="105">
        <f t="shared" si="99"/>
        <v>0</v>
      </c>
      <c r="F217" s="105">
        <f t="shared" si="99"/>
        <v>0</v>
      </c>
      <c r="G217" s="105">
        <f t="shared" si="99"/>
        <v>0</v>
      </c>
      <c r="H217" s="105">
        <f t="shared" si="99"/>
        <v>0</v>
      </c>
      <c r="I217" s="105">
        <f t="shared" si="99"/>
        <v>0</v>
      </c>
      <c r="J217" s="105">
        <f t="shared" si="99"/>
        <v>0</v>
      </c>
      <c r="K217" s="1"/>
    </row>
    <row r="218" spans="1:11" ht="15">
      <c r="A218" s="11"/>
      <c r="B218" s="22" t="s">
        <v>4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6"/>
    </row>
    <row r="219" spans="1:11" ht="12" customHeight="1">
      <c r="A219" s="124" t="s">
        <v>12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6"/>
    </row>
    <row r="220" spans="1:11" ht="15">
      <c r="A220" s="13"/>
      <c r="B220" s="15" t="s">
        <v>9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13"/>
    </row>
    <row r="221" spans="1:11" ht="15">
      <c r="A221" s="11"/>
      <c r="B221" s="22" t="s">
        <v>4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1"/>
    </row>
    <row r="222" spans="1:11" ht="15" customHeight="1">
      <c r="A222" s="116" t="s">
        <v>22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8"/>
    </row>
    <row r="223" spans="1:11" ht="15">
      <c r="A223" s="89"/>
      <c r="B223" s="73" t="s">
        <v>9</v>
      </c>
      <c r="C223" s="90">
        <f>SUM(C224)</f>
        <v>8892.5</v>
      </c>
      <c r="D223" s="90">
        <f>SUM(D224)</f>
        <v>1277.6</v>
      </c>
      <c r="E223" s="90">
        <f aca="true" t="shared" si="100" ref="E223:J223">SUM(E224)</f>
        <v>1422.4</v>
      </c>
      <c r="F223" s="90">
        <f t="shared" si="100"/>
        <v>1238.4999999999998</v>
      </c>
      <c r="G223" s="90">
        <f t="shared" si="100"/>
        <v>1238.4999999999998</v>
      </c>
      <c r="H223" s="90">
        <f t="shared" si="100"/>
        <v>1238.4999999999998</v>
      </c>
      <c r="I223" s="90">
        <f t="shared" si="100"/>
        <v>1238.4999999999998</v>
      </c>
      <c r="J223" s="90">
        <f t="shared" si="100"/>
        <v>1238.4999999999998</v>
      </c>
      <c r="K223" s="98"/>
    </row>
    <row r="224" spans="1:11" ht="15">
      <c r="A224" s="74"/>
      <c r="B224" s="94" t="s">
        <v>4</v>
      </c>
      <c r="C224" s="71">
        <f>SUM(D224:J224)</f>
        <v>8892.5</v>
      </c>
      <c r="D224" s="71">
        <f aca="true" t="shared" si="101" ref="D224:J224">SUM(D227+D242)</f>
        <v>1277.6</v>
      </c>
      <c r="E224" s="71">
        <f t="shared" si="101"/>
        <v>1422.4</v>
      </c>
      <c r="F224" s="71">
        <f t="shared" si="101"/>
        <v>1238.4999999999998</v>
      </c>
      <c r="G224" s="71">
        <f t="shared" si="101"/>
        <v>1238.4999999999998</v>
      </c>
      <c r="H224" s="71">
        <f t="shared" si="101"/>
        <v>1238.4999999999998</v>
      </c>
      <c r="I224" s="71">
        <f t="shared" si="101"/>
        <v>1238.4999999999998</v>
      </c>
      <c r="J224" s="71">
        <f t="shared" si="101"/>
        <v>1238.4999999999998</v>
      </c>
      <c r="K224" s="75"/>
    </row>
    <row r="225" spans="1:11" ht="15" customHeight="1">
      <c r="A225" s="131" t="s">
        <v>85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3"/>
    </row>
    <row r="226" spans="1:11" ht="15">
      <c r="A226" s="13"/>
      <c r="B226" s="15" t="s">
        <v>40</v>
      </c>
      <c r="C226" s="23">
        <f>SUM(C227)</f>
        <v>8514.499999999998</v>
      </c>
      <c r="D226" s="31">
        <f>SUM(D227)</f>
        <v>1227.6</v>
      </c>
      <c r="E226" s="23">
        <f aca="true" t="shared" si="102" ref="E226:J226">SUM(E227)</f>
        <v>1369.9</v>
      </c>
      <c r="F226" s="23">
        <f t="shared" si="102"/>
        <v>1183.3999999999999</v>
      </c>
      <c r="G226" s="23">
        <f t="shared" si="102"/>
        <v>1183.3999999999999</v>
      </c>
      <c r="H226" s="23">
        <f t="shared" si="102"/>
        <v>1183.3999999999999</v>
      </c>
      <c r="I226" s="23">
        <f t="shared" si="102"/>
        <v>1183.3999999999999</v>
      </c>
      <c r="J226" s="23">
        <f t="shared" si="102"/>
        <v>1183.3999999999999</v>
      </c>
      <c r="K226" s="119" t="s">
        <v>96</v>
      </c>
    </row>
    <row r="227" spans="1:11" ht="15">
      <c r="A227" s="11"/>
      <c r="B227" s="16" t="s">
        <v>4</v>
      </c>
      <c r="C227" s="30">
        <f>SUM(D227:J227)</f>
        <v>8514.499999999998</v>
      </c>
      <c r="D227" s="29">
        <f>SUM(D230+D233+D236+D239)</f>
        <v>1227.6</v>
      </c>
      <c r="E227" s="29">
        <f aca="true" t="shared" si="103" ref="E227:J227">SUM(E230+E233+E236+E239)</f>
        <v>1369.9</v>
      </c>
      <c r="F227" s="29">
        <f t="shared" si="103"/>
        <v>1183.3999999999999</v>
      </c>
      <c r="G227" s="29">
        <f t="shared" si="103"/>
        <v>1183.3999999999999</v>
      </c>
      <c r="H227" s="29">
        <f t="shared" si="103"/>
        <v>1183.3999999999999</v>
      </c>
      <c r="I227" s="29">
        <f t="shared" si="103"/>
        <v>1183.3999999999999</v>
      </c>
      <c r="J227" s="29">
        <f t="shared" si="103"/>
        <v>1183.3999999999999</v>
      </c>
      <c r="K227" s="143"/>
    </row>
    <row r="228" spans="1:11" ht="15" customHeight="1">
      <c r="A228" s="127" t="s">
        <v>65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9"/>
    </row>
    <row r="229" spans="1:11" ht="15">
      <c r="A229" s="5"/>
      <c r="B229" s="51" t="s">
        <v>64</v>
      </c>
      <c r="C229" s="52">
        <f>SUM(C230)</f>
        <v>204.40000000000003</v>
      </c>
      <c r="D229" s="53">
        <f>SUM(D230)</f>
        <v>27</v>
      </c>
      <c r="E229" s="53">
        <f aca="true" t="shared" si="104" ref="E229:J229">SUM(E230)</f>
        <v>28.4</v>
      </c>
      <c r="F229" s="53">
        <f t="shared" si="104"/>
        <v>29.8</v>
      </c>
      <c r="G229" s="53">
        <f t="shared" si="104"/>
        <v>29.8</v>
      </c>
      <c r="H229" s="53">
        <f t="shared" si="104"/>
        <v>29.8</v>
      </c>
      <c r="I229" s="53">
        <f t="shared" si="104"/>
        <v>29.8</v>
      </c>
      <c r="J229" s="53">
        <f t="shared" si="104"/>
        <v>29.8</v>
      </c>
      <c r="K229" s="119">
        <v>50</v>
      </c>
    </row>
    <row r="230" spans="1:11" ht="15">
      <c r="A230" s="5"/>
      <c r="B230" s="16" t="s">
        <v>4</v>
      </c>
      <c r="C230" s="30">
        <f>SUM(D230:J230)</f>
        <v>204.40000000000003</v>
      </c>
      <c r="D230" s="29">
        <v>27</v>
      </c>
      <c r="E230" s="29">
        <v>28.4</v>
      </c>
      <c r="F230" s="29">
        <v>29.8</v>
      </c>
      <c r="G230" s="29">
        <f>SUM(F230)</f>
        <v>29.8</v>
      </c>
      <c r="H230" s="29">
        <f>SUM(G230)</f>
        <v>29.8</v>
      </c>
      <c r="I230" s="29">
        <f>SUM(H230)</f>
        <v>29.8</v>
      </c>
      <c r="J230" s="29">
        <f>SUM(I230)</f>
        <v>29.8</v>
      </c>
      <c r="K230" s="143"/>
    </row>
    <row r="231" spans="1:11" ht="15" customHeight="1">
      <c r="A231" s="155" t="s">
        <v>66</v>
      </c>
      <c r="B231" s="156"/>
      <c r="C231" s="156"/>
      <c r="D231" s="156"/>
      <c r="E231" s="156"/>
      <c r="F231" s="156"/>
      <c r="G231" s="156"/>
      <c r="H231" s="156"/>
      <c r="I231" s="156"/>
      <c r="J231" s="156"/>
      <c r="K231" s="157"/>
    </row>
    <row r="232" spans="1:11" ht="15">
      <c r="A232" s="5"/>
      <c r="B232" s="51" t="s">
        <v>64</v>
      </c>
      <c r="C232" s="52">
        <f>SUM(C233)</f>
        <v>1055.6</v>
      </c>
      <c r="D232" s="53">
        <f>SUM(D233)</f>
        <v>202.6</v>
      </c>
      <c r="E232" s="53">
        <f aca="true" t="shared" si="105" ref="E232:J232">SUM(E233)</f>
        <v>136.5</v>
      </c>
      <c r="F232" s="53">
        <f t="shared" si="105"/>
        <v>143.3</v>
      </c>
      <c r="G232" s="53">
        <f t="shared" si="105"/>
        <v>143.3</v>
      </c>
      <c r="H232" s="53">
        <f t="shared" si="105"/>
        <v>143.3</v>
      </c>
      <c r="I232" s="53">
        <f t="shared" si="105"/>
        <v>143.3</v>
      </c>
      <c r="J232" s="53">
        <f t="shared" si="105"/>
        <v>143.3</v>
      </c>
      <c r="K232" s="119">
        <v>51</v>
      </c>
    </row>
    <row r="233" spans="1:11" ht="15">
      <c r="A233" s="5"/>
      <c r="B233" s="16" t="s">
        <v>4</v>
      </c>
      <c r="C233" s="30">
        <f>SUM(D233:J233)</f>
        <v>1055.6</v>
      </c>
      <c r="D233" s="29">
        <v>202.6</v>
      </c>
      <c r="E233" s="29">
        <v>136.5</v>
      </c>
      <c r="F233" s="29">
        <v>143.3</v>
      </c>
      <c r="G233" s="29">
        <f>SUM(F233)</f>
        <v>143.3</v>
      </c>
      <c r="H233" s="29">
        <f>SUM(G233)</f>
        <v>143.3</v>
      </c>
      <c r="I233" s="29">
        <f>SUM(H233)</f>
        <v>143.3</v>
      </c>
      <c r="J233" s="29">
        <f>SUM(I233)</f>
        <v>143.3</v>
      </c>
      <c r="K233" s="143"/>
    </row>
    <row r="234" spans="1:11" ht="15">
      <c r="A234" s="159" t="s">
        <v>67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1"/>
    </row>
    <row r="235" spans="1:11" ht="15">
      <c r="A235" s="5"/>
      <c r="B235" s="51" t="s">
        <v>64</v>
      </c>
      <c r="C235" s="52">
        <f>SUM(C236)</f>
        <v>6498</v>
      </c>
      <c r="D235" s="53">
        <f>SUM(D236)</f>
        <v>898</v>
      </c>
      <c r="E235" s="53">
        <f aca="true" t="shared" si="106" ref="E235:J235">SUM(E236)</f>
        <v>1100</v>
      </c>
      <c r="F235" s="53">
        <f t="shared" si="106"/>
        <v>900</v>
      </c>
      <c r="G235" s="53">
        <f t="shared" si="106"/>
        <v>900</v>
      </c>
      <c r="H235" s="53">
        <f t="shared" si="106"/>
        <v>900</v>
      </c>
      <c r="I235" s="53">
        <f t="shared" si="106"/>
        <v>900</v>
      </c>
      <c r="J235" s="53">
        <f t="shared" si="106"/>
        <v>900</v>
      </c>
      <c r="K235" s="119">
        <v>52</v>
      </c>
    </row>
    <row r="236" spans="1:11" ht="15">
      <c r="A236" s="5"/>
      <c r="B236" s="16" t="s">
        <v>4</v>
      </c>
      <c r="C236" s="30">
        <f>SUM(D236:J236)</f>
        <v>6498</v>
      </c>
      <c r="D236" s="29">
        <v>898</v>
      </c>
      <c r="E236" s="29">
        <v>1100</v>
      </c>
      <c r="F236" s="29">
        <v>900</v>
      </c>
      <c r="G236" s="29">
        <f>SUM(F236)</f>
        <v>900</v>
      </c>
      <c r="H236" s="29">
        <f>SUM(G236)</f>
        <v>900</v>
      </c>
      <c r="I236" s="29">
        <f>SUM(H236)</f>
        <v>900</v>
      </c>
      <c r="J236" s="29">
        <f>SUM(I236)</f>
        <v>900</v>
      </c>
      <c r="K236" s="143"/>
    </row>
    <row r="237" spans="1:11" ht="15">
      <c r="A237" s="159" t="s">
        <v>68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1"/>
    </row>
    <row r="238" spans="1:11" ht="15">
      <c r="A238" s="5"/>
      <c r="B238" s="51" t="s">
        <v>64</v>
      </c>
      <c r="C238" s="52">
        <f>SUM(C239)</f>
        <v>756.4999999999999</v>
      </c>
      <c r="D238" s="53">
        <f>SUM(D239)</f>
        <v>100</v>
      </c>
      <c r="E238" s="53">
        <f aca="true" t="shared" si="107" ref="E238:J238">SUM(E239)</f>
        <v>105</v>
      </c>
      <c r="F238" s="53">
        <f t="shared" si="107"/>
        <v>110.3</v>
      </c>
      <c r="G238" s="53">
        <f t="shared" si="107"/>
        <v>110.3</v>
      </c>
      <c r="H238" s="53">
        <f t="shared" si="107"/>
        <v>110.3</v>
      </c>
      <c r="I238" s="53">
        <f t="shared" si="107"/>
        <v>110.3</v>
      </c>
      <c r="J238" s="53">
        <f t="shared" si="107"/>
        <v>110.3</v>
      </c>
      <c r="K238" s="119">
        <v>54</v>
      </c>
    </row>
    <row r="239" spans="1:11" ht="15">
      <c r="A239" s="5"/>
      <c r="B239" s="16" t="s">
        <v>4</v>
      </c>
      <c r="C239" s="30">
        <f>SUM(D239:J239)</f>
        <v>756.4999999999999</v>
      </c>
      <c r="D239" s="29">
        <v>100</v>
      </c>
      <c r="E239" s="29">
        <v>105</v>
      </c>
      <c r="F239" s="29">
        <v>110.3</v>
      </c>
      <c r="G239" s="29">
        <v>110.3</v>
      </c>
      <c r="H239" s="29">
        <f>SUM(G239)</f>
        <v>110.3</v>
      </c>
      <c r="I239" s="29">
        <f>SUM(H239)</f>
        <v>110.3</v>
      </c>
      <c r="J239" s="29">
        <f>SUM(I239)</f>
        <v>110.3</v>
      </c>
      <c r="K239" s="143"/>
    </row>
    <row r="240" spans="1:11" ht="27.75" customHeight="1">
      <c r="A240" s="131" t="s">
        <v>84</v>
      </c>
      <c r="B240" s="122"/>
      <c r="C240" s="122"/>
      <c r="D240" s="122"/>
      <c r="E240" s="122"/>
      <c r="F240" s="122"/>
      <c r="G240" s="122"/>
      <c r="H240" s="122"/>
      <c r="I240" s="122"/>
      <c r="J240" s="122"/>
      <c r="K240" s="123"/>
    </row>
    <row r="241" spans="1:11" ht="15">
      <c r="A241" s="13"/>
      <c r="B241" s="15" t="s">
        <v>40</v>
      </c>
      <c r="C241" s="57">
        <f>SUM(C242)</f>
        <v>378.00000000000006</v>
      </c>
      <c r="D241" s="57">
        <f>SUM(D242)</f>
        <v>50</v>
      </c>
      <c r="E241" s="57">
        <f aca="true" t="shared" si="108" ref="E241:J241">SUM(E242)</f>
        <v>52.5</v>
      </c>
      <c r="F241" s="57">
        <f t="shared" si="108"/>
        <v>55.1</v>
      </c>
      <c r="G241" s="57">
        <f t="shared" si="108"/>
        <v>55.1</v>
      </c>
      <c r="H241" s="57">
        <f t="shared" si="108"/>
        <v>55.1</v>
      </c>
      <c r="I241" s="57">
        <f t="shared" si="108"/>
        <v>55.1</v>
      </c>
      <c r="J241" s="57">
        <f t="shared" si="108"/>
        <v>55.1</v>
      </c>
      <c r="K241" s="119">
        <v>55</v>
      </c>
    </row>
    <row r="242" spans="1:11" ht="15">
      <c r="A242" s="49"/>
      <c r="B242" s="54" t="s">
        <v>4</v>
      </c>
      <c r="C242" s="56">
        <f>SUM(D242:J242)</f>
        <v>378.00000000000006</v>
      </c>
      <c r="D242" s="56">
        <f>SUM(D245)</f>
        <v>50</v>
      </c>
      <c r="E242" s="56">
        <f aca="true" t="shared" si="109" ref="E242:J242">SUM(E245)</f>
        <v>52.5</v>
      </c>
      <c r="F242" s="56">
        <f t="shared" si="109"/>
        <v>55.1</v>
      </c>
      <c r="G242" s="56">
        <f t="shared" si="109"/>
        <v>55.1</v>
      </c>
      <c r="H242" s="56">
        <f t="shared" si="109"/>
        <v>55.1</v>
      </c>
      <c r="I242" s="56">
        <f t="shared" si="109"/>
        <v>55.1</v>
      </c>
      <c r="J242" s="56">
        <f t="shared" si="109"/>
        <v>55.1</v>
      </c>
      <c r="K242" s="120"/>
    </row>
    <row r="243" spans="1:11" ht="15">
      <c r="A243" s="127" t="s">
        <v>73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9"/>
    </row>
    <row r="244" spans="1:11" ht="15">
      <c r="A244" s="106"/>
      <c r="B244" s="17" t="s">
        <v>40</v>
      </c>
      <c r="C244" s="107">
        <f>SUM(C245)</f>
        <v>378.00000000000006</v>
      </c>
      <c r="D244" s="108">
        <f>SUM(D245)</f>
        <v>50</v>
      </c>
      <c r="E244" s="108">
        <f aca="true" t="shared" si="110" ref="E244:J244">SUM(E245)</f>
        <v>52.5</v>
      </c>
      <c r="F244" s="108">
        <f t="shared" si="110"/>
        <v>55.1</v>
      </c>
      <c r="G244" s="108">
        <f t="shared" si="110"/>
        <v>55.1</v>
      </c>
      <c r="H244" s="108">
        <f t="shared" si="110"/>
        <v>55.1</v>
      </c>
      <c r="I244" s="108">
        <f t="shared" si="110"/>
        <v>55.1</v>
      </c>
      <c r="J244" s="108">
        <f t="shared" si="110"/>
        <v>55.1</v>
      </c>
      <c r="K244" s="119">
        <v>55</v>
      </c>
    </row>
    <row r="245" spans="1:11" ht="15">
      <c r="A245" s="5"/>
      <c r="B245" s="16" t="s">
        <v>4</v>
      </c>
      <c r="C245" s="30">
        <f>SUM(D245:J245)</f>
        <v>378.00000000000006</v>
      </c>
      <c r="D245" s="29">
        <v>50</v>
      </c>
      <c r="E245" s="29">
        <v>52.5</v>
      </c>
      <c r="F245" s="29">
        <v>55.1</v>
      </c>
      <c r="G245" s="29">
        <v>55.1</v>
      </c>
      <c r="H245" s="29">
        <f>SUM(G245)</f>
        <v>55.1</v>
      </c>
      <c r="I245" s="29">
        <f>SUM(H245)</f>
        <v>55.1</v>
      </c>
      <c r="J245" s="29">
        <f>SUM(I245)</f>
        <v>55.1</v>
      </c>
      <c r="K245" s="143"/>
    </row>
    <row r="246" spans="1:11" ht="15.75">
      <c r="A246" s="144" t="s">
        <v>80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6"/>
    </row>
    <row r="247" spans="1:11" ht="27">
      <c r="A247" s="74"/>
      <c r="B247" s="73" t="s">
        <v>46</v>
      </c>
      <c r="C247" s="100">
        <f aca="true" t="shared" si="111" ref="C247:J248">C250+C259</f>
        <v>21946.6</v>
      </c>
      <c r="D247" s="90">
        <f t="shared" si="111"/>
        <v>2902</v>
      </c>
      <c r="E247" s="90">
        <f t="shared" si="111"/>
        <v>3047.1</v>
      </c>
      <c r="F247" s="90">
        <f t="shared" si="111"/>
        <v>3199.5</v>
      </c>
      <c r="G247" s="90">
        <f t="shared" si="111"/>
        <v>3199.5</v>
      </c>
      <c r="H247" s="90">
        <f t="shared" si="111"/>
        <v>3199.5</v>
      </c>
      <c r="I247" s="90">
        <f t="shared" si="111"/>
        <v>3199.5</v>
      </c>
      <c r="J247" s="90">
        <f t="shared" si="111"/>
        <v>3199.5</v>
      </c>
      <c r="K247" s="119">
        <v>59</v>
      </c>
    </row>
    <row r="248" spans="1:11" ht="15">
      <c r="A248" s="74"/>
      <c r="B248" s="70" t="s">
        <v>4</v>
      </c>
      <c r="C248" s="99">
        <f t="shared" si="111"/>
        <v>21946.6</v>
      </c>
      <c r="D248" s="71">
        <f t="shared" si="111"/>
        <v>2902</v>
      </c>
      <c r="E248" s="71">
        <f t="shared" si="111"/>
        <v>3047.1</v>
      </c>
      <c r="F248" s="71">
        <f t="shared" si="111"/>
        <v>3199.5</v>
      </c>
      <c r="G248" s="71">
        <f t="shared" si="111"/>
        <v>3199.5</v>
      </c>
      <c r="H248" s="71">
        <f t="shared" si="111"/>
        <v>3199.5</v>
      </c>
      <c r="I248" s="71">
        <f t="shared" si="111"/>
        <v>3199.5</v>
      </c>
      <c r="J248" s="71">
        <f t="shared" si="111"/>
        <v>3199.5</v>
      </c>
      <c r="K248" s="143"/>
    </row>
    <row r="249" spans="1:11" ht="15">
      <c r="A249" s="116" t="s">
        <v>10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8"/>
    </row>
    <row r="250" spans="1:11" ht="40.5">
      <c r="A250" s="74"/>
      <c r="B250" s="73" t="s">
        <v>47</v>
      </c>
      <c r="C250" s="85">
        <v>0</v>
      </c>
      <c r="D250" s="85">
        <v>0</v>
      </c>
      <c r="E250" s="85">
        <v>0</v>
      </c>
      <c r="F250" s="85">
        <v>0</v>
      </c>
      <c r="G250" s="85">
        <v>0</v>
      </c>
      <c r="H250" s="85">
        <v>0</v>
      </c>
      <c r="I250" s="86">
        <v>0</v>
      </c>
      <c r="J250" s="86">
        <v>0</v>
      </c>
      <c r="K250" s="87"/>
    </row>
    <row r="251" spans="1:11" ht="15">
      <c r="A251" s="74"/>
      <c r="B251" s="70" t="s">
        <v>4</v>
      </c>
      <c r="C251" s="88">
        <v>0</v>
      </c>
      <c r="D251" s="88">
        <v>0</v>
      </c>
      <c r="E251" s="88">
        <v>0</v>
      </c>
      <c r="F251" s="88">
        <v>0</v>
      </c>
      <c r="G251" s="88">
        <v>0</v>
      </c>
      <c r="H251" s="88">
        <v>0</v>
      </c>
      <c r="I251" s="88">
        <v>0</v>
      </c>
      <c r="J251" s="88">
        <v>0</v>
      </c>
      <c r="K251" s="75"/>
    </row>
    <row r="252" spans="1:11" ht="15">
      <c r="A252" s="124" t="s">
        <v>11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6"/>
    </row>
    <row r="253" spans="1:11" ht="54">
      <c r="A253" s="21"/>
      <c r="B253" s="15" t="s">
        <v>39</v>
      </c>
      <c r="C253" s="28">
        <f aca="true" t="shared" si="112" ref="C253:J253">SUM(C254)</f>
        <v>0</v>
      </c>
      <c r="D253" s="28">
        <f t="shared" si="112"/>
        <v>0</v>
      </c>
      <c r="E253" s="28">
        <f t="shared" si="112"/>
        <v>0</v>
      </c>
      <c r="F253" s="28">
        <f t="shared" si="112"/>
        <v>0</v>
      </c>
      <c r="G253" s="28">
        <f t="shared" si="112"/>
        <v>0</v>
      </c>
      <c r="H253" s="28">
        <f t="shared" si="112"/>
        <v>0</v>
      </c>
      <c r="I253" s="28">
        <f t="shared" si="112"/>
        <v>0</v>
      </c>
      <c r="J253" s="28">
        <f t="shared" si="112"/>
        <v>0</v>
      </c>
      <c r="K253" s="12"/>
    </row>
    <row r="254" spans="1:11" ht="15">
      <c r="A254" s="11"/>
      <c r="B254" s="22" t="s">
        <v>4</v>
      </c>
      <c r="C254" s="24">
        <f>SUM(D254:J254)</f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6"/>
    </row>
    <row r="255" spans="1:11" ht="15">
      <c r="A255" s="124" t="s">
        <v>12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6"/>
    </row>
    <row r="256" spans="1:11" ht="15">
      <c r="A256" s="13"/>
      <c r="B256" s="15" t="s">
        <v>9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13"/>
    </row>
    <row r="257" spans="1:11" ht="15">
      <c r="A257" s="11"/>
      <c r="B257" s="22" t="s">
        <v>4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1"/>
    </row>
    <row r="258" spans="1:11" ht="15">
      <c r="A258" s="116" t="s">
        <v>22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8"/>
    </row>
    <row r="259" spans="1:11" ht="15">
      <c r="A259" s="89"/>
      <c r="B259" s="73" t="s">
        <v>9</v>
      </c>
      <c r="C259" s="90">
        <f aca="true" t="shared" si="113" ref="C259:J259">SUM(C260)</f>
        <v>21946.6</v>
      </c>
      <c r="D259" s="90">
        <f t="shared" si="113"/>
        <v>2902</v>
      </c>
      <c r="E259" s="90">
        <f t="shared" si="113"/>
        <v>3047.1</v>
      </c>
      <c r="F259" s="90">
        <f t="shared" si="113"/>
        <v>3199.5</v>
      </c>
      <c r="G259" s="90">
        <f t="shared" si="113"/>
        <v>3199.5</v>
      </c>
      <c r="H259" s="90">
        <f t="shared" si="113"/>
        <v>3199.5</v>
      </c>
      <c r="I259" s="90">
        <f t="shared" si="113"/>
        <v>3199.5</v>
      </c>
      <c r="J259" s="90">
        <f t="shared" si="113"/>
        <v>3199.5</v>
      </c>
      <c r="K259" s="98"/>
    </row>
    <row r="260" spans="1:11" ht="15">
      <c r="A260" s="74"/>
      <c r="B260" s="94" t="s">
        <v>4</v>
      </c>
      <c r="C260" s="71">
        <f>SUM(D260:J260)</f>
        <v>21946.6</v>
      </c>
      <c r="D260" s="71">
        <f>SUM(D263)</f>
        <v>2902</v>
      </c>
      <c r="E260" s="71">
        <f aca="true" t="shared" si="114" ref="E260:J260">SUM(E263)</f>
        <v>3047.1</v>
      </c>
      <c r="F260" s="71">
        <f t="shared" si="114"/>
        <v>3199.5</v>
      </c>
      <c r="G260" s="71">
        <f t="shared" si="114"/>
        <v>3199.5</v>
      </c>
      <c r="H260" s="71">
        <f t="shared" si="114"/>
        <v>3199.5</v>
      </c>
      <c r="I260" s="71">
        <f t="shared" si="114"/>
        <v>3199.5</v>
      </c>
      <c r="J260" s="71">
        <f t="shared" si="114"/>
        <v>3199.5</v>
      </c>
      <c r="K260" s="75"/>
    </row>
    <row r="261" spans="1:11" ht="15">
      <c r="A261" s="131" t="s">
        <v>99</v>
      </c>
      <c r="B261" s="122"/>
      <c r="C261" s="122"/>
      <c r="D261" s="122"/>
      <c r="E261" s="122"/>
      <c r="F261" s="122"/>
      <c r="G261" s="122"/>
      <c r="H261" s="122"/>
      <c r="I261" s="122"/>
      <c r="J261" s="122"/>
      <c r="K261" s="123"/>
    </row>
    <row r="262" spans="1:11" ht="15">
      <c r="A262" s="13"/>
      <c r="B262" s="35" t="s">
        <v>19</v>
      </c>
      <c r="C262" s="33">
        <f aca="true" t="shared" si="115" ref="C262:J262">SUM(C263:C263)</f>
        <v>21946.6</v>
      </c>
      <c r="D262" s="33">
        <f t="shared" si="115"/>
        <v>2902</v>
      </c>
      <c r="E262" s="33">
        <f t="shared" si="115"/>
        <v>3047.1</v>
      </c>
      <c r="F262" s="33">
        <f t="shared" si="115"/>
        <v>3199.5</v>
      </c>
      <c r="G262" s="33">
        <f t="shared" si="115"/>
        <v>3199.5</v>
      </c>
      <c r="H262" s="33">
        <f t="shared" si="115"/>
        <v>3199.5</v>
      </c>
      <c r="I262" s="33">
        <f t="shared" si="115"/>
        <v>3199.5</v>
      </c>
      <c r="J262" s="33">
        <f t="shared" si="115"/>
        <v>3199.5</v>
      </c>
      <c r="K262" s="119">
        <v>59</v>
      </c>
    </row>
    <row r="263" spans="1:11" ht="15">
      <c r="A263" s="11"/>
      <c r="B263" s="36" t="s">
        <v>4</v>
      </c>
      <c r="C263" s="40">
        <f>SUM(D263:J263)</f>
        <v>21946.6</v>
      </c>
      <c r="D263" s="40">
        <v>2902</v>
      </c>
      <c r="E263" s="40">
        <v>3047.1</v>
      </c>
      <c r="F263" s="40">
        <v>3199.5</v>
      </c>
      <c r="G263" s="40">
        <f>SUM(F263)</f>
        <v>3199.5</v>
      </c>
      <c r="H263" s="40">
        <f>SUM(G263)</f>
        <v>3199.5</v>
      </c>
      <c r="I263" s="40">
        <f>SUM(H263)</f>
        <v>3199.5</v>
      </c>
      <c r="J263" s="40">
        <f>SUM(I263)</f>
        <v>3199.5</v>
      </c>
      <c r="K263" s="143"/>
    </row>
    <row r="264" spans="1:11" ht="47.25" customHeight="1">
      <c r="A264" s="144" t="s">
        <v>90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6"/>
    </row>
    <row r="265" spans="1:14" ht="27">
      <c r="A265" s="74"/>
      <c r="B265" s="73" t="s">
        <v>48</v>
      </c>
      <c r="C265" s="90">
        <f>SUM(C266:C267)</f>
        <v>76505.4</v>
      </c>
      <c r="D265" s="90">
        <f>SUM(D266:D267)</f>
        <v>12775.4</v>
      </c>
      <c r="E265" s="90">
        <f aca="true" t="shared" si="116" ref="E265:J265">SUM(E266:E267)</f>
        <v>10199.5</v>
      </c>
      <c r="F265" s="90">
        <f t="shared" si="116"/>
        <v>10706.1</v>
      </c>
      <c r="G265" s="90">
        <f t="shared" si="116"/>
        <v>10706.1</v>
      </c>
      <c r="H265" s="90">
        <f t="shared" si="116"/>
        <v>10706.1</v>
      </c>
      <c r="I265" s="90">
        <f t="shared" si="116"/>
        <v>10706.1</v>
      </c>
      <c r="J265" s="90">
        <f t="shared" si="116"/>
        <v>10706.1</v>
      </c>
      <c r="K265" s="87"/>
      <c r="L265" s="9"/>
      <c r="N265" s="2"/>
    </row>
    <row r="266" spans="1:14" ht="15">
      <c r="A266" s="74"/>
      <c r="B266" s="95" t="s">
        <v>81</v>
      </c>
      <c r="C266" s="99">
        <f>SUM(D266:J266)</f>
        <v>631.8</v>
      </c>
      <c r="D266" s="71">
        <f>SUM(D279)</f>
        <v>229.8</v>
      </c>
      <c r="E266" s="71">
        <f aca="true" t="shared" si="117" ref="E266:J266">SUM(E279)</f>
        <v>67</v>
      </c>
      <c r="F266" s="71">
        <f t="shared" si="117"/>
        <v>67</v>
      </c>
      <c r="G266" s="71">
        <f t="shared" si="117"/>
        <v>67</v>
      </c>
      <c r="H266" s="71">
        <f t="shared" si="117"/>
        <v>67</v>
      </c>
      <c r="I266" s="71">
        <f t="shared" si="117"/>
        <v>67</v>
      </c>
      <c r="J266" s="71">
        <f t="shared" si="117"/>
        <v>67</v>
      </c>
      <c r="K266" s="87"/>
      <c r="L266" s="9"/>
      <c r="N266" s="2"/>
    </row>
    <row r="267" spans="1:14" ht="15">
      <c r="A267" s="74"/>
      <c r="B267" s="70" t="s">
        <v>4</v>
      </c>
      <c r="C267" s="99">
        <f>SUM(D267:J267)</f>
        <v>75873.59999999999</v>
      </c>
      <c r="D267" s="71">
        <f>D270+D280</f>
        <v>12545.6</v>
      </c>
      <c r="E267" s="71">
        <f aca="true" t="shared" si="118" ref="E267:J267">E270+E280</f>
        <v>10132.5</v>
      </c>
      <c r="F267" s="71">
        <f t="shared" si="118"/>
        <v>10639.1</v>
      </c>
      <c r="G267" s="71">
        <f t="shared" si="118"/>
        <v>10639.1</v>
      </c>
      <c r="H267" s="71">
        <f t="shared" si="118"/>
        <v>10639.1</v>
      </c>
      <c r="I267" s="71">
        <f t="shared" si="118"/>
        <v>10639.1</v>
      </c>
      <c r="J267" s="71">
        <f t="shared" si="118"/>
        <v>10639.1</v>
      </c>
      <c r="K267" s="75"/>
      <c r="L267" s="4"/>
      <c r="N267" s="2"/>
    </row>
    <row r="268" spans="1:12" ht="10.5" customHeight="1">
      <c r="A268" s="116" t="s">
        <v>10</v>
      </c>
      <c r="B268" s="117"/>
      <c r="C268" s="117"/>
      <c r="D268" s="117"/>
      <c r="E268" s="117"/>
      <c r="F268" s="117"/>
      <c r="G268" s="117"/>
      <c r="H268" s="117"/>
      <c r="I268" s="117"/>
      <c r="J268" s="117"/>
      <c r="K268" s="118"/>
      <c r="L268" s="4"/>
    </row>
    <row r="269" spans="1:12" ht="40.5">
      <c r="A269" s="74"/>
      <c r="B269" s="73" t="s">
        <v>47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6">
        <v>0</v>
      </c>
      <c r="J269" s="86">
        <v>0</v>
      </c>
      <c r="K269" s="87"/>
      <c r="L269" s="4"/>
    </row>
    <row r="270" spans="1:12" ht="15">
      <c r="A270" s="74"/>
      <c r="B270" s="70" t="s">
        <v>4</v>
      </c>
      <c r="C270" s="88">
        <v>0</v>
      </c>
      <c r="D270" s="88">
        <v>0</v>
      </c>
      <c r="E270" s="88">
        <v>0</v>
      </c>
      <c r="F270" s="88">
        <v>0</v>
      </c>
      <c r="G270" s="88">
        <v>0</v>
      </c>
      <c r="H270" s="88">
        <v>0</v>
      </c>
      <c r="I270" s="88">
        <v>0</v>
      </c>
      <c r="J270" s="88">
        <v>0</v>
      </c>
      <c r="K270" s="75"/>
      <c r="L270" s="4"/>
    </row>
    <row r="271" spans="1:12" ht="12.75" customHeight="1">
      <c r="A271" s="124" t="s">
        <v>11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6"/>
      <c r="L271" s="4"/>
    </row>
    <row r="272" spans="1:12" ht="54">
      <c r="A272" s="21"/>
      <c r="B272" s="15" t="s">
        <v>39</v>
      </c>
      <c r="C272" s="28">
        <f>SUM(C273)</f>
        <v>0</v>
      </c>
      <c r="D272" s="28">
        <f aca="true" t="shared" si="119" ref="D272:J272">SUM(D273)</f>
        <v>0</v>
      </c>
      <c r="E272" s="28">
        <f t="shared" si="119"/>
        <v>0</v>
      </c>
      <c r="F272" s="28">
        <f t="shared" si="119"/>
        <v>0</v>
      </c>
      <c r="G272" s="28">
        <f t="shared" si="119"/>
        <v>0</v>
      </c>
      <c r="H272" s="28">
        <f t="shared" si="119"/>
        <v>0</v>
      </c>
      <c r="I272" s="28">
        <f t="shared" si="119"/>
        <v>0</v>
      </c>
      <c r="J272" s="28">
        <f t="shared" si="119"/>
        <v>0</v>
      </c>
      <c r="K272" s="12"/>
      <c r="L272" s="4"/>
    </row>
    <row r="273" spans="1:12" ht="15">
      <c r="A273" s="11"/>
      <c r="B273" s="22" t="s">
        <v>4</v>
      </c>
      <c r="C273" s="24">
        <f>SUM(D273:J273)</f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6"/>
      <c r="L273" s="4"/>
    </row>
    <row r="274" spans="1:11" ht="12.75" customHeight="1">
      <c r="A274" s="124" t="s">
        <v>12</v>
      </c>
      <c r="B274" s="125"/>
      <c r="C274" s="125"/>
      <c r="D274" s="125"/>
      <c r="E274" s="125"/>
      <c r="F274" s="125"/>
      <c r="G274" s="125"/>
      <c r="H274" s="125"/>
      <c r="I274" s="125"/>
      <c r="J274" s="125"/>
      <c r="K274" s="126"/>
    </row>
    <row r="275" spans="1:11" ht="15">
      <c r="A275" s="13"/>
      <c r="B275" s="15" t="s">
        <v>9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13"/>
    </row>
    <row r="276" spans="1:11" ht="15">
      <c r="A276" s="11"/>
      <c r="B276" s="22" t="s">
        <v>4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1"/>
    </row>
    <row r="277" spans="1:11" ht="12.75" customHeight="1">
      <c r="A277" s="116" t="s">
        <v>22</v>
      </c>
      <c r="B277" s="117"/>
      <c r="C277" s="117"/>
      <c r="D277" s="117"/>
      <c r="E277" s="117"/>
      <c r="F277" s="117"/>
      <c r="G277" s="117"/>
      <c r="H277" s="117"/>
      <c r="I277" s="117"/>
      <c r="J277" s="117"/>
      <c r="K277" s="118"/>
    </row>
    <row r="278" spans="1:13" ht="15">
      <c r="A278" s="89"/>
      <c r="B278" s="73" t="s">
        <v>9</v>
      </c>
      <c r="C278" s="90">
        <f>SUM(C279:C280)</f>
        <v>76505.4</v>
      </c>
      <c r="D278" s="90">
        <f>SUM(D279:D280)</f>
        <v>12775.4</v>
      </c>
      <c r="E278" s="90">
        <f aca="true" t="shared" si="120" ref="E278:J278">SUM(E279:E280)</f>
        <v>10199.5</v>
      </c>
      <c r="F278" s="90">
        <f t="shared" si="120"/>
        <v>10706.1</v>
      </c>
      <c r="G278" s="90">
        <f t="shared" si="120"/>
        <v>10706.1</v>
      </c>
      <c r="H278" s="90">
        <f t="shared" si="120"/>
        <v>10706.1</v>
      </c>
      <c r="I278" s="90">
        <f t="shared" si="120"/>
        <v>10706.1</v>
      </c>
      <c r="J278" s="90">
        <f t="shared" si="120"/>
        <v>10706.1</v>
      </c>
      <c r="K278" s="98"/>
      <c r="M278" s="7"/>
    </row>
    <row r="279" spans="1:13" ht="15">
      <c r="A279" s="89"/>
      <c r="B279" s="95" t="s">
        <v>81</v>
      </c>
      <c r="C279" s="71">
        <f>SUM(D279:J279)</f>
        <v>631.8</v>
      </c>
      <c r="D279" s="71">
        <f>SUM(D295)</f>
        <v>229.8</v>
      </c>
      <c r="E279" s="71">
        <f aca="true" t="shared" si="121" ref="E279:J279">SUM(E295)</f>
        <v>67</v>
      </c>
      <c r="F279" s="71">
        <f t="shared" si="121"/>
        <v>67</v>
      </c>
      <c r="G279" s="71">
        <f t="shared" si="121"/>
        <v>67</v>
      </c>
      <c r="H279" s="71">
        <f t="shared" si="121"/>
        <v>67</v>
      </c>
      <c r="I279" s="71">
        <f t="shared" si="121"/>
        <v>67</v>
      </c>
      <c r="J279" s="71">
        <f t="shared" si="121"/>
        <v>67</v>
      </c>
      <c r="K279" s="89"/>
      <c r="M279" s="7"/>
    </row>
    <row r="280" spans="1:13" ht="15">
      <c r="A280" s="74"/>
      <c r="B280" s="94" t="s">
        <v>4</v>
      </c>
      <c r="C280" s="71">
        <f>SUM(D280:J280)</f>
        <v>75873.59999999999</v>
      </c>
      <c r="D280" s="71">
        <f>SUM(D283+D286)</f>
        <v>12545.6</v>
      </c>
      <c r="E280" s="71">
        <f aca="true" t="shared" si="122" ref="E280:J280">SUM(E283+E286)</f>
        <v>10132.5</v>
      </c>
      <c r="F280" s="71">
        <f t="shared" si="122"/>
        <v>10639.1</v>
      </c>
      <c r="G280" s="71">
        <f t="shared" si="122"/>
        <v>10639.1</v>
      </c>
      <c r="H280" s="71">
        <f t="shared" si="122"/>
        <v>10639.1</v>
      </c>
      <c r="I280" s="71">
        <f t="shared" si="122"/>
        <v>10639.1</v>
      </c>
      <c r="J280" s="71">
        <f t="shared" si="122"/>
        <v>10639.1</v>
      </c>
      <c r="K280" s="75"/>
      <c r="M280" s="7"/>
    </row>
    <row r="281" spans="1:11" ht="28.5" customHeight="1">
      <c r="A281" s="131" t="s">
        <v>89</v>
      </c>
      <c r="B281" s="122"/>
      <c r="C281" s="122"/>
      <c r="D281" s="122"/>
      <c r="E281" s="122"/>
      <c r="F281" s="122"/>
      <c r="G281" s="122"/>
      <c r="H281" s="122"/>
      <c r="I281" s="122"/>
      <c r="J281" s="122"/>
      <c r="K281" s="123"/>
    </row>
    <row r="282" spans="1:11" ht="15">
      <c r="A282" s="13"/>
      <c r="B282" s="35" t="s">
        <v>19</v>
      </c>
      <c r="C282" s="45">
        <f aca="true" t="shared" si="123" ref="C282:J282">SUM(C283:C283)</f>
        <v>68062.5</v>
      </c>
      <c r="D282" s="33">
        <f t="shared" si="123"/>
        <v>9000</v>
      </c>
      <c r="E282" s="33">
        <f t="shared" si="123"/>
        <v>9450</v>
      </c>
      <c r="F282" s="33">
        <f t="shared" si="123"/>
        <v>9922.5</v>
      </c>
      <c r="G282" s="33">
        <f t="shared" si="123"/>
        <v>9922.5</v>
      </c>
      <c r="H282" s="33">
        <f t="shared" si="123"/>
        <v>9922.5</v>
      </c>
      <c r="I282" s="33">
        <f t="shared" si="123"/>
        <v>9922.5</v>
      </c>
      <c r="J282" s="33">
        <f t="shared" si="123"/>
        <v>9922.5</v>
      </c>
      <c r="K282" s="119" t="s">
        <v>97</v>
      </c>
    </row>
    <row r="283" spans="1:11" ht="15">
      <c r="A283" s="11"/>
      <c r="B283" s="36" t="s">
        <v>4</v>
      </c>
      <c r="C283" s="32">
        <f>SUM(D283:J283)</f>
        <v>68062.5</v>
      </c>
      <c r="D283" s="32">
        <v>9000</v>
      </c>
      <c r="E283" s="32">
        <v>9450</v>
      </c>
      <c r="F283" s="32">
        <v>9922.5</v>
      </c>
      <c r="G283" s="32">
        <f>SUM(F283)</f>
        <v>9922.5</v>
      </c>
      <c r="H283" s="32">
        <f>SUM(G283)</f>
        <v>9922.5</v>
      </c>
      <c r="I283" s="32">
        <f>SUM(H283)</f>
        <v>9922.5</v>
      </c>
      <c r="J283" s="32">
        <f>SUM(I283)</f>
        <v>9922.5</v>
      </c>
      <c r="K283" s="120"/>
    </row>
    <row r="284" spans="1:11" ht="14.25" customHeight="1">
      <c r="A284" s="131" t="s">
        <v>83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3"/>
    </row>
    <row r="285" spans="1:11" ht="15">
      <c r="A285" s="13"/>
      <c r="B285" s="15" t="s">
        <v>40</v>
      </c>
      <c r="C285" s="33">
        <f>SUM(C286:C286)</f>
        <v>7811.100000000002</v>
      </c>
      <c r="D285" s="33">
        <f>SUM(D286:D286)</f>
        <v>3545.6</v>
      </c>
      <c r="E285" s="33">
        <f aca="true" t="shared" si="124" ref="E285:J285">SUM(E286)</f>
        <v>682.5</v>
      </c>
      <c r="F285" s="33">
        <f t="shared" si="124"/>
        <v>716.6</v>
      </c>
      <c r="G285" s="33">
        <f t="shared" si="124"/>
        <v>716.6</v>
      </c>
      <c r="H285" s="33">
        <f t="shared" si="124"/>
        <v>716.6</v>
      </c>
      <c r="I285" s="33">
        <f t="shared" si="124"/>
        <v>716.6</v>
      </c>
      <c r="J285" s="33">
        <f t="shared" si="124"/>
        <v>716.6</v>
      </c>
      <c r="K285" s="162">
        <v>67</v>
      </c>
    </row>
    <row r="286" spans="1:11" ht="15">
      <c r="A286" s="11"/>
      <c r="B286" s="16" t="s">
        <v>4</v>
      </c>
      <c r="C286" s="32">
        <f>SUM(D286:J286)</f>
        <v>7811.100000000002</v>
      </c>
      <c r="D286" s="32">
        <f>SUM(D288+D291)</f>
        <v>3545.6</v>
      </c>
      <c r="E286" s="32">
        <f aca="true" t="shared" si="125" ref="E286:J286">SUM(E288+E291)</f>
        <v>682.5</v>
      </c>
      <c r="F286" s="32">
        <f t="shared" si="125"/>
        <v>716.6</v>
      </c>
      <c r="G286" s="32">
        <f t="shared" si="125"/>
        <v>716.6</v>
      </c>
      <c r="H286" s="32">
        <f t="shared" si="125"/>
        <v>716.6</v>
      </c>
      <c r="I286" s="32">
        <f t="shared" si="125"/>
        <v>716.6</v>
      </c>
      <c r="J286" s="32">
        <f t="shared" si="125"/>
        <v>716.6</v>
      </c>
      <c r="K286" s="162"/>
    </row>
    <row r="287" spans="1:11" ht="12" customHeight="1">
      <c r="A287" s="159" t="s">
        <v>78</v>
      </c>
      <c r="B287" s="160"/>
      <c r="C287" s="160"/>
      <c r="D287" s="160"/>
      <c r="E287" s="160"/>
      <c r="F287" s="160"/>
      <c r="G287" s="160"/>
      <c r="H287" s="160"/>
      <c r="I287" s="160"/>
      <c r="J287" s="160"/>
      <c r="K287" s="161"/>
    </row>
    <row r="288" spans="1:11" ht="15">
      <c r="A288" s="5"/>
      <c r="B288" s="51" t="s">
        <v>64</v>
      </c>
      <c r="C288" s="52">
        <f>SUM(C289)</f>
        <v>4915.5</v>
      </c>
      <c r="D288" s="53">
        <f>SUM(D289)</f>
        <v>650</v>
      </c>
      <c r="E288" s="53">
        <f aca="true" t="shared" si="126" ref="E288:J288">SUM(E289)</f>
        <v>682.5</v>
      </c>
      <c r="F288" s="53">
        <f t="shared" si="126"/>
        <v>716.6</v>
      </c>
      <c r="G288" s="53">
        <f t="shared" si="126"/>
        <v>716.6</v>
      </c>
      <c r="H288" s="53">
        <f t="shared" si="126"/>
        <v>716.6</v>
      </c>
      <c r="I288" s="53">
        <f t="shared" si="126"/>
        <v>716.6</v>
      </c>
      <c r="J288" s="53">
        <f t="shared" si="126"/>
        <v>716.6</v>
      </c>
      <c r="K288" s="119">
        <v>67</v>
      </c>
    </row>
    <row r="289" spans="1:11" ht="15">
      <c r="A289" s="5"/>
      <c r="B289" s="16" t="s">
        <v>4</v>
      </c>
      <c r="C289" s="30">
        <f>SUM(D289:J289)</f>
        <v>4915.5</v>
      </c>
      <c r="D289" s="29">
        <v>650</v>
      </c>
      <c r="E289" s="29">
        <v>682.5</v>
      </c>
      <c r="F289" s="29">
        <v>716.6</v>
      </c>
      <c r="G289" s="29">
        <v>716.6</v>
      </c>
      <c r="H289" s="29">
        <f>SUM(G289)</f>
        <v>716.6</v>
      </c>
      <c r="I289" s="29">
        <f>SUM(H289)</f>
        <v>716.6</v>
      </c>
      <c r="J289" s="29">
        <f>SUM(I289)</f>
        <v>716.6</v>
      </c>
      <c r="K289" s="143"/>
    </row>
    <row r="290" spans="1:11" ht="15">
      <c r="A290" s="159" t="s">
        <v>100</v>
      </c>
      <c r="B290" s="160"/>
      <c r="C290" s="160"/>
      <c r="D290" s="160"/>
      <c r="E290" s="160"/>
      <c r="F290" s="160"/>
      <c r="G290" s="160"/>
      <c r="H290" s="160"/>
      <c r="I290" s="160"/>
      <c r="J290" s="160"/>
      <c r="K290" s="161"/>
    </row>
    <row r="291" spans="1:11" ht="15">
      <c r="A291" s="5"/>
      <c r="B291" s="51" t="s">
        <v>64</v>
      </c>
      <c r="C291" s="52">
        <f>SUM(C292)</f>
        <v>2895.6</v>
      </c>
      <c r="D291" s="53">
        <f>SUM(D292)</f>
        <v>2895.6</v>
      </c>
      <c r="E291" s="53">
        <f aca="true" t="shared" si="127" ref="E291:J291">SUM(E292)</f>
        <v>0</v>
      </c>
      <c r="F291" s="53">
        <f t="shared" si="127"/>
        <v>0</v>
      </c>
      <c r="G291" s="53">
        <f t="shared" si="127"/>
        <v>0</v>
      </c>
      <c r="H291" s="53">
        <f t="shared" si="127"/>
        <v>0</v>
      </c>
      <c r="I291" s="53">
        <f t="shared" si="127"/>
        <v>0</v>
      </c>
      <c r="J291" s="53">
        <f t="shared" si="127"/>
        <v>0</v>
      </c>
      <c r="K291" s="119">
        <v>67</v>
      </c>
    </row>
    <row r="292" spans="1:11" ht="15">
      <c r="A292" s="5"/>
      <c r="B292" s="16" t="s">
        <v>4</v>
      </c>
      <c r="C292" s="30">
        <f>SUM(D292:J292)</f>
        <v>2895.6</v>
      </c>
      <c r="D292" s="29">
        <v>2895.6</v>
      </c>
      <c r="E292" s="29">
        <v>0</v>
      </c>
      <c r="F292" s="29">
        <v>0</v>
      </c>
      <c r="G292" s="29">
        <v>0</v>
      </c>
      <c r="H292" s="29">
        <f>SUM(G292)</f>
        <v>0</v>
      </c>
      <c r="I292" s="29">
        <f>SUM(H292)</f>
        <v>0</v>
      </c>
      <c r="J292" s="29">
        <f>SUM(I292)</f>
        <v>0</v>
      </c>
      <c r="K292" s="143"/>
    </row>
    <row r="293" spans="1:11" ht="28.5" customHeight="1">
      <c r="A293" s="131" t="s">
        <v>82</v>
      </c>
      <c r="B293" s="150"/>
      <c r="C293" s="150"/>
      <c r="D293" s="150"/>
      <c r="E293" s="150"/>
      <c r="F293" s="150"/>
      <c r="G293" s="150"/>
      <c r="H293" s="150"/>
      <c r="I293" s="150"/>
      <c r="J293" s="150"/>
      <c r="K293" s="151"/>
    </row>
    <row r="294" spans="1:11" ht="15">
      <c r="A294" s="66"/>
      <c r="B294" s="35" t="s">
        <v>40</v>
      </c>
      <c r="C294" s="32">
        <f aca="true" t="shared" si="128" ref="C294:J294">SUM(C295)</f>
        <v>631.8</v>
      </c>
      <c r="D294" s="32">
        <f t="shared" si="128"/>
        <v>229.8</v>
      </c>
      <c r="E294" s="32">
        <f t="shared" si="128"/>
        <v>67</v>
      </c>
      <c r="F294" s="32">
        <f t="shared" si="128"/>
        <v>67</v>
      </c>
      <c r="G294" s="32">
        <f t="shared" si="128"/>
        <v>67</v>
      </c>
      <c r="H294" s="32">
        <f t="shared" si="128"/>
        <v>67</v>
      </c>
      <c r="I294" s="32">
        <f t="shared" si="128"/>
        <v>67</v>
      </c>
      <c r="J294" s="32">
        <f t="shared" si="128"/>
        <v>67</v>
      </c>
      <c r="K294" s="162">
        <v>68</v>
      </c>
    </row>
    <row r="295" spans="1:11" ht="15">
      <c r="A295" s="65"/>
      <c r="B295" s="36" t="s">
        <v>81</v>
      </c>
      <c r="C295" s="32">
        <f>SUM(D295:J295)</f>
        <v>631.8</v>
      </c>
      <c r="D295" s="32">
        <v>229.8</v>
      </c>
      <c r="E295" s="32">
        <v>67</v>
      </c>
      <c r="F295" s="32">
        <v>67</v>
      </c>
      <c r="G295" s="32">
        <v>67</v>
      </c>
      <c r="H295" s="32">
        <v>67</v>
      </c>
      <c r="I295" s="32">
        <v>67</v>
      </c>
      <c r="J295" s="32">
        <v>67</v>
      </c>
      <c r="K295" s="162"/>
    </row>
    <row r="296" ht="12.75" customHeight="1"/>
    <row r="305" ht="12.75" customHeight="1"/>
  </sheetData>
  <mergeCells count="140">
    <mergeCell ref="A252:K252"/>
    <mergeCell ref="A290:K290"/>
    <mergeCell ref="A258:K258"/>
    <mergeCell ref="A249:K249"/>
    <mergeCell ref="A237:K237"/>
    <mergeCell ref="K238:K239"/>
    <mergeCell ref="A240:K240"/>
    <mergeCell ref="A255:K255"/>
    <mergeCell ref="A246:K246"/>
    <mergeCell ref="K244:K245"/>
    <mergeCell ref="K247:K248"/>
    <mergeCell ref="A274:K274"/>
    <mergeCell ref="K294:K295"/>
    <mergeCell ref="A261:K261"/>
    <mergeCell ref="A293:K293"/>
    <mergeCell ref="K288:K289"/>
    <mergeCell ref="K282:K283"/>
    <mergeCell ref="A281:K281"/>
    <mergeCell ref="A287:K287"/>
    <mergeCell ref="A284:K284"/>
    <mergeCell ref="A268:K268"/>
    <mergeCell ref="A243:K243"/>
    <mergeCell ref="A234:K234"/>
    <mergeCell ref="K235:K236"/>
    <mergeCell ref="K241:K242"/>
    <mergeCell ref="K291:K292"/>
    <mergeCell ref="K262:K263"/>
    <mergeCell ref="A264:K264"/>
    <mergeCell ref="A277:K277"/>
    <mergeCell ref="K285:K286"/>
    <mergeCell ref="A271:K271"/>
    <mergeCell ref="A210:K210"/>
    <mergeCell ref="A225:K225"/>
    <mergeCell ref="K229:K230"/>
    <mergeCell ref="A213:K213"/>
    <mergeCell ref="K226:K227"/>
    <mergeCell ref="K232:K233"/>
    <mergeCell ref="K200:K201"/>
    <mergeCell ref="A199:K199"/>
    <mergeCell ref="A231:K231"/>
    <mergeCell ref="A219:K219"/>
    <mergeCell ref="A216:K216"/>
    <mergeCell ref="A222:K222"/>
    <mergeCell ref="A228:K228"/>
    <mergeCell ref="K203:K204"/>
    <mergeCell ref="A205:K205"/>
    <mergeCell ref="K206:K209"/>
    <mergeCell ref="A202:K202"/>
    <mergeCell ref="A124:K124"/>
    <mergeCell ref="K125:K126"/>
    <mergeCell ref="A130:K130"/>
    <mergeCell ref="A139:K139"/>
    <mergeCell ref="K143:K144"/>
    <mergeCell ref="A153:K153"/>
    <mergeCell ref="A148:K148"/>
    <mergeCell ref="K197:K198"/>
    <mergeCell ref="A185:K185"/>
    <mergeCell ref="A193:K193"/>
    <mergeCell ref="A196:K196"/>
    <mergeCell ref="K194:K195"/>
    <mergeCell ref="A188:K188"/>
    <mergeCell ref="A182:K182"/>
    <mergeCell ref="A161:K161"/>
    <mergeCell ref="A174:K174"/>
    <mergeCell ref="A171:K171"/>
    <mergeCell ref="A127:K127"/>
    <mergeCell ref="K167:K170"/>
    <mergeCell ref="A179:K179"/>
    <mergeCell ref="A158:K158"/>
    <mergeCell ref="A133:K133"/>
    <mergeCell ref="A142:K142"/>
    <mergeCell ref="A166:K166"/>
    <mergeCell ref="A136:K136"/>
    <mergeCell ref="A145:K145"/>
    <mergeCell ref="A63:K63"/>
    <mergeCell ref="A78:K78"/>
    <mergeCell ref="K79:K80"/>
    <mergeCell ref="A105:K105"/>
    <mergeCell ref="A86:K86"/>
    <mergeCell ref="A117:K117"/>
    <mergeCell ref="A69:K69"/>
    <mergeCell ref="K67:K68"/>
    <mergeCell ref="K64:K65"/>
    <mergeCell ref="K122:K123"/>
    <mergeCell ref="K23:K24"/>
    <mergeCell ref="A60:K60"/>
    <mergeCell ref="K58:K59"/>
    <mergeCell ref="A42:K42"/>
    <mergeCell ref="C23:C24"/>
    <mergeCell ref="D23:D24"/>
    <mergeCell ref="K52:K53"/>
    <mergeCell ref="A54:K54"/>
    <mergeCell ref="A51:K51"/>
    <mergeCell ref="A95:K95"/>
    <mergeCell ref="A121:K121"/>
    <mergeCell ref="A75:K75"/>
    <mergeCell ref="A72:K72"/>
    <mergeCell ref="K73:K74"/>
    <mergeCell ref="K76:K77"/>
    <mergeCell ref="A91:K91"/>
    <mergeCell ref="K101:K104"/>
    <mergeCell ref="K118:K120"/>
    <mergeCell ref="A100:K100"/>
    <mergeCell ref="K61:K62"/>
    <mergeCell ref="A81:K81"/>
    <mergeCell ref="A114:K114"/>
    <mergeCell ref="K115:K116"/>
    <mergeCell ref="K110:K112"/>
    <mergeCell ref="A109:K109"/>
    <mergeCell ref="K70:K71"/>
    <mergeCell ref="A66:K66"/>
    <mergeCell ref="I1:K1"/>
    <mergeCell ref="K8:K9"/>
    <mergeCell ref="G23:G24"/>
    <mergeCell ref="B8:B9"/>
    <mergeCell ref="C8:J8"/>
    <mergeCell ref="A22:K22"/>
    <mergeCell ref="A2:K2"/>
    <mergeCell ref="A6:K6"/>
    <mergeCell ref="A8:A9"/>
    <mergeCell ref="K55:K56"/>
    <mergeCell ref="A57:K57"/>
    <mergeCell ref="F23:F24"/>
    <mergeCell ref="J23:J24"/>
    <mergeCell ref="A45:K45"/>
    <mergeCell ref="A34:K34"/>
    <mergeCell ref="K46:K47"/>
    <mergeCell ref="A38:K38"/>
    <mergeCell ref="K49:K50"/>
    <mergeCell ref="E23:E24"/>
    <mergeCell ref="A3:K3"/>
    <mergeCell ref="A4:K4"/>
    <mergeCell ref="A5:K5"/>
    <mergeCell ref="A27:K27"/>
    <mergeCell ref="K39:K40"/>
    <mergeCell ref="A48:K48"/>
    <mergeCell ref="A31:K31"/>
    <mergeCell ref="A23:A24"/>
    <mergeCell ref="I23:I24"/>
    <mergeCell ref="H23:H24"/>
  </mergeCells>
  <printOptions/>
  <pageMargins left="0.5118110236220472" right="0.31496062992125984" top="0.9448818897637796" bottom="0.5905511811023623" header="0.5118110236220472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2014-07-30T09:42:09Z</cp:lastPrinted>
  <dcterms:created xsi:type="dcterms:W3CDTF">2013-09-11T09:57:45Z</dcterms:created>
  <dcterms:modified xsi:type="dcterms:W3CDTF">2014-07-30T09:56:12Z</dcterms:modified>
  <cp:category/>
  <cp:version/>
  <cp:contentType/>
  <cp:contentStatus/>
</cp:coreProperties>
</file>