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<sst xmlns="http://schemas.openxmlformats.org/spreadsheetml/2006/main" count="263" uniqueCount="169">
  <si>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</si>
  <si>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</si>
  <si>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</si>
  <si>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</si>
  <si>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</si>
  <si>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</si>
  <si>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</si>
  <si>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</si>
  <si>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</si>
  <si>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</si>
  <si>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</si>
  <si>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>в том числе:</t>
  </si>
  <si>
    <t>1. Капитальные вложения</t>
  </si>
  <si>
    <t xml:space="preserve">Всего по направлению «Капитальные вложения»,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</si>
  <si>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</si>
  <si>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</si>
  <si>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</si>
  <si>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2. Прочие нужды</t>
  </si>
  <si>
    <t>по выполнению муниципальной программы Североуральского городского округа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</si>
  <si>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</si>
  <si>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</si>
  <si>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</si>
  <si>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</si>
  <si>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</si>
  <si>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</si>
  <si>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</si>
  <si>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</si>
  <si>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</si>
  <si>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</si>
  <si>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</si>
  <si>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</si>
  <si>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</si>
  <si>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</si>
  <si>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</si>
  <si>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</si>
  <si>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</si>
  <si>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</si>
  <si>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</si>
  <si>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</si>
  <si>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</si>
  <si>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</si>
  <si>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</si>
  <si>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</si>
  <si>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</si>
  <si>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</si>
  <si>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</si>
  <si>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</si>
  <si>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</si>
  <si>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</si>
  <si>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</si>
  <si>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</si>
  <si>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</si>
  <si>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</si>
  <si>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</si>
  <si>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</si>
  <si>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</si>
  <si>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</si>
  <si>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</si>
  <si>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</si>
  <si>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</si>
  <si>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</si>
  <si>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</si>
  <si>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</si>
  <si>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</si>
  <si>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</si>
  <si>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</si>
  <si>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</si>
  <si>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</si>
  <si>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</si>
  <si>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</si>
  <si>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</si>
  <si>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</si>
  <si>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</si>
  <si>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</si>
  <si>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</si>
  <si>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</si>
  <si>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</si>
  <si>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</si>
  <si>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</si>
  <si>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</si>
  <si>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</si>
  <si>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</si>
  <si>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</si>
  <si>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</si>
  <si>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</si>
  <si>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</si>
  <si>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</si>
  <si>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</si>
  <si>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</si>
  <si>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</si>
  <si>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</si>
  <si>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</si>
  <si>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</si>
  <si>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</si>
  <si>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</si>
  <si>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</si>
  <si>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</si>
  <si>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</si>
  <si>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</si>
  <si>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</si>
  <si>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</si>
  <si>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</si>
  <si>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</si>
  <si>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</si>
  <si>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</si>
  <si>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</si>
  <si>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</si>
  <si>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</si>
  <si>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</si>
  <si>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</si>
  <si>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</si>
  <si>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</si>
  <si>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</si>
  <si>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</si>
  <si>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</si>
  <si>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</si>
  <si>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</si>
  <si>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</si>
  <si>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</si>
  <si>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</si>
  <si>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</si>
  <si>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</si>
  <si>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</si>
  <si>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</si>
  <si>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</si>
  <si>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</si>
  <si>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</si>
  <si>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</si>
  <si>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</si>
  <si>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</si>
  <si>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</si>
  <si>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</si>
  <si>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</si>
  <si>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</si>
  <si>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</si>
  <si>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</si>
  <si>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</si>
  <si>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</si>
  <si>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</si>
  <si>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</si>
  <si>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</si>
  <si>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</si>
  <si>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</si>
  <si>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</si>
  <si>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</si>
  <si>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</si>
  <si>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</si>
  <si>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</si>
  <si>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</si>
  <si>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</si>
  <si>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</si>
  <si>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</si>
  <si>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</si>
  <si>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</si>
  <si>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</si>
  <si>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</si>
  <si>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</si>
  <si>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</si>
  <si>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</si>
  <si>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</si>
  <si>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</si>
  <si>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</si>
  <si>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</si>
  <si>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</si>
  <si>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</si>
  <si>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</si>
  <si>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</si>
  <si>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r>
      <t xml:space="preserve">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</si>
  <si>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К постановлению Администрации Североуральского городского округа                                                           от 20.09.2017 № 982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</si>
</sst>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73" fontId="3" fillId="0" borderId="17" xfId="0" applyNumberFormat="1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Layout" zoomScale="90" zoomScalePageLayoutView="90" workbookViewId="0" topLeftCell="A13">
      <selection activeCell="F2" sqref="F2:H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1:11" ht="44.25" customHeight="1">
      <c r="A1" s="35"/>
      <c r="B1" s="35"/>
      <c r="C1" s="35"/>
      <c r="D1" s="35"/>
      <c r="E1" s="35"/>
      <c r="F1" s="63" t="s">
        <v>168</v>
      </c>
      <c r="G1" s="63"/>
      <c r="H1" s="63"/>
      <c r="I1" s="63"/>
      <c r="J1" s="63"/>
      <c r="K1" s="63"/>
    </row>
    <row r="2" spans="1:11" ht="103.5" customHeight="1">
      <c r="A2" s="35"/>
      <c r="B2" s="35"/>
      <c r="C2" s="35"/>
      <c r="D2" s="35"/>
      <c r="E2" s="35"/>
      <c r="F2" s="63" t="s">
        <v>167</v>
      </c>
      <c r="G2" s="64"/>
      <c r="H2" s="64"/>
      <c r="I2" s="63"/>
      <c r="J2" s="64"/>
      <c r="K2" s="64"/>
    </row>
    <row r="3" spans="1:11" ht="15.7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.75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6" ht="15.75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N6" s="67"/>
      <c r="O6" s="68"/>
      <c r="P6" s="68"/>
    </row>
    <row r="7" spans="1:11" ht="94.5" customHeight="1">
      <c r="A7" s="49" t="s">
        <v>0</v>
      </c>
      <c r="B7" s="49" t="s">
        <v>1</v>
      </c>
      <c r="C7" s="49" t="s">
        <v>2</v>
      </c>
      <c r="D7" s="49"/>
      <c r="E7" s="49"/>
      <c r="F7" s="49"/>
      <c r="G7" s="49"/>
      <c r="H7" s="49"/>
      <c r="I7" s="49"/>
      <c r="J7" s="49"/>
      <c r="K7" s="49" t="s">
        <v>16</v>
      </c>
    </row>
    <row r="8" spans="1:11" ht="24" customHeight="1">
      <c r="A8" s="49"/>
      <c r="B8" s="49"/>
      <c r="C8" s="1" t="s">
        <v>3</v>
      </c>
      <c r="D8" s="1">
        <v>2014</v>
      </c>
      <c r="E8" s="1">
        <f aca="true" t="shared" si="0" ref="E8:J8">D8+1</f>
        <v>2015</v>
      </c>
      <c r="F8" s="1">
        <f t="shared" si="0"/>
        <v>2016</v>
      </c>
      <c r="G8" s="1">
        <f t="shared" si="0"/>
        <v>2017</v>
      </c>
      <c r="H8" s="1">
        <f t="shared" si="0"/>
        <v>2018</v>
      </c>
      <c r="I8" s="1">
        <f t="shared" si="0"/>
        <v>2019</v>
      </c>
      <c r="J8" s="1">
        <f t="shared" si="0"/>
        <v>2020</v>
      </c>
      <c r="K8" s="49"/>
    </row>
    <row r="9" spans="1:11" ht="13.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30" customHeight="1">
      <c r="A10" s="4" t="s">
        <v>77</v>
      </c>
      <c r="B10" s="2" t="s">
        <v>4</v>
      </c>
      <c r="C10" s="9">
        <f>SUM(D10:J10)</f>
        <v>494450.23441</v>
      </c>
      <c r="D10" s="9">
        <f>SUM(D11:D14)</f>
        <v>93819.79999999999</v>
      </c>
      <c r="E10" s="9">
        <f aca="true" t="shared" si="1" ref="E10:J10">SUM(E11:E14)</f>
        <v>84965.5</v>
      </c>
      <c r="F10" s="9">
        <f t="shared" si="1"/>
        <v>138460.18821</v>
      </c>
      <c r="G10" s="9">
        <f>SUM(G11:G14)</f>
        <v>102993.7462</v>
      </c>
      <c r="H10" s="9">
        <f t="shared" si="1"/>
        <v>24737</v>
      </c>
      <c r="I10" s="9">
        <f t="shared" si="1"/>
        <v>24737</v>
      </c>
      <c r="J10" s="9">
        <f t="shared" si="1"/>
        <v>24737</v>
      </c>
      <c r="K10" s="3" t="s">
        <v>20</v>
      </c>
    </row>
    <row r="11" spans="1:11" ht="21" customHeight="1">
      <c r="A11" s="4" t="s">
        <v>65</v>
      </c>
      <c r="B11" s="2" t="s">
        <v>5</v>
      </c>
      <c r="C11" s="9">
        <f aca="true" t="shared" si="2" ref="C11:C24">SUM(D11:J11)</f>
        <v>220574.39049</v>
      </c>
      <c r="D11" s="9">
        <f aca="true" t="shared" si="3" ref="D11:J11">SUM(D21+D16)</f>
        <v>26472.9</v>
      </c>
      <c r="E11" s="9">
        <f t="shared" si="3"/>
        <v>28094.5</v>
      </c>
      <c r="F11" s="9">
        <f>SUM(F21+F16)</f>
        <v>55900.229289999996</v>
      </c>
      <c r="G11" s="9">
        <f t="shared" si="3"/>
        <v>35895.7612</v>
      </c>
      <c r="H11" s="9">
        <f t="shared" si="3"/>
        <v>24737</v>
      </c>
      <c r="I11" s="9">
        <f t="shared" si="3"/>
        <v>24737</v>
      </c>
      <c r="J11" s="9">
        <f t="shared" si="3"/>
        <v>24737</v>
      </c>
      <c r="K11" s="3" t="s">
        <v>20</v>
      </c>
    </row>
    <row r="12" spans="1:11" ht="18.75" customHeight="1">
      <c r="A12" s="4" t="s">
        <v>66</v>
      </c>
      <c r="B12" s="2" t="s">
        <v>6</v>
      </c>
      <c r="C12" s="9">
        <f t="shared" si="2"/>
        <v>0</v>
      </c>
      <c r="D12" s="9">
        <f>D17+D22</f>
        <v>0</v>
      </c>
      <c r="E12" s="9">
        <f>E17+E22</f>
        <v>0</v>
      </c>
      <c r="F12" s="9">
        <f>F17+F22</f>
        <v>0</v>
      </c>
      <c r="G12" s="9">
        <v>0</v>
      </c>
      <c r="H12" s="9">
        <v>0</v>
      </c>
      <c r="I12" s="9">
        <v>0</v>
      </c>
      <c r="J12" s="9">
        <v>0</v>
      </c>
      <c r="K12" s="3" t="s">
        <v>20</v>
      </c>
    </row>
    <row r="13" spans="1:11" ht="19.5" customHeight="1">
      <c r="A13" s="4" t="s">
        <v>67</v>
      </c>
      <c r="B13" s="2" t="s">
        <v>7</v>
      </c>
      <c r="C13" s="9">
        <f t="shared" si="2"/>
        <v>273875.84392</v>
      </c>
      <c r="D13" s="9">
        <f>SUM(D23+D18)</f>
        <v>67346.9</v>
      </c>
      <c r="E13" s="9">
        <f aca="true" t="shared" si="4" ref="E13:J13">SUM(E23+E18)</f>
        <v>56871</v>
      </c>
      <c r="F13" s="9">
        <f>SUM(F23+F18)</f>
        <v>82559.95892</v>
      </c>
      <c r="G13" s="9">
        <f t="shared" si="4"/>
        <v>67097.985</v>
      </c>
      <c r="H13" s="9">
        <f t="shared" si="4"/>
        <v>0</v>
      </c>
      <c r="I13" s="9">
        <f t="shared" si="4"/>
        <v>0</v>
      </c>
      <c r="J13" s="9">
        <f t="shared" si="4"/>
        <v>0</v>
      </c>
      <c r="K13" s="3" t="s">
        <v>20</v>
      </c>
    </row>
    <row r="14" spans="1:11" ht="20.25" customHeight="1">
      <c r="A14" s="4" t="s">
        <v>68</v>
      </c>
      <c r="B14" s="2" t="s">
        <v>8</v>
      </c>
      <c r="C14" s="9">
        <f t="shared" si="2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" t="s">
        <v>20</v>
      </c>
    </row>
    <row r="15" spans="1:11" ht="21.75" customHeight="1">
      <c r="A15" s="4" t="s">
        <v>78</v>
      </c>
      <c r="B15" s="2" t="s">
        <v>9</v>
      </c>
      <c r="C15" s="9">
        <f t="shared" si="2"/>
        <v>274891.25243</v>
      </c>
      <c r="D15" s="9">
        <f>SUM(D16:D19)</f>
        <v>67346.9</v>
      </c>
      <c r="E15" s="9">
        <f aca="true" t="shared" si="5" ref="E15:J15">SUM(E16:E19)</f>
        <v>56871</v>
      </c>
      <c r="F15" s="9">
        <f t="shared" si="5"/>
        <v>101857.36743000001</v>
      </c>
      <c r="G15" s="9">
        <f t="shared" si="5"/>
        <v>48815.985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3" t="s">
        <v>20</v>
      </c>
    </row>
    <row r="16" spans="1:11" ht="21" customHeight="1">
      <c r="A16" s="4" t="s">
        <v>69</v>
      </c>
      <c r="B16" s="2" t="s">
        <v>5</v>
      </c>
      <c r="C16" s="9">
        <f t="shared" si="2"/>
        <v>21112.28351</v>
      </c>
      <c r="D16" s="9">
        <f>SUM(D28)</f>
        <v>0</v>
      </c>
      <c r="E16" s="9">
        <f aca="true" t="shared" si="6" ref="E16:J16">SUM(E28)</f>
        <v>0</v>
      </c>
      <c r="F16" s="9">
        <f>SUM(F28)</f>
        <v>20412.28351</v>
      </c>
      <c r="G16" s="9">
        <f t="shared" si="6"/>
        <v>700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3" t="s">
        <v>20</v>
      </c>
    </row>
    <row r="17" spans="1:11" ht="22.5" customHeight="1">
      <c r="A17" s="4" t="s">
        <v>70</v>
      </c>
      <c r="B17" s="2" t="s">
        <v>6</v>
      </c>
      <c r="C17" s="9">
        <f t="shared" si="2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20</v>
      </c>
    </row>
    <row r="18" spans="1:11" ht="21" customHeight="1">
      <c r="A18" s="4" t="s">
        <v>72</v>
      </c>
      <c r="B18" s="2" t="s">
        <v>7</v>
      </c>
      <c r="C18" s="9">
        <f t="shared" si="2"/>
        <v>253778.96892</v>
      </c>
      <c r="D18" s="9">
        <f>SUM(D37)</f>
        <v>67346.9</v>
      </c>
      <c r="E18" s="9">
        <f aca="true" t="shared" si="7" ref="E18:J18">SUM(E37)</f>
        <v>56871</v>
      </c>
      <c r="F18" s="9">
        <f>SUM(F37)</f>
        <v>81445.08392</v>
      </c>
      <c r="G18" s="9">
        <f t="shared" si="7"/>
        <v>48115.985</v>
      </c>
      <c r="H18" s="9">
        <f t="shared" si="7"/>
        <v>0</v>
      </c>
      <c r="I18" s="9">
        <f t="shared" si="7"/>
        <v>0</v>
      </c>
      <c r="J18" s="9">
        <f t="shared" si="7"/>
        <v>0</v>
      </c>
      <c r="K18" s="3" t="s">
        <v>20</v>
      </c>
    </row>
    <row r="19" spans="1:11" ht="23.25" customHeight="1">
      <c r="A19" s="4" t="s">
        <v>71</v>
      </c>
      <c r="B19" s="2" t="s">
        <v>8</v>
      </c>
      <c r="C19" s="9">
        <f t="shared" si="2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20</v>
      </c>
    </row>
    <row r="20" spans="1:11" ht="15.75" customHeight="1">
      <c r="A20" s="4" t="s">
        <v>79</v>
      </c>
      <c r="B20" s="2" t="s">
        <v>10</v>
      </c>
      <c r="C20" s="9">
        <f t="shared" si="2"/>
        <v>219558.98198</v>
      </c>
      <c r="D20" s="9">
        <f>SUM(D21:D24)</f>
        <v>26472.9</v>
      </c>
      <c r="E20" s="9">
        <f aca="true" t="shared" si="8" ref="E20:J20">SUM(E21:E24)</f>
        <v>28094.5</v>
      </c>
      <c r="F20" s="9">
        <f t="shared" si="8"/>
        <v>36602.820779999995</v>
      </c>
      <c r="G20" s="9">
        <f t="shared" si="8"/>
        <v>54177.7612</v>
      </c>
      <c r="H20" s="9">
        <f t="shared" si="8"/>
        <v>24737</v>
      </c>
      <c r="I20" s="9">
        <f t="shared" si="8"/>
        <v>24737</v>
      </c>
      <c r="J20" s="9">
        <f t="shared" si="8"/>
        <v>24737</v>
      </c>
      <c r="K20" s="3" t="s">
        <v>20</v>
      </c>
    </row>
    <row r="21" spans="1:11" ht="15">
      <c r="A21" s="4" t="s">
        <v>73</v>
      </c>
      <c r="B21" s="2" t="s">
        <v>5</v>
      </c>
      <c r="C21" s="9">
        <f t="shared" si="2"/>
        <v>199462.10698</v>
      </c>
      <c r="D21" s="9">
        <f aca="true" t="shared" si="9" ref="D21:J21">SUM(D49)</f>
        <v>26472.9</v>
      </c>
      <c r="E21" s="9">
        <f t="shared" si="9"/>
        <v>28094.5</v>
      </c>
      <c r="F21" s="9">
        <f>SUM(F49)</f>
        <v>35487.945779999995</v>
      </c>
      <c r="G21" s="9">
        <f t="shared" si="9"/>
        <v>35195.7612</v>
      </c>
      <c r="H21" s="9">
        <f t="shared" si="9"/>
        <v>24737</v>
      </c>
      <c r="I21" s="9">
        <f t="shared" si="9"/>
        <v>24737</v>
      </c>
      <c r="J21" s="9">
        <f t="shared" si="9"/>
        <v>24737</v>
      </c>
      <c r="K21" s="3" t="s">
        <v>20</v>
      </c>
    </row>
    <row r="22" spans="1:11" ht="15">
      <c r="A22" s="4" t="s">
        <v>74</v>
      </c>
      <c r="B22" s="2" t="s">
        <v>6</v>
      </c>
      <c r="C22" s="9">
        <f t="shared" si="2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20</v>
      </c>
    </row>
    <row r="23" spans="1:11" ht="15">
      <c r="A23" s="4" t="s">
        <v>75</v>
      </c>
      <c r="B23" s="2" t="s">
        <v>7</v>
      </c>
      <c r="C23" s="9">
        <f t="shared" si="2"/>
        <v>20096.875</v>
      </c>
      <c r="D23" s="9">
        <f>SUM(D50)</f>
        <v>0</v>
      </c>
      <c r="E23" s="9">
        <f aca="true" t="shared" si="10" ref="E23:J23">SUM(E50)</f>
        <v>0</v>
      </c>
      <c r="F23" s="9">
        <f t="shared" si="10"/>
        <v>1114.875</v>
      </c>
      <c r="G23" s="9">
        <f t="shared" si="10"/>
        <v>18982</v>
      </c>
      <c r="H23" s="9">
        <f t="shared" si="10"/>
        <v>0</v>
      </c>
      <c r="I23" s="9">
        <f t="shared" si="10"/>
        <v>0</v>
      </c>
      <c r="J23" s="9">
        <f t="shared" si="10"/>
        <v>0</v>
      </c>
      <c r="K23" s="3" t="s">
        <v>20</v>
      </c>
    </row>
    <row r="24" spans="1:11" ht="15">
      <c r="A24" s="4" t="s">
        <v>76</v>
      </c>
      <c r="B24" s="2" t="s">
        <v>8</v>
      </c>
      <c r="C24" s="9">
        <f t="shared" si="2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 t="s">
        <v>20</v>
      </c>
    </row>
    <row r="25" spans="1:11" ht="15">
      <c r="A25" s="49" t="s">
        <v>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30">
      <c r="A26" s="49" t="s">
        <v>80</v>
      </c>
      <c r="B26" s="2" t="s">
        <v>13</v>
      </c>
      <c r="C26" s="48">
        <f>SUM(C28:C31)</f>
        <v>274891.25243</v>
      </c>
      <c r="D26" s="48">
        <f>SUM(D28:D31)</f>
        <v>67346.9</v>
      </c>
      <c r="E26" s="48">
        <f aca="true" t="shared" si="11" ref="E26:J26">SUM(E28:E31)</f>
        <v>56871</v>
      </c>
      <c r="F26" s="48">
        <f t="shared" si="11"/>
        <v>101857.36743000001</v>
      </c>
      <c r="G26" s="48">
        <f t="shared" si="11"/>
        <v>48815.985</v>
      </c>
      <c r="H26" s="48">
        <v>0</v>
      </c>
      <c r="I26" s="48">
        <f t="shared" si="11"/>
        <v>0</v>
      </c>
      <c r="J26" s="48">
        <f t="shared" si="11"/>
        <v>0</v>
      </c>
      <c r="K26" s="49" t="s">
        <v>50</v>
      </c>
    </row>
    <row r="27" spans="1:11" ht="15">
      <c r="A27" s="49"/>
      <c r="B27" s="2" t="s">
        <v>11</v>
      </c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15">
      <c r="A28" s="1" t="s">
        <v>81</v>
      </c>
      <c r="B28" s="2" t="s">
        <v>5</v>
      </c>
      <c r="C28" s="9">
        <f>SUM(D28:J28)</f>
        <v>21112.28351</v>
      </c>
      <c r="D28" s="9">
        <f aca="true" t="shared" si="12" ref="D28:J28">SUM(D35)</f>
        <v>0</v>
      </c>
      <c r="E28" s="9">
        <f>SUM(E35)</f>
        <v>0</v>
      </c>
      <c r="F28" s="9">
        <f>SUM(F35)</f>
        <v>20412.28351</v>
      </c>
      <c r="G28" s="9">
        <f>SUM(G35)</f>
        <v>700</v>
      </c>
      <c r="H28" s="9">
        <f>SUM(H35)</f>
        <v>0</v>
      </c>
      <c r="I28" s="9">
        <f t="shared" si="12"/>
        <v>0</v>
      </c>
      <c r="J28" s="9">
        <f t="shared" si="12"/>
        <v>0</v>
      </c>
      <c r="K28" s="3" t="s">
        <v>20</v>
      </c>
    </row>
    <row r="29" spans="1:11" ht="15">
      <c r="A29" s="1" t="s">
        <v>82</v>
      </c>
      <c r="B29" s="2" t="s">
        <v>6</v>
      </c>
      <c r="C29" s="9">
        <f>SUM(D29:J29)</f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20</v>
      </c>
    </row>
    <row r="30" spans="1:11" ht="15">
      <c r="A30" s="1" t="s">
        <v>83</v>
      </c>
      <c r="B30" s="2" t="s">
        <v>7</v>
      </c>
      <c r="C30" s="9">
        <f>SUM(D30:J30)</f>
        <v>253778.96892</v>
      </c>
      <c r="D30" s="9">
        <f>SUM(D37)</f>
        <v>67346.9</v>
      </c>
      <c r="E30" s="9">
        <f aca="true" t="shared" si="13" ref="E30:J30">SUM(E37)</f>
        <v>56871</v>
      </c>
      <c r="F30" s="9">
        <f>SUM(F37)</f>
        <v>81445.08392</v>
      </c>
      <c r="G30" s="9">
        <f t="shared" si="13"/>
        <v>48115.985</v>
      </c>
      <c r="H30" s="9">
        <f t="shared" si="13"/>
        <v>0</v>
      </c>
      <c r="I30" s="9">
        <f t="shared" si="13"/>
        <v>0</v>
      </c>
      <c r="J30" s="9">
        <f t="shared" si="13"/>
        <v>0</v>
      </c>
      <c r="K30" s="3" t="s">
        <v>20</v>
      </c>
    </row>
    <row r="31" spans="1:11" ht="15">
      <c r="A31" s="1" t="s">
        <v>84</v>
      </c>
      <c r="B31" s="2" t="s">
        <v>8</v>
      </c>
      <c r="C31" s="9">
        <f>SUM(D31:J31)</f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20</v>
      </c>
    </row>
    <row r="32" spans="1:11" ht="15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21.75" customHeight="1">
      <c r="A33" s="1" t="s">
        <v>85</v>
      </c>
      <c r="B33" s="50" t="s">
        <v>38</v>
      </c>
      <c r="C33" s="51"/>
      <c r="D33" s="51"/>
      <c r="E33" s="51"/>
      <c r="F33" s="51"/>
      <c r="G33" s="51"/>
      <c r="H33" s="51"/>
      <c r="I33" s="51"/>
      <c r="J33" s="51"/>
      <c r="K33" s="52"/>
    </row>
    <row r="34" spans="1:11" ht="15" customHeight="1">
      <c r="A34" s="1" t="s">
        <v>86</v>
      </c>
      <c r="B34" s="29" t="s">
        <v>21</v>
      </c>
      <c r="C34" s="10">
        <f>SUM(C35:C38)</f>
        <v>274891.25243</v>
      </c>
      <c r="D34" s="10">
        <f aca="true" t="shared" si="14" ref="D34:J34">SUM(D35:D38)</f>
        <v>67346.9</v>
      </c>
      <c r="E34" s="10">
        <f t="shared" si="14"/>
        <v>56871</v>
      </c>
      <c r="F34" s="10">
        <f t="shared" si="14"/>
        <v>101857.36743000001</v>
      </c>
      <c r="G34" s="10">
        <f t="shared" si="14"/>
        <v>48815.985</v>
      </c>
      <c r="H34" s="10">
        <f t="shared" si="14"/>
        <v>0</v>
      </c>
      <c r="I34" s="10">
        <f t="shared" si="14"/>
        <v>0</v>
      </c>
      <c r="J34" s="10">
        <f t="shared" si="14"/>
        <v>0</v>
      </c>
      <c r="K34" s="3"/>
    </row>
    <row r="35" spans="1:11" ht="15">
      <c r="A35" s="1" t="s">
        <v>87</v>
      </c>
      <c r="B35" s="6" t="s">
        <v>5</v>
      </c>
      <c r="C35" s="10">
        <f>SUM(D35:J35)</f>
        <v>21112.28351</v>
      </c>
      <c r="D35" s="10">
        <f>SUM(D40+D43+D46)</f>
        <v>0</v>
      </c>
      <c r="E35" s="10">
        <f>SUM(E40+E43+E46)</f>
        <v>0</v>
      </c>
      <c r="F35" s="10">
        <f>SUM(F40+F43+F46)</f>
        <v>20412.28351</v>
      </c>
      <c r="G35" s="10">
        <f>SUM(G40+G43+G46)</f>
        <v>700</v>
      </c>
      <c r="H35" s="10">
        <v>0</v>
      </c>
      <c r="I35" s="10">
        <v>0</v>
      </c>
      <c r="J35" s="10">
        <v>0</v>
      </c>
      <c r="K35" s="5" t="s">
        <v>48</v>
      </c>
    </row>
    <row r="36" spans="1:11" ht="15">
      <c r="A36" s="1" t="s">
        <v>88</v>
      </c>
      <c r="B36" s="6" t="s">
        <v>6</v>
      </c>
      <c r="C36" s="10">
        <f>SUM(D36:F36)</f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3" t="s">
        <v>20</v>
      </c>
    </row>
    <row r="37" spans="1:11" ht="15">
      <c r="A37" s="1" t="s">
        <v>89</v>
      </c>
      <c r="B37" s="6" t="s">
        <v>7</v>
      </c>
      <c r="C37" s="10">
        <f>SUM(D37:J37)</f>
        <v>253778.96892</v>
      </c>
      <c r="D37" s="10">
        <f aca="true" t="shared" si="15" ref="D37:J37">SUM(D44+D41)</f>
        <v>67346.9</v>
      </c>
      <c r="E37" s="10">
        <f t="shared" si="15"/>
        <v>56871</v>
      </c>
      <c r="F37" s="10">
        <f t="shared" si="15"/>
        <v>81445.08392</v>
      </c>
      <c r="G37" s="10">
        <f t="shared" si="15"/>
        <v>48115.985</v>
      </c>
      <c r="H37" s="10">
        <f t="shared" si="15"/>
        <v>0</v>
      </c>
      <c r="I37" s="10">
        <f t="shared" si="15"/>
        <v>0</v>
      </c>
      <c r="J37" s="10">
        <f t="shared" si="15"/>
        <v>0</v>
      </c>
      <c r="K37" s="5" t="s">
        <v>49</v>
      </c>
    </row>
    <row r="38" spans="1:11" ht="15">
      <c r="A38" s="1" t="s">
        <v>90</v>
      </c>
      <c r="B38" s="6" t="s">
        <v>8</v>
      </c>
      <c r="C38" s="10">
        <f>SUM(D38:F38)</f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" t="s">
        <v>20</v>
      </c>
    </row>
    <row r="39" spans="1:11" ht="15" customHeight="1">
      <c r="A39" s="14" t="s">
        <v>91</v>
      </c>
      <c r="B39" s="40" t="s">
        <v>61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1:11" ht="15">
      <c r="A40" s="5" t="s">
        <v>92</v>
      </c>
      <c r="B40" s="6" t="s">
        <v>5</v>
      </c>
      <c r="C40" s="10">
        <f>SUM(D40:F40)</f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58" t="s">
        <v>49</v>
      </c>
    </row>
    <row r="41" spans="1:11" ht="15">
      <c r="A41" s="5" t="s">
        <v>93</v>
      </c>
      <c r="B41" s="6" t="s">
        <v>7</v>
      </c>
      <c r="C41" s="10">
        <f>SUM(D41:J41)</f>
        <v>130029.98392</v>
      </c>
      <c r="D41" s="10">
        <v>67346.9</v>
      </c>
      <c r="E41" s="10">
        <v>56871</v>
      </c>
      <c r="F41" s="10">
        <v>5812.08392</v>
      </c>
      <c r="G41" s="10">
        <v>0</v>
      </c>
      <c r="H41" s="10">
        <v>0</v>
      </c>
      <c r="I41" s="10">
        <v>0</v>
      </c>
      <c r="J41" s="10">
        <v>0</v>
      </c>
      <c r="K41" s="59"/>
    </row>
    <row r="42" spans="1:11" ht="15" customHeight="1">
      <c r="A42" s="14" t="s">
        <v>94</v>
      </c>
      <c r="B42" s="40" t="s">
        <v>62</v>
      </c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15">
      <c r="A43" s="5" t="s">
        <v>95</v>
      </c>
      <c r="B43" s="6" t="s">
        <v>5</v>
      </c>
      <c r="C43" s="10">
        <f>SUM(D43:J43)</f>
        <v>3982.99</v>
      </c>
      <c r="D43" s="10">
        <v>0</v>
      </c>
      <c r="E43" s="10">
        <v>0</v>
      </c>
      <c r="F43" s="10">
        <v>3982.99</v>
      </c>
      <c r="G43" s="10">
        <v>0</v>
      </c>
      <c r="H43" s="10">
        <v>0</v>
      </c>
      <c r="I43" s="10">
        <v>0</v>
      </c>
      <c r="J43" s="10">
        <v>0</v>
      </c>
      <c r="K43" s="58" t="s">
        <v>48</v>
      </c>
    </row>
    <row r="44" spans="1:11" ht="15">
      <c r="A44" s="5" t="s">
        <v>96</v>
      </c>
      <c r="B44" s="6" t="s">
        <v>7</v>
      </c>
      <c r="C44" s="10">
        <f>SUM(D44:J44)</f>
        <v>123748.985</v>
      </c>
      <c r="D44" s="10">
        <v>0</v>
      </c>
      <c r="E44" s="10">
        <v>0</v>
      </c>
      <c r="F44" s="10">
        <v>75633</v>
      </c>
      <c r="G44" s="10">
        <v>48115.985</v>
      </c>
      <c r="H44" s="10">
        <v>0</v>
      </c>
      <c r="I44" s="10">
        <v>0</v>
      </c>
      <c r="J44" s="10">
        <v>0</v>
      </c>
      <c r="K44" s="59"/>
    </row>
    <row r="45" spans="1:11" ht="15" customHeight="1">
      <c r="A45" s="14" t="s">
        <v>97</v>
      </c>
      <c r="B45" s="40" t="s">
        <v>63</v>
      </c>
      <c r="C45" s="41"/>
      <c r="D45" s="41"/>
      <c r="E45" s="41"/>
      <c r="F45" s="41"/>
      <c r="G45" s="41"/>
      <c r="H45" s="41"/>
      <c r="I45" s="41"/>
      <c r="J45" s="41"/>
      <c r="K45" s="42"/>
    </row>
    <row r="46" spans="1:11" ht="15">
      <c r="A46" s="5" t="s">
        <v>98</v>
      </c>
      <c r="B46" s="6" t="s">
        <v>5</v>
      </c>
      <c r="C46" s="10">
        <f>SUM(D46:J46)</f>
        <v>17129.29351</v>
      </c>
      <c r="D46" s="10">
        <v>0</v>
      </c>
      <c r="E46" s="10">
        <v>0</v>
      </c>
      <c r="F46" s="10">
        <v>16429.29351</v>
      </c>
      <c r="G46" s="10">
        <v>700</v>
      </c>
      <c r="H46" s="10">
        <v>0</v>
      </c>
      <c r="I46" s="10">
        <v>0</v>
      </c>
      <c r="J46" s="10">
        <v>0</v>
      </c>
      <c r="K46" s="5" t="s">
        <v>48</v>
      </c>
    </row>
    <row r="47" spans="1:11" ht="15">
      <c r="A47" s="49" t="s">
        <v>17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30">
      <c r="A48" s="1" t="s">
        <v>99</v>
      </c>
      <c r="B48" s="2" t="s">
        <v>15</v>
      </c>
      <c r="C48" s="9">
        <f>SUM(D48:J48)</f>
        <v>219558.98198</v>
      </c>
      <c r="D48" s="9">
        <f aca="true" t="shared" si="16" ref="D48:J48">SUM(D49:D50)</f>
        <v>26472.9</v>
      </c>
      <c r="E48" s="9">
        <f t="shared" si="16"/>
        <v>28094.5</v>
      </c>
      <c r="F48" s="9">
        <f>SUM(F49:F50)</f>
        <v>36602.820779999995</v>
      </c>
      <c r="G48" s="9">
        <f>SUM(G49:G50)</f>
        <v>54177.7612</v>
      </c>
      <c r="H48" s="9">
        <f t="shared" si="16"/>
        <v>24737</v>
      </c>
      <c r="I48" s="9">
        <f t="shared" si="16"/>
        <v>24737</v>
      </c>
      <c r="J48" s="9">
        <f t="shared" si="16"/>
        <v>24737</v>
      </c>
      <c r="K48" s="49" t="s">
        <v>20</v>
      </c>
    </row>
    <row r="49" spans="1:11" ht="15">
      <c r="A49" s="1" t="s">
        <v>100</v>
      </c>
      <c r="B49" s="2" t="s">
        <v>5</v>
      </c>
      <c r="C49" s="9">
        <f>SUM(D49:J49)</f>
        <v>199462.10698</v>
      </c>
      <c r="D49" s="9">
        <f aca="true" t="shared" si="17" ref="D49:J49">D52+D113+D55+D74+D83+D107</f>
        <v>26472.9</v>
      </c>
      <c r="E49" s="9">
        <f t="shared" si="17"/>
        <v>28094.5</v>
      </c>
      <c r="F49" s="9">
        <f t="shared" si="17"/>
        <v>35487.945779999995</v>
      </c>
      <c r="G49" s="9">
        <f t="shared" si="17"/>
        <v>35195.7612</v>
      </c>
      <c r="H49" s="9">
        <f t="shared" si="17"/>
        <v>24737</v>
      </c>
      <c r="I49" s="9">
        <f t="shared" si="17"/>
        <v>24737</v>
      </c>
      <c r="J49" s="9">
        <f t="shared" si="17"/>
        <v>24737</v>
      </c>
      <c r="K49" s="49"/>
    </row>
    <row r="50" spans="1:11" ht="15">
      <c r="A50" s="1" t="s">
        <v>101</v>
      </c>
      <c r="B50" s="6" t="s">
        <v>7</v>
      </c>
      <c r="C50" s="9">
        <f>SUM(D50:J50)</f>
        <v>20096.875</v>
      </c>
      <c r="D50" s="9">
        <f aca="true" t="shared" si="18" ref="D50:J50">SUM(D108+D56)</f>
        <v>0</v>
      </c>
      <c r="E50" s="9">
        <f t="shared" si="18"/>
        <v>0</v>
      </c>
      <c r="F50" s="9">
        <f t="shared" si="18"/>
        <v>1114.875</v>
      </c>
      <c r="G50" s="9">
        <f t="shared" si="18"/>
        <v>18982</v>
      </c>
      <c r="H50" s="9">
        <f t="shared" si="18"/>
        <v>0</v>
      </c>
      <c r="I50" s="9">
        <f t="shared" si="18"/>
        <v>0</v>
      </c>
      <c r="J50" s="9">
        <f t="shared" si="18"/>
        <v>0</v>
      </c>
      <c r="K50" s="1"/>
    </row>
    <row r="51" spans="1:11" ht="28.5" customHeight="1">
      <c r="A51" s="1" t="s">
        <v>102</v>
      </c>
      <c r="B51" s="40" t="s">
        <v>39</v>
      </c>
      <c r="C51" s="41"/>
      <c r="D51" s="41"/>
      <c r="E51" s="41"/>
      <c r="F51" s="41"/>
      <c r="G51" s="41"/>
      <c r="H51" s="41"/>
      <c r="I51" s="41"/>
      <c r="J51" s="41"/>
      <c r="K51" s="42"/>
    </row>
    <row r="52" spans="1:11" ht="15">
      <c r="A52" s="1" t="s">
        <v>103</v>
      </c>
      <c r="B52" s="2" t="s">
        <v>5</v>
      </c>
      <c r="C52" s="9">
        <f>SUM(D52:J52)</f>
        <v>2465.7</v>
      </c>
      <c r="D52" s="9">
        <v>1570.7</v>
      </c>
      <c r="E52" s="9">
        <v>795</v>
      </c>
      <c r="F52" s="9">
        <v>100</v>
      </c>
      <c r="G52" s="9">
        <v>0</v>
      </c>
      <c r="H52" s="9">
        <v>0</v>
      </c>
      <c r="I52" s="9">
        <v>0</v>
      </c>
      <c r="J52" s="9">
        <v>0</v>
      </c>
      <c r="K52" s="1" t="s">
        <v>51</v>
      </c>
    </row>
    <row r="53" spans="1:11" ht="15" customHeight="1">
      <c r="A53" s="5" t="s">
        <v>104</v>
      </c>
      <c r="B53" s="40" t="s">
        <v>22</v>
      </c>
      <c r="C53" s="41"/>
      <c r="D53" s="41"/>
      <c r="E53" s="41"/>
      <c r="F53" s="41"/>
      <c r="G53" s="41"/>
      <c r="H53" s="41"/>
      <c r="I53" s="41"/>
      <c r="J53" s="41"/>
      <c r="K53" s="42"/>
    </row>
    <row r="54" spans="1:11" ht="15" customHeight="1">
      <c r="A54" s="5" t="s">
        <v>105</v>
      </c>
      <c r="B54" s="29" t="s">
        <v>21</v>
      </c>
      <c r="C54" s="31">
        <f>SUM(C55:C56)</f>
        <v>59593.46623</v>
      </c>
      <c r="D54" s="9">
        <f aca="true" t="shared" si="19" ref="D54:J54">SUM(D55:D56)</f>
        <v>7484.8</v>
      </c>
      <c r="E54" s="9">
        <f t="shared" si="19"/>
        <v>7542.5</v>
      </c>
      <c r="F54" s="9">
        <f t="shared" si="19"/>
        <v>5634.67403</v>
      </c>
      <c r="G54" s="9">
        <f>SUM(G55:G56)</f>
        <v>23931.4922</v>
      </c>
      <c r="H54" s="9">
        <f t="shared" si="19"/>
        <v>5000</v>
      </c>
      <c r="I54" s="9">
        <f t="shared" si="19"/>
        <v>5000</v>
      </c>
      <c r="J54" s="9">
        <f t="shared" si="19"/>
        <v>5000</v>
      </c>
      <c r="K54" s="49" t="s">
        <v>149</v>
      </c>
    </row>
    <row r="55" spans="1:11" ht="17.25" customHeight="1">
      <c r="A55" s="5" t="s">
        <v>152</v>
      </c>
      <c r="B55" s="2" t="s">
        <v>5</v>
      </c>
      <c r="C55" s="9">
        <f>SUM(D55:J55)</f>
        <v>40611.46623</v>
      </c>
      <c r="D55" s="9">
        <f aca="true" t="shared" si="20" ref="D55:J55">SUM(D58+D60+D62+D64+D67)</f>
        <v>7484.8</v>
      </c>
      <c r="E55" s="9">
        <f t="shared" si="20"/>
        <v>7542.5</v>
      </c>
      <c r="F55" s="9">
        <f t="shared" si="20"/>
        <v>5634.67403</v>
      </c>
      <c r="G55" s="9">
        <f>SUM(G58+G60+G62+G64+G67+G71)</f>
        <v>4949.4922</v>
      </c>
      <c r="H55" s="9">
        <f t="shared" si="20"/>
        <v>5000</v>
      </c>
      <c r="I55" s="9">
        <f t="shared" si="20"/>
        <v>5000</v>
      </c>
      <c r="J55" s="9">
        <f t="shared" si="20"/>
        <v>5000</v>
      </c>
      <c r="K55" s="49"/>
    </row>
    <row r="56" spans="1:11" ht="17.25" customHeight="1">
      <c r="A56" s="5" t="s">
        <v>153</v>
      </c>
      <c r="B56" s="6" t="s">
        <v>7</v>
      </c>
      <c r="C56" s="9">
        <f>SUM(D56:J56)</f>
        <v>18982</v>
      </c>
      <c r="D56" s="9">
        <f aca="true" t="shared" si="21" ref="D56:J56">SUM(D68)</f>
        <v>0</v>
      </c>
      <c r="E56" s="9">
        <f t="shared" si="21"/>
        <v>0</v>
      </c>
      <c r="F56" s="9">
        <f t="shared" si="21"/>
        <v>0</v>
      </c>
      <c r="G56" s="9">
        <f>SUM(G68+G72)</f>
        <v>18982</v>
      </c>
      <c r="H56" s="9">
        <f t="shared" si="21"/>
        <v>0</v>
      </c>
      <c r="I56" s="9">
        <f t="shared" si="21"/>
        <v>0</v>
      </c>
      <c r="J56" s="9">
        <f t="shared" si="21"/>
        <v>0</v>
      </c>
      <c r="K56" s="49"/>
    </row>
    <row r="57" spans="1:11" s="32" customFormat="1" ht="15" customHeight="1">
      <c r="A57" s="5" t="s">
        <v>106</v>
      </c>
      <c r="B57" s="40" t="s">
        <v>35</v>
      </c>
      <c r="C57" s="41"/>
      <c r="D57" s="41"/>
      <c r="E57" s="41"/>
      <c r="F57" s="41"/>
      <c r="G57" s="41"/>
      <c r="H57" s="41"/>
      <c r="I57" s="41"/>
      <c r="J57" s="41"/>
      <c r="K57" s="42"/>
    </row>
    <row r="58" spans="1:11" ht="46.5" customHeight="1">
      <c r="A58" s="5" t="s">
        <v>107</v>
      </c>
      <c r="B58" s="2" t="s">
        <v>5</v>
      </c>
      <c r="C58" s="9">
        <f>SUM(D58:J58)</f>
        <v>26134.72217</v>
      </c>
      <c r="D58" s="9">
        <v>7484.8</v>
      </c>
      <c r="E58" s="9">
        <v>4722.7</v>
      </c>
      <c r="F58" s="9">
        <v>2997.04117</v>
      </c>
      <c r="G58" s="9">
        <v>2530.181</v>
      </c>
      <c r="H58" s="9">
        <v>2800</v>
      </c>
      <c r="I58" s="9">
        <v>2800</v>
      </c>
      <c r="J58" s="9">
        <v>2800</v>
      </c>
      <c r="K58" s="1" t="s">
        <v>164</v>
      </c>
    </row>
    <row r="59" spans="1:11" s="32" customFormat="1" ht="15" customHeight="1">
      <c r="A59" s="5" t="s">
        <v>108</v>
      </c>
      <c r="B59" s="40" t="s">
        <v>36</v>
      </c>
      <c r="C59" s="41"/>
      <c r="D59" s="41"/>
      <c r="E59" s="41"/>
      <c r="F59" s="41"/>
      <c r="G59" s="41"/>
      <c r="H59" s="41"/>
      <c r="I59" s="41"/>
      <c r="J59" s="41"/>
      <c r="K59" s="42"/>
    </row>
    <row r="60" spans="1:11" ht="45" customHeight="1">
      <c r="A60" s="5" t="s">
        <v>109</v>
      </c>
      <c r="B60" s="2" t="s">
        <v>5</v>
      </c>
      <c r="C60" s="9">
        <f>SUM(D60:J60)</f>
        <v>1499.128</v>
      </c>
      <c r="D60" s="9">
        <v>0</v>
      </c>
      <c r="E60" s="9">
        <v>398</v>
      </c>
      <c r="F60" s="9">
        <v>401.128</v>
      </c>
      <c r="G60" s="9">
        <v>100</v>
      </c>
      <c r="H60" s="9">
        <v>200</v>
      </c>
      <c r="I60" s="9">
        <v>200</v>
      </c>
      <c r="J60" s="9">
        <v>200</v>
      </c>
      <c r="K60" s="1" t="s">
        <v>164</v>
      </c>
    </row>
    <row r="61" spans="1:11" s="32" customFormat="1" ht="15" customHeight="1">
      <c r="A61" s="5" t="s">
        <v>110</v>
      </c>
      <c r="B61" s="40" t="s">
        <v>37</v>
      </c>
      <c r="C61" s="41"/>
      <c r="D61" s="41"/>
      <c r="E61" s="41"/>
      <c r="F61" s="41"/>
      <c r="G61" s="41"/>
      <c r="H61" s="41"/>
      <c r="I61" s="41"/>
      <c r="J61" s="41"/>
      <c r="K61" s="42"/>
    </row>
    <row r="62" spans="1:11" ht="53.25" customHeight="1">
      <c r="A62" s="5" t="s">
        <v>111</v>
      </c>
      <c r="B62" s="2" t="s">
        <v>5</v>
      </c>
      <c r="C62" s="9">
        <f>SUM(D62:J62)</f>
        <v>11988.820380000001</v>
      </c>
      <c r="D62" s="9">
        <v>0</v>
      </c>
      <c r="E62" s="9">
        <v>2421.8</v>
      </c>
      <c r="F62" s="9">
        <v>2236.50486</v>
      </c>
      <c r="G62" s="9">
        <v>1330.51552</v>
      </c>
      <c r="H62" s="9">
        <v>2000</v>
      </c>
      <c r="I62" s="9">
        <v>2000</v>
      </c>
      <c r="J62" s="9">
        <v>2000</v>
      </c>
      <c r="K62" s="1" t="s">
        <v>164</v>
      </c>
    </row>
    <row r="63" spans="1:11" s="32" customFormat="1" ht="15" customHeight="1">
      <c r="A63" s="5" t="s">
        <v>112</v>
      </c>
      <c r="B63" s="40" t="s">
        <v>44</v>
      </c>
      <c r="C63" s="41"/>
      <c r="D63" s="41"/>
      <c r="E63" s="41"/>
      <c r="F63" s="41"/>
      <c r="G63" s="41"/>
      <c r="H63" s="41"/>
      <c r="I63" s="41"/>
      <c r="J63" s="41"/>
      <c r="K63" s="42"/>
    </row>
    <row r="64" spans="1:11" ht="15">
      <c r="A64" s="5" t="s">
        <v>113</v>
      </c>
      <c r="B64" s="2" t="s">
        <v>5</v>
      </c>
      <c r="C64" s="9">
        <f>SUM(D64:J64)</f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" t="s">
        <v>41</v>
      </c>
    </row>
    <row r="65" spans="1:11" s="32" customFormat="1" ht="15">
      <c r="A65" s="5" t="s">
        <v>113</v>
      </c>
      <c r="B65" s="40" t="s">
        <v>150</v>
      </c>
      <c r="C65" s="41"/>
      <c r="D65" s="41"/>
      <c r="E65" s="41"/>
      <c r="F65" s="41"/>
      <c r="G65" s="41"/>
      <c r="H65" s="41"/>
      <c r="I65" s="41"/>
      <c r="J65" s="41"/>
      <c r="K65" s="42"/>
    </row>
    <row r="66" spans="1:11" s="32" customFormat="1" ht="15">
      <c r="A66" s="5" t="s">
        <v>114</v>
      </c>
      <c r="B66" s="30" t="s">
        <v>151</v>
      </c>
      <c r="C66" s="9">
        <f>SUM(C67:C68)</f>
        <v>14727.666</v>
      </c>
      <c r="D66" s="9">
        <f aca="true" t="shared" si="22" ref="D66:J66">SUM(D67:D68)</f>
        <v>0</v>
      </c>
      <c r="E66" s="9">
        <f t="shared" si="22"/>
        <v>0</v>
      </c>
      <c r="F66" s="9">
        <f t="shared" si="22"/>
        <v>0</v>
      </c>
      <c r="G66" s="9">
        <f t="shared" si="22"/>
        <v>14727.666</v>
      </c>
      <c r="H66" s="9">
        <f t="shared" si="22"/>
        <v>0</v>
      </c>
      <c r="I66" s="9">
        <f t="shared" si="22"/>
        <v>0</v>
      </c>
      <c r="J66" s="9">
        <f t="shared" si="22"/>
        <v>0</v>
      </c>
      <c r="K66" s="45" t="s">
        <v>165</v>
      </c>
    </row>
    <row r="67" spans="1:11" ht="15">
      <c r="A67" s="5" t="s">
        <v>115</v>
      </c>
      <c r="B67" s="2" t="s">
        <v>5</v>
      </c>
      <c r="C67" s="9">
        <f>SUM(D67:J67)</f>
        <v>745.666</v>
      </c>
      <c r="D67" s="9">
        <v>0</v>
      </c>
      <c r="E67" s="9">
        <v>0</v>
      </c>
      <c r="F67" s="9">
        <v>0</v>
      </c>
      <c r="G67" s="9">
        <v>745.666</v>
      </c>
      <c r="H67" s="9">
        <v>0</v>
      </c>
      <c r="I67" s="9">
        <v>0</v>
      </c>
      <c r="J67" s="9">
        <v>0</v>
      </c>
      <c r="K67" s="46"/>
    </row>
    <row r="68" spans="1:11" ht="15">
      <c r="A68" s="5" t="s">
        <v>154</v>
      </c>
      <c r="B68" s="6" t="s">
        <v>7</v>
      </c>
      <c r="C68" s="9">
        <f>SUM(D68:J68)</f>
        <v>13982</v>
      </c>
      <c r="D68" s="9">
        <v>0</v>
      </c>
      <c r="E68" s="9">
        <v>0</v>
      </c>
      <c r="F68" s="9">
        <v>0</v>
      </c>
      <c r="G68" s="9">
        <v>13982</v>
      </c>
      <c r="H68" s="9">
        <v>0</v>
      </c>
      <c r="I68" s="9">
        <v>0</v>
      </c>
      <c r="J68" s="9">
        <v>0</v>
      </c>
      <c r="K68" s="47"/>
    </row>
    <row r="69" spans="1:11" s="32" customFormat="1" ht="15">
      <c r="A69" s="5" t="s">
        <v>116</v>
      </c>
      <c r="B69" s="40" t="s">
        <v>159</v>
      </c>
      <c r="C69" s="41"/>
      <c r="D69" s="41"/>
      <c r="E69" s="41"/>
      <c r="F69" s="41"/>
      <c r="G69" s="41"/>
      <c r="H69" s="41"/>
      <c r="I69" s="41"/>
      <c r="J69" s="41"/>
      <c r="K69" s="42"/>
    </row>
    <row r="70" spans="1:11" s="32" customFormat="1" ht="15">
      <c r="A70" s="28" t="s">
        <v>117</v>
      </c>
      <c r="B70" s="30" t="s">
        <v>151</v>
      </c>
      <c r="C70" s="9">
        <f>SUM(C71:C72)</f>
        <v>5243.12968</v>
      </c>
      <c r="D70" s="9">
        <f aca="true" t="shared" si="23" ref="D70:J70">SUM(D71:D72)</f>
        <v>0</v>
      </c>
      <c r="E70" s="9">
        <f t="shared" si="23"/>
        <v>0</v>
      </c>
      <c r="F70" s="9">
        <f t="shared" si="23"/>
        <v>0</v>
      </c>
      <c r="G70" s="9">
        <f t="shared" si="23"/>
        <v>5243.12968</v>
      </c>
      <c r="H70" s="9">
        <f t="shared" si="23"/>
        <v>0</v>
      </c>
      <c r="I70" s="9">
        <f t="shared" si="23"/>
        <v>0</v>
      </c>
      <c r="J70" s="9">
        <f t="shared" si="23"/>
        <v>0</v>
      </c>
      <c r="K70" s="45" t="s">
        <v>165</v>
      </c>
    </row>
    <row r="71" spans="1:11" ht="15">
      <c r="A71" s="5" t="s">
        <v>160</v>
      </c>
      <c r="B71" s="2" t="s">
        <v>5</v>
      </c>
      <c r="C71" s="9">
        <f>SUM(D71:J71)</f>
        <v>243.12968</v>
      </c>
      <c r="D71" s="9">
        <v>0</v>
      </c>
      <c r="E71" s="9">
        <v>0</v>
      </c>
      <c r="F71" s="9">
        <v>0</v>
      </c>
      <c r="G71" s="9">
        <v>243.12968</v>
      </c>
      <c r="H71" s="9">
        <v>0</v>
      </c>
      <c r="I71" s="9">
        <v>0</v>
      </c>
      <c r="J71" s="9">
        <v>0</v>
      </c>
      <c r="K71" s="46"/>
    </row>
    <row r="72" spans="1:11" ht="15">
      <c r="A72" s="5" t="s">
        <v>161</v>
      </c>
      <c r="B72" s="6" t="s">
        <v>7</v>
      </c>
      <c r="C72" s="9">
        <f>SUM(D72:J72)</f>
        <v>5000</v>
      </c>
      <c r="D72" s="9">
        <v>0</v>
      </c>
      <c r="E72" s="9">
        <v>0</v>
      </c>
      <c r="F72" s="9">
        <v>0</v>
      </c>
      <c r="G72" s="9">
        <v>5000</v>
      </c>
      <c r="H72" s="9">
        <v>0</v>
      </c>
      <c r="I72" s="9">
        <v>0</v>
      </c>
      <c r="J72" s="9">
        <v>0</v>
      </c>
      <c r="K72" s="47"/>
    </row>
    <row r="73" spans="1:11" s="32" customFormat="1" ht="18" customHeight="1">
      <c r="A73" s="5" t="s">
        <v>118</v>
      </c>
      <c r="B73" s="43" t="s">
        <v>23</v>
      </c>
      <c r="C73" s="44"/>
      <c r="D73" s="44"/>
      <c r="E73" s="44"/>
      <c r="F73" s="44"/>
      <c r="G73" s="44"/>
      <c r="H73" s="44"/>
      <c r="I73" s="44"/>
      <c r="J73" s="44"/>
      <c r="K73" s="54"/>
    </row>
    <row r="74" spans="1:11" ht="21" customHeight="1">
      <c r="A74" s="11" t="s">
        <v>119</v>
      </c>
      <c r="B74" s="15" t="s">
        <v>5</v>
      </c>
      <c r="C74" s="24">
        <f>SUM(D74:J74)</f>
        <v>119769.99127</v>
      </c>
      <c r="D74" s="24">
        <f>SUM(D77+D79+D81)</f>
        <v>15403.900000000001</v>
      </c>
      <c r="E74" s="24">
        <f aca="true" t="shared" si="24" ref="E74:J74">SUM(E77+E79+E81)</f>
        <v>16917</v>
      </c>
      <c r="F74" s="24">
        <f t="shared" si="24"/>
        <v>21687.09127</v>
      </c>
      <c r="G74" s="24">
        <f t="shared" si="24"/>
        <v>18350</v>
      </c>
      <c r="H74" s="24">
        <f t="shared" si="24"/>
        <v>15804</v>
      </c>
      <c r="I74" s="24">
        <f t="shared" si="24"/>
        <v>15804</v>
      </c>
      <c r="J74" s="24">
        <f t="shared" si="24"/>
        <v>15804</v>
      </c>
      <c r="K74" s="11" t="s">
        <v>52</v>
      </c>
    </row>
    <row r="75" spans="1:11" ht="15.75">
      <c r="A75" s="37"/>
      <c r="B75" s="16" t="s">
        <v>19</v>
      </c>
      <c r="C75" s="38"/>
      <c r="D75" s="38"/>
      <c r="E75" s="38"/>
      <c r="F75" s="38"/>
      <c r="G75" s="38"/>
      <c r="H75" s="38"/>
      <c r="I75" s="38"/>
      <c r="J75" s="38"/>
      <c r="K75" s="39"/>
    </row>
    <row r="76" spans="1:11" s="32" customFormat="1" ht="15" customHeight="1">
      <c r="A76" s="5" t="s">
        <v>162</v>
      </c>
      <c r="B76" s="40" t="s">
        <v>30</v>
      </c>
      <c r="C76" s="41"/>
      <c r="D76" s="41"/>
      <c r="E76" s="41"/>
      <c r="F76" s="41"/>
      <c r="G76" s="41"/>
      <c r="H76" s="41"/>
      <c r="I76" s="41"/>
      <c r="J76" s="41"/>
      <c r="K76" s="42"/>
    </row>
    <row r="77" spans="1:11" ht="45" customHeight="1">
      <c r="A77" s="5" t="s">
        <v>163</v>
      </c>
      <c r="B77" s="2" t="s">
        <v>5</v>
      </c>
      <c r="C77" s="9">
        <f>SUM(D77:J77)</f>
        <v>110225.58455</v>
      </c>
      <c r="D77" s="9">
        <v>14029.7</v>
      </c>
      <c r="E77" s="9">
        <v>15687.2</v>
      </c>
      <c r="F77" s="9">
        <v>20286.05775</v>
      </c>
      <c r="G77" s="9">
        <v>16950.6268</v>
      </c>
      <c r="H77" s="9">
        <v>14424</v>
      </c>
      <c r="I77" s="9">
        <v>14424</v>
      </c>
      <c r="J77" s="9">
        <v>14424</v>
      </c>
      <c r="K77" s="1" t="s">
        <v>166</v>
      </c>
    </row>
    <row r="78" spans="1:13" s="32" customFormat="1" ht="15" customHeight="1">
      <c r="A78" s="5" t="s">
        <v>120</v>
      </c>
      <c r="B78" s="40" t="s">
        <v>31</v>
      </c>
      <c r="C78" s="41"/>
      <c r="D78" s="41"/>
      <c r="E78" s="41"/>
      <c r="F78" s="41"/>
      <c r="G78" s="41"/>
      <c r="H78" s="41"/>
      <c r="I78" s="41"/>
      <c r="J78" s="41"/>
      <c r="K78" s="42"/>
      <c r="M78" s="33"/>
    </row>
    <row r="79" spans="1:11" ht="41.25" customHeight="1">
      <c r="A79" s="5" t="s">
        <v>121</v>
      </c>
      <c r="B79" s="2" t="s">
        <v>5</v>
      </c>
      <c r="C79" s="8">
        <f>SUM(D79:J79)</f>
        <v>3169.3732</v>
      </c>
      <c r="D79" s="8">
        <v>295</v>
      </c>
      <c r="E79" s="8">
        <v>450</v>
      </c>
      <c r="F79" s="8">
        <v>485</v>
      </c>
      <c r="G79" s="8">
        <v>499.3732</v>
      </c>
      <c r="H79" s="8">
        <v>480</v>
      </c>
      <c r="I79" s="8">
        <v>480</v>
      </c>
      <c r="J79" s="8">
        <v>480</v>
      </c>
      <c r="K79" s="1" t="s">
        <v>166</v>
      </c>
    </row>
    <row r="80" spans="1:11" s="32" customFormat="1" ht="15" customHeight="1">
      <c r="A80" s="5" t="s">
        <v>122</v>
      </c>
      <c r="B80" s="40" t="s">
        <v>45</v>
      </c>
      <c r="C80" s="41"/>
      <c r="D80" s="41"/>
      <c r="E80" s="41"/>
      <c r="F80" s="41"/>
      <c r="G80" s="41"/>
      <c r="H80" s="41"/>
      <c r="I80" s="41"/>
      <c r="J80" s="41"/>
      <c r="K80" s="42"/>
    </row>
    <row r="81" spans="1:13" ht="45" customHeight="1">
      <c r="A81" s="5" t="s">
        <v>123</v>
      </c>
      <c r="B81" s="2" t="s">
        <v>5</v>
      </c>
      <c r="C81" s="9">
        <f>SUM(D81:J81)</f>
        <v>6375.03352</v>
      </c>
      <c r="D81" s="9">
        <v>1079.2</v>
      </c>
      <c r="E81" s="9">
        <v>779.8</v>
      </c>
      <c r="F81" s="9">
        <v>916.03352</v>
      </c>
      <c r="G81" s="9">
        <v>900</v>
      </c>
      <c r="H81" s="9">
        <v>900</v>
      </c>
      <c r="I81" s="9">
        <v>900</v>
      </c>
      <c r="J81" s="9">
        <v>900</v>
      </c>
      <c r="K81" s="1" t="s">
        <v>166</v>
      </c>
      <c r="M81" s="7"/>
    </row>
    <row r="82" spans="1:11" s="32" customFormat="1" ht="36" customHeight="1">
      <c r="A82" s="14" t="s">
        <v>124</v>
      </c>
      <c r="B82" s="43" t="s">
        <v>32</v>
      </c>
      <c r="C82" s="44"/>
      <c r="D82" s="44"/>
      <c r="E82" s="44"/>
      <c r="F82" s="44"/>
      <c r="G82" s="44"/>
      <c r="H82" s="44"/>
      <c r="I82" s="44"/>
      <c r="J82" s="44"/>
      <c r="K82" s="42"/>
    </row>
    <row r="83" spans="1:11" s="32" customFormat="1" ht="29.25" customHeight="1">
      <c r="A83" s="45" t="s">
        <v>125</v>
      </c>
      <c r="B83" s="19" t="s">
        <v>5</v>
      </c>
      <c r="C83" s="24">
        <f>SUM(D83:J83)</f>
        <v>25707.88048</v>
      </c>
      <c r="D83" s="24">
        <f aca="true" t="shared" si="25" ref="D83:I83">D86+D88+D90+D101</f>
        <v>2013.5</v>
      </c>
      <c r="E83" s="24">
        <f t="shared" si="25"/>
        <v>2840</v>
      </c>
      <c r="F83" s="24">
        <f t="shared" si="25"/>
        <v>3108.18048</v>
      </c>
      <c r="G83" s="24">
        <f t="shared" si="25"/>
        <v>5947.2</v>
      </c>
      <c r="H83" s="24">
        <f t="shared" si="25"/>
        <v>3933</v>
      </c>
      <c r="I83" s="24">
        <f t="shared" si="25"/>
        <v>3933</v>
      </c>
      <c r="J83" s="34">
        <f>J86+J88+J90</f>
        <v>3933</v>
      </c>
      <c r="K83" s="61" t="s">
        <v>57</v>
      </c>
    </row>
    <row r="84" spans="1:11" ht="15" customHeight="1">
      <c r="A84" s="66"/>
      <c r="B84" s="20" t="s">
        <v>19</v>
      </c>
      <c r="C84" s="22"/>
      <c r="D84" s="22"/>
      <c r="E84" s="22"/>
      <c r="F84" s="22"/>
      <c r="G84" s="22"/>
      <c r="H84" s="22"/>
      <c r="I84" s="22"/>
      <c r="J84" s="21"/>
      <c r="K84" s="62"/>
    </row>
    <row r="85" spans="1:11" s="32" customFormat="1" ht="15" customHeight="1">
      <c r="A85" s="23" t="s">
        <v>126</v>
      </c>
      <c r="B85" s="40" t="s">
        <v>24</v>
      </c>
      <c r="C85" s="41"/>
      <c r="D85" s="41"/>
      <c r="E85" s="41"/>
      <c r="F85" s="41"/>
      <c r="G85" s="41"/>
      <c r="H85" s="41"/>
      <c r="I85" s="41"/>
      <c r="J85" s="41"/>
      <c r="K85" s="42"/>
    </row>
    <row r="86" spans="1:11" ht="24" customHeight="1">
      <c r="A86" s="1" t="s">
        <v>127</v>
      </c>
      <c r="B86" s="2" t="s">
        <v>5</v>
      </c>
      <c r="C86" s="9">
        <f>SUM(D86:J86)</f>
        <v>21936.18048</v>
      </c>
      <c r="D86" s="9">
        <v>1743</v>
      </c>
      <c r="E86" s="9">
        <v>2640</v>
      </c>
      <c r="F86" s="9">
        <v>3108.18048</v>
      </c>
      <c r="G86" s="9">
        <v>3000</v>
      </c>
      <c r="H86" s="9">
        <v>3815</v>
      </c>
      <c r="I86" s="9">
        <v>3815</v>
      </c>
      <c r="J86" s="9">
        <v>3815</v>
      </c>
      <c r="K86" s="3" t="s">
        <v>53</v>
      </c>
    </row>
    <row r="87" spans="1:11" s="32" customFormat="1" ht="29.25" customHeight="1">
      <c r="A87" s="23" t="s">
        <v>128</v>
      </c>
      <c r="B87" s="40" t="s">
        <v>60</v>
      </c>
      <c r="C87" s="41"/>
      <c r="D87" s="41"/>
      <c r="E87" s="41"/>
      <c r="F87" s="41"/>
      <c r="G87" s="41"/>
      <c r="H87" s="41"/>
      <c r="I87" s="41"/>
      <c r="J87" s="41"/>
      <c r="K87" s="42"/>
    </row>
    <row r="88" spans="1:11" s="32" customFormat="1" ht="15" customHeight="1">
      <c r="A88" s="1" t="s">
        <v>129</v>
      </c>
      <c r="B88" s="2" t="s">
        <v>5</v>
      </c>
      <c r="C88" s="9">
        <f>SUM(D88:J88)</f>
        <v>515.5</v>
      </c>
      <c r="D88" s="9">
        <v>215.5</v>
      </c>
      <c r="E88" s="9">
        <v>0</v>
      </c>
      <c r="F88" s="9">
        <v>0</v>
      </c>
      <c r="G88" s="9">
        <v>300</v>
      </c>
      <c r="H88" s="9">
        <v>0</v>
      </c>
      <c r="I88" s="9">
        <v>0</v>
      </c>
      <c r="J88" s="9">
        <v>0</v>
      </c>
      <c r="K88" s="3" t="s">
        <v>42</v>
      </c>
    </row>
    <row r="89" spans="1:11" s="32" customFormat="1" ht="15" customHeight="1">
      <c r="A89" s="11" t="s">
        <v>130</v>
      </c>
      <c r="B89" s="43" t="s">
        <v>25</v>
      </c>
      <c r="C89" s="44"/>
      <c r="D89" s="44"/>
      <c r="E89" s="44"/>
      <c r="F89" s="44"/>
      <c r="G89" s="44"/>
      <c r="H89" s="44"/>
      <c r="I89" s="44"/>
      <c r="J89" s="44"/>
      <c r="K89" s="54"/>
    </row>
    <row r="90" spans="1:11" ht="15">
      <c r="A90" s="17" t="s">
        <v>131</v>
      </c>
      <c r="B90" s="19" t="s">
        <v>5</v>
      </c>
      <c r="C90" s="24">
        <f aca="true" t="shared" si="26" ref="C90:J90">C93+C95+C97+C99</f>
        <v>609</v>
      </c>
      <c r="D90" s="24">
        <f t="shared" si="26"/>
        <v>55</v>
      </c>
      <c r="E90" s="24">
        <f t="shared" si="26"/>
        <v>200</v>
      </c>
      <c r="F90" s="24">
        <f t="shared" si="26"/>
        <v>0</v>
      </c>
      <c r="G90" s="24">
        <f t="shared" si="26"/>
        <v>0</v>
      </c>
      <c r="H90" s="24">
        <f t="shared" si="26"/>
        <v>118</v>
      </c>
      <c r="I90" s="24">
        <f t="shared" si="26"/>
        <v>118</v>
      </c>
      <c r="J90" s="24">
        <f t="shared" si="26"/>
        <v>118</v>
      </c>
      <c r="K90" s="13" t="s">
        <v>20</v>
      </c>
    </row>
    <row r="91" spans="1:11" ht="15">
      <c r="A91" s="18"/>
      <c r="B91" s="20" t="s">
        <v>19</v>
      </c>
      <c r="C91" s="25"/>
      <c r="D91" s="25"/>
      <c r="E91" s="25"/>
      <c r="F91" s="25"/>
      <c r="G91" s="26"/>
      <c r="H91" s="26"/>
      <c r="I91" s="26"/>
      <c r="J91" s="26"/>
      <c r="K91" s="12"/>
    </row>
    <row r="92" spans="1:11" s="32" customFormat="1" ht="32.25" customHeight="1">
      <c r="A92" s="1" t="s">
        <v>132</v>
      </c>
      <c r="B92" s="55" t="s">
        <v>34</v>
      </c>
      <c r="C92" s="56"/>
      <c r="D92" s="56"/>
      <c r="E92" s="56"/>
      <c r="F92" s="56"/>
      <c r="G92" s="56"/>
      <c r="H92" s="56"/>
      <c r="I92" s="56"/>
      <c r="J92" s="56"/>
      <c r="K92" s="57"/>
    </row>
    <row r="93" spans="1:11" ht="18" customHeight="1">
      <c r="A93" s="1" t="s">
        <v>133</v>
      </c>
      <c r="B93" s="2" t="s">
        <v>5</v>
      </c>
      <c r="C93" s="8">
        <f>SUM(D93:J93)</f>
        <v>215</v>
      </c>
      <c r="D93" s="8">
        <v>50</v>
      </c>
      <c r="E93" s="8">
        <v>0</v>
      </c>
      <c r="F93" s="8">
        <v>0</v>
      </c>
      <c r="G93" s="8">
        <v>0</v>
      </c>
      <c r="H93" s="8">
        <v>55</v>
      </c>
      <c r="I93" s="8">
        <v>55</v>
      </c>
      <c r="J93" s="8">
        <v>55</v>
      </c>
      <c r="K93" s="3" t="s">
        <v>54</v>
      </c>
    </row>
    <row r="94" spans="1:11" s="32" customFormat="1" ht="18.75" customHeight="1">
      <c r="A94" s="1" t="s">
        <v>134</v>
      </c>
      <c r="B94" s="40" t="s">
        <v>26</v>
      </c>
      <c r="C94" s="41"/>
      <c r="D94" s="41"/>
      <c r="E94" s="41"/>
      <c r="F94" s="41"/>
      <c r="G94" s="41"/>
      <c r="H94" s="41"/>
      <c r="I94" s="41"/>
      <c r="J94" s="41"/>
      <c r="K94" s="42"/>
    </row>
    <row r="95" spans="1:11" ht="24.75" customHeight="1">
      <c r="A95" s="1" t="s">
        <v>135</v>
      </c>
      <c r="B95" s="2" t="s">
        <v>5</v>
      </c>
      <c r="C95" s="8">
        <f>SUM(D95:J95)</f>
        <v>174</v>
      </c>
      <c r="D95" s="8">
        <v>0</v>
      </c>
      <c r="E95" s="8">
        <v>0</v>
      </c>
      <c r="F95" s="8">
        <v>0</v>
      </c>
      <c r="G95" s="8">
        <v>0</v>
      </c>
      <c r="H95" s="8">
        <v>58</v>
      </c>
      <c r="I95" s="8">
        <v>58</v>
      </c>
      <c r="J95" s="8">
        <v>58</v>
      </c>
      <c r="K95" s="3" t="s">
        <v>55</v>
      </c>
    </row>
    <row r="96" spans="1:11" s="32" customFormat="1" ht="19.5" customHeight="1">
      <c r="A96" s="1" t="s">
        <v>136</v>
      </c>
      <c r="B96" s="40" t="s">
        <v>27</v>
      </c>
      <c r="C96" s="41"/>
      <c r="D96" s="41"/>
      <c r="E96" s="41"/>
      <c r="F96" s="41"/>
      <c r="G96" s="41"/>
      <c r="H96" s="41"/>
      <c r="I96" s="41"/>
      <c r="J96" s="41"/>
      <c r="K96" s="42"/>
    </row>
    <row r="97" spans="1:11" ht="25.5" customHeight="1">
      <c r="A97" s="1" t="s">
        <v>137</v>
      </c>
      <c r="B97" s="2" t="s">
        <v>5</v>
      </c>
      <c r="C97" s="8">
        <f>SUM(D97:J97)</f>
        <v>20</v>
      </c>
      <c r="D97" s="8">
        <v>5</v>
      </c>
      <c r="E97" s="8">
        <v>0</v>
      </c>
      <c r="F97" s="8">
        <v>0</v>
      </c>
      <c r="G97" s="8">
        <v>0</v>
      </c>
      <c r="H97" s="8">
        <v>5</v>
      </c>
      <c r="I97" s="8">
        <v>5</v>
      </c>
      <c r="J97" s="8">
        <v>5</v>
      </c>
      <c r="K97" s="3" t="s">
        <v>55</v>
      </c>
    </row>
    <row r="98" spans="1:11" s="32" customFormat="1" ht="19.5" customHeight="1">
      <c r="A98" s="1" t="s">
        <v>138</v>
      </c>
      <c r="B98" s="40" t="s">
        <v>33</v>
      </c>
      <c r="C98" s="41"/>
      <c r="D98" s="41"/>
      <c r="E98" s="41"/>
      <c r="F98" s="41"/>
      <c r="G98" s="41"/>
      <c r="H98" s="41"/>
      <c r="I98" s="41"/>
      <c r="J98" s="41"/>
      <c r="K98" s="42"/>
    </row>
    <row r="99" spans="1:11" ht="15">
      <c r="A99" s="1" t="s">
        <v>139</v>
      </c>
      <c r="B99" s="2" t="s">
        <v>5</v>
      </c>
      <c r="C99" s="8">
        <f>SUM(D99:J99)</f>
        <v>200</v>
      </c>
      <c r="D99" s="8">
        <v>0</v>
      </c>
      <c r="E99" s="8">
        <v>200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3" t="s">
        <v>54</v>
      </c>
    </row>
    <row r="100" spans="1:11" s="32" customFormat="1" ht="15" customHeight="1">
      <c r="A100" s="11" t="s">
        <v>140</v>
      </c>
      <c r="B100" s="43" t="s">
        <v>46</v>
      </c>
      <c r="C100" s="44"/>
      <c r="D100" s="44"/>
      <c r="E100" s="44"/>
      <c r="F100" s="44"/>
      <c r="G100" s="44"/>
      <c r="H100" s="44"/>
      <c r="I100" s="44"/>
      <c r="J100" s="44"/>
      <c r="K100" s="54"/>
    </row>
    <row r="101" spans="1:11" ht="15">
      <c r="A101" s="45" t="s">
        <v>141</v>
      </c>
      <c r="B101" s="19" t="s">
        <v>5</v>
      </c>
      <c r="C101" s="24">
        <f>SUM(D101:J101)</f>
        <v>2647.2</v>
      </c>
      <c r="D101" s="24">
        <v>0</v>
      </c>
      <c r="E101" s="24">
        <v>0</v>
      </c>
      <c r="F101" s="24">
        <v>0</v>
      </c>
      <c r="G101" s="24">
        <v>2647.2</v>
      </c>
      <c r="H101" s="24">
        <v>0</v>
      </c>
      <c r="I101" s="24">
        <v>0</v>
      </c>
      <c r="J101" s="24">
        <v>0</v>
      </c>
      <c r="K101" s="11" t="s">
        <v>20</v>
      </c>
    </row>
    <row r="102" spans="1:11" ht="15">
      <c r="A102" s="66"/>
      <c r="B102" s="20" t="s">
        <v>19</v>
      </c>
      <c r="C102" s="27"/>
      <c r="D102" s="27"/>
      <c r="E102" s="27"/>
      <c r="F102" s="27"/>
      <c r="G102" s="27"/>
      <c r="H102" s="27"/>
      <c r="I102" s="27"/>
      <c r="J102" s="27"/>
      <c r="K102" s="12"/>
    </row>
    <row r="103" spans="1:11" s="32" customFormat="1" ht="15" customHeight="1">
      <c r="A103" s="17" t="s">
        <v>142</v>
      </c>
      <c r="B103" s="40" t="s">
        <v>64</v>
      </c>
      <c r="C103" s="41"/>
      <c r="D103" s="41"/>
      <c r="E103" s="41"/>
      <c r="F103" s="41"/>
      <c r="G103" s="41"/>
      <c r="H103" s="41"/>
      <c r="I103" s="41"/>
      <c r="J103" s="41"/>
      <c r="K103" s="42"/>
    </row>
    <row r="104" spans="1:11" ht="15">
      <c r="A104" s="17" t="s">
        <v>143</v>
      </c>
      <c r="B104" s="2" t="s">
        <v>5</v>
      </c>
      <c r="C104" s="9">
        <f>SUM(D104:J104)</f>
        <v>2647.2</v>
      </c>
      <c r="D104" s="9">
        <v>0</v>
      </c>
      <c r="E104" s="9">
        <v>0</v>
      </c>
      <c r="F104" s="9">
        <v>0</v>
      </c>
      <c r="G104" s="9">
        <v>2647.2</v>
      </c>
      <c r="H104" s="9">
        <v>0</v>
      </c>
      <c r="I104" s="9">
        <v>0</v>
      </c>
      <c r="J104" s="9">
        <v>0</v>
      </c>
      <c r="K104" s="1" t="s">
        <v>56</v>
      </c>
    </row>
    <row r="105" spans="1:11" s="32" customFormat="1" ht="28.5" customHeight="1">
      <c r="A105" s="1" t="s">
        <v>144</v>
      </c>
      <c r="B105" s="40" t="s">
        <v>43</v>
      </c>
      <c r="C105" s="41"/>
      <c r="D105" s="41"/>
      <c r="E105" s="41"/>
      <c r="F105" s="41"/>
      <c r="G105" s="41"/>
      <c r="H105" s="41"/>
      <c r="I105" s="41"/>
      <c r="J105" s="41"/>
      <c r="K105" s="42"/>
    </row>
    <row r="106" spans="1:11" s="32" customFormat="1" ht="15">
      <c r="A106" s="1" t="s">
        <v>145</v>
      </c>
      <c r="B106" s="29" t="s">
        <v>21</v>
      </c>
      <c r="C106" s="9">
        <f>SUM(D106:J106)</f>
        <v>11821.944</v>
      </c>
      <c r="D106" s="9">
        <f>SUM(D107:D108)</f>
        <v>0</v>
      </c>
      <c r="E106" s="9">
        <f aca="true" t="shared" si="27" ref="E106:J106">SUM(E107:E108)</f>
        <v>0</v>
      </c>
      <c r="F106" s="9">
        <f>SUM(F107:F108)</f>
        <v>6072.875</v>
      </c>
      <c r="G106" s="9">
        <f t="shared" si="27"/>
        <v>5749.069</v>
      </c>
      <c r="H106" s="9">
        <f t="shared" si="27"/>
        <v>0</v>
      </c>
      <c r="I106" s="9">
        <f t="shared" si="27"/>
        <v>0</v>
      </c>
      <c r="J106" s="9">
        <f t="shared" si="27"/>
        <v>0</v>
      </c>
      <c r="K106" s="61" t="s">
        <v>58</v>
      </c>
    </row>
    <row r="107" spans="1:11" ht="15">
      <c r="A107" s="1" t="s">
        <v>146</v>
      </c>
      <c r="B107" s="2" t="s">
        <v>5</v>
      </c>
      <c r="C107" s="9">
        <f>SUM(D107:J107)</f>
        <v>10707.069</v>
      </c>
      <c r="D107" s="9">
        <f>SUM(D110)</f>
        <v>0</v>
      </c>
      <c r="E107" s="9">
        <f aca="true" t="shared" si="28" ref="E107:J107">SUM(E110)</f>
        <v>0</v>
      </c>
      <c r="F107" s="9">
        <f t="shared" si="28"/>
        <v>4958</v>
      </c>
      <c r="G107" s="9">
        <f t="shared" si="28"/>
        <v>5749.069</v>
      </c>
      <c r="H107" s="9">
        <f t="shared" si="28"/>
        <v>0</v>
      </c>
      <c r="I107" s="9">
        <f t="shared" si="28"/>
        <v>0</v>
      </c>
      <c r="J107" s="9">
        <f t="shared" si="28"/>
        <v>0</v>
      </c>
      <c r="K107" s="65"/>
    </row>
    <row r="108" spans="1:11" ht="15">
      <c r="A108" s="1" t="s">
        <v>155</v>
      </c>
      <c r="B108" s="6" t="s">
        <v>7</v>
      </c>
      <c r="C108" s="9">
        <f>SUM(D108:J108)</f>
        <v>1114.875</v>
      </c>
      <c r="D108" s="9">
        <f>SUM(D111)</f>
        <v>0</v>
      </c>
      <c r="E108" s="9">
        <f aca="true" t="shared" si="29" ref="E108:J108">SUM(E111)</f>
        <v>0</v>
      </c>
      <c r="F108" s="9">
        <f t="shared" si="29"/>
        <v>1114.875</v>
      </c>
      <c r="G108" s="9">
        <f t="shared" si="29"/>
        <v>0</v>
      </c>
      <c r="H108" s="9">
        <f t="shared" si="29"/>
        <v>0</v>
      </c>
      <c r="I108" s="9">
        <f t="shared" si="29"/>
        <v>0</v>
      </c>
      <c r="J108" s="9">
        <f t="shared" si="29"/>
        <v>0</v>
      </c>
      <c r="K108" s="62"/>
    </row>
    <row r="109" spans="1:11" s="32" customFormat="1" ht="15" customHeight="1">
      <c r="A109" s="14" t="s">
        <v>147</v>
      </c>
      <c r="B109" s="40" t="s">
        <v>47</v>
      </c>
      <c r="C109" s="41"/>
      <c r="D109" s="41"/>
      <c r="E109" s="41"/>
      <c r="F109" s="41"/>
      <c r="G109" s="41"/>
      <c r="H109" s="41"/>
      <c r="I109" s="41"/>
      <c r="J109" s="41"/>
      <c r="K109" s="42"/>
    </row>
    <row r="110" spans="1:11" ht="15">
      <c r="A110" s="1" t="s">
        <v>148</v>
      </c>
      <c r="B110" s="2" t="s">
        <v>5</v>
      </c>
      <c r="C110" s="9">
        <f>SUM(D110:J110)</f>
        <v>10707.069</v>
      </c>
      <c r="D110" s="8">
        <v>0</v>
      </c>
      <c r="E110" s="8">
        <v>0</v>
      </c>
      <c r="F110" s="8">
        <v>4958</v>
      </c>
      <c r="G110" s="8">
        <v>5749.069</v>
      </c>
      <c r="H110" s="8">
        <v>0</v>
      </c>
      <c r="I110" s="8">
        <v>0</v>
      </c>
      <c r="J110" s="8">
        <v>0</v>
      </c>
      <c r="K110" s="45" t="s">
        <v>58</v>
      </c>
    </row>
    <row r="111" spans="1:11" ht="15">
      <c r="A111" s="1" t="s">
        <v>156</v>
      </c>
      <c r="B111" s="6" t="s">
        <v>7</v>
      </c>
      <c r="C111" s="9">
        <f>SUM(D111:J111)</f>
        <v>1114.875</v>
      </c>
      <c r="D111" s="8">
        <v>0</v>
      </c>
      <c r="E111" s="8">
        <v>0</v>
      </c>
      <c r="F111" s="8">
        <v>1114.875</v>
      </c>
      <c r="G111" s="8">
        <v>0</v>
      </c>
      <c r="H111" s="8">
        <v>0</v>
      </c>
      <c r="I111" s="8">
        <v>0</v>
      </c>
      <c r="J111" s="8">
        <v>0</v>
      </c>
      <c r="K111" s="47"/>
    </row>
    <row r="112" spans="1:11" s="32" customFormat="1" ht="15" customHeight="1">
      <c r="A112" s="5" t="s">
        <v>157</v>
      </c>
      <c r="B112" s="50" t="s">
        <v>59</v>
      </c>
      <c r="C112" s="51"/>
      <c r="D112" s="51"/>
      <c r="E112" s="51"/>
      <c r="F112" s="51"/>
      <c r="G112" s="51"/>
      <c r="H112" s="51"/>
      <c r="I112" s="51"/>
      <c r="J112" s="51"/>
      <c r="K112" s="52"/>
    </row>
    <row r="113" spans="1:11" ht="15">
      <c r="A113" s="5" t="s">
        <v>158</v>
      </c>
      <c r="B113" s="6" t="s">
        <v>5</v>
      </c>
      <c r="C113" s="10">
        <f>SUM(D113:J113)</f>
        <v>200</v>
      </c>
      <c r="D113" s="10">
        <v>0</v>
      </c>
      <c r="E113" s="10">
        <v>0</v>
      </c>
      <c r="F113" s="10">
        <v>0</v>
      </c>
      <c r="G113" s="10">
        <v>200</v>
      </c>
      <c r="H113" s="10">
        <v>0</v>
      </c>
      <c r="I113" s="10">
        <v>0</v>
      </c>
      <c r="J113" s="10">
        <v>0</v>
      </c>
      <c r="K113" s="1" t="s">
        <v>40</v>
      </c>
    </row>
  </sheetData>
  <sheetProtection/>
  <mergeCells count="65">
    <mergeCell ref="I1:K1"/>
    <mergeCell ref="F1:H1"/>
    <mergeCell ref="F2:H2"/>
    <mergeCell ref="A101:A102"/>
    <mergeCell ref="A83:A84"/>
    <mergeCell ref="N6:P6"/>
    <mergeCell ref="A3:K3"/>
    <mergeCell ref="A4:K4"/>
    <mergeCell ref="B73:K73"/>
    <mergeCell ref="A47:K47"/>
    <mergeCell ref="B109:K109"/>
    <mergeCell ref="B112:K112"/>
    <mergeCell ref="I2:K2"/>
    <mergeCell ref="B98:K98"/>
    <mergeCell ref="B100:K100"/>
    <mergeCell ref="B103:K103"/>
    <mergeCell ref="B105:K105"/>
    <mergeCell ref="K106:K108"/>
    <mergeCell ref="B96:K96"/>
    <mergeCell ref="A32:K32"/>
    <mergeCell ref="K83:K84"/>
    <mergeCell ref="B87:K87"/>
    <mergeCell ref="B65:K65"/>
    <mergeCell ref="J26:J27"/>
    <mergeCell ref="G26:G27"/>
    <mergeCell ref="H26:H27"/>
    <mergeCell ref="B94:K94"/>
    <mergeCell ref="B57:K57"/>
    <mergeCell ref="A25:K25"/>
    <mergeCell ref="A26:A27"/>
    <mergeCell ref="F26:F27"/>
    <mergeCell ref="A7:A8"/>
    <mergeCell ref="B7:B8"/>
    <mergeCell ref="C7:J7"/>
    <mergeCell ref="I26:I27"/>
    <mergeCell ref="D26:D27"/>
    <mergeCell ref="E26:E27"/>
    <mergeCell ref="K7:K8"/>
    <mergeCell ref="A5:K5"/>
    <mergeCell ref="B89:K89"/>
    <mergeCell ref="B92:K92"/>
    <mergeCell ref="K110:K111"/>
    <mergeCell ref="K40:K41"/>
    <mergeCell ref="K43:K44"/>
    <mergeCell ref="B51:K51"/>
    <mergeCell ref="B53:K53"/>
    <mergeCell ref="B76:K76"/>
    <mergeCell ref="B78:K78"/>
    <mergeCell ref="B59:K59"/>
    <mergeCell ref="B61:K61"/>
    <mergeCell ref="C26:C27"/>
    <mergeCell ref="K54:K56"/>
    <mergeCell ref="B33:K33"/>
    <mergeCell ref="B39:K39"/>
    <mergeCell ref="B42:K42"/>
    <mergeCell ref="B45:K45"/>
    <mergeCell ref="K26:K27"/>
    <mergeCell ref="K48:K49"/>
    <mergeCell ref="B63:K63"/>
    <mergeCell ref="B80:K80"/>
    <mergeCell ref="B82:K82"/>
    <mergeCell ref="B85:K85"/>
    <mergeCell ref="K66:K68"/>
    <mergeCell ref="B69:K69"/>
    <mergeCell ref="K70:K72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8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2017-07-25T06:32:58Z</cp:lastPrinted>
  <dcterms:created xsi:type="dcterms:W3CDTF">2006-09-16T00:00:00Z</dcterms:created>
  <dcterms:modified xsi:type="dcterms:W3CDTF">2017-09-20T11:03:23Z</dcterms:modified>
  <cp:category/>
  <cp:version/>
  <cp:contentType/>
  <cp:contentStatus/>
</cp:coreProperties>
</file>