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Area" localSheetId="0">'Мероприятия'!$A$1:$L$153</definedName>
  </definedNames>
  <calcPr fullCalcOnLoad="1"/>
</workbook>
</file>

<file path=xl/sharedStrings.xml><?xml version="1.0" encoding="utf-8"?>
<sst xmlns="http://schemas.openxmlformats.org/spreadsheetml/2006/main" count="315" uniqueCount="188">
  <si>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</si>
  <si>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</si>
  <si>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</si>
  <si>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</si>
  <si>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</si>
  <si>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</si>
  <si>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</si>
  <si>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</si>
  <si>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</si>
  <si>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</si>
  <si>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</si>
  <si>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</si>
  <si>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</si>
  <si>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</si>
  <si>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</si>
  <si>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</si>
  <si>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</si>
  <si>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</si>
  <si>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</si>
  <si>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</si>
  <si>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</si>
  <si>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</si>
  <si>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</si>
  <si>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</si>
  <si>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</si>
  <si>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</si>
  <si>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</si>
  <si>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</si>
  <si>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</si>
  <si>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</si>
  <si>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</si>
  <si>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</si>
  <si>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</si>
  <si>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</si>
  <si>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</si>
  <si>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</si>
  <si>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</si>
  <si>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</si>
  <si>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</si>
  <si>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</si>
  <si>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</si>
  <si>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</si>
  <si>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</si>
  <si>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</si>
  <si>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</si>
  <si>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</si>
  <si>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</si>
  <si>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</si>
  <si>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</si>
  <si>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</si>
  <si>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</si>
  <si>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</si>
  <si>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</si>
  <si>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</si>
  <si>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</si>
  <si>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</si>
  <si>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</si>
  <si>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</si>
  <si>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</si>
  <si>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</si>
  <si>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</si>
  <si>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</si>
  <si>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</si>
  <si>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</si>
  <si>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</si>
  <si>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</si>
  <si>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</si>
  <si>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</si>
  <si>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</si>
  <si>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</si>
  <si>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</si>
  <si>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</si>
  <si>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</si>
  <si>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</si>
  <si>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</si>
  <si>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</si>
  <si>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</si>
  <si>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</si>
  <si>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</si>
  <si>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</si>
  <si>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</si>
  <si>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</si>
  <si>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</si>
  <si>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</si>
  <si>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</si>
  <si>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</si>
  <si>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</si>
  <si>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</si>
  <si>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</si>
  <si>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</si>
  <si>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</si>
  <si>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</si>
  <si>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</si>
  <si>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</si>
  <si>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</si>
  <si>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</si>
  <si>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</si>
  <si>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</si>
  <si>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</si>
  <si>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</si>
  <si>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</si>
  <si>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</si>
  <si>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</si>
  <si>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</si>
  <si>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</si>
  <si>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</si>
  <si>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</si>
  <si>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</si>
  <si>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</si>
  <si>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</si>
  <si>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</si>
  <si>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</si>
  <si>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</si>
  <si>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</si>
  <si>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</si>
  <si>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</si>
  <si>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</si>
  <si>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</si>
  <si>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</si>
  <si>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</si>
  <si>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</si>
  <si>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</si>
  <si>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</si>
  <si>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</si>
  <si>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</si>
  <si>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</si>
  <si>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</si>
  <si>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</si>
  <si>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</si>
  <si>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</si>
  <si>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</si>
  <si>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</si>
  <si>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</si>
  <si>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</si>
  <si>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</si>
  <si>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</si>
  <si>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</si>
  <si>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</si>
  <si>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</si>
  <si>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</si>
  <si>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</si>
  <si>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</si>
  <si>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всего, в т.ч.:</t>
  </si>
  <si>
    <t>16.2.</t>
  </si>
  <si>
    <t>32.2.</t>
  </si>
  <si>
    <t>33.</t>
  </si>
  <si>
    <t>33.1.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</si>
  <si>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</si>
  <si>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</si>
  <si>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</si>
  <si>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</si>
  <si>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</si>
  <si>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</si>
  <si>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</si>
  <si>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стр. 5,9,10  с 2016 года стр.5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</si>
  <si>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</si>
  <si>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12.2.</t>
  </si>
  <si>
    <t>12.3.</t>
  </si>
  <si>
    <t>33.2.</t>
  </si>
  <si>
    <t>3.4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</si>
  <si>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 xml:space="preserve">3.5 Ремонт автомобильных дорог  города Североуральска (улицы Попова, Горняков), улицы п. третий Северный, п. Калья, п. Черемухово </t>
  </si>
  <si>
    <t xml:space="preserve">3.6 Ремонт автомобильных дорог и тротуаров города Североуральска </t>
  </si>
  <si>
    <t>5.3.2 Выпуск листовок, буклетов и т.д.</t>
  </si>
  <si>
    <t>5.3.3 Приобретение мобильных автогородков, оборудования, позволяющего в игровой форме формировать навыки поведения на улично-дорожной сети</t>
  </si>
  <si>
    <t>32.3.</t>
  </si>
  <si>
    <t>34.</t>
  </si>
  <si>
    <t>34.1.</t>
  </si>
  <si>
    <t>10.2.</t>
  </si>
  <si>
    <t>13.2.</t>
  </si>
  <si>
    <t>13.3.</t>
  </si>
  <si>
    <t>15.2.</t>
  </si>
  <si>
    <t>Мероприятие 2-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значения, осуществление авторского надзора</t>
  </si>
  <si>
    <t>стр.13.</t>
  </si>
  <si>
    <t>стр.3,4,9,10,12,13.</t>
  </si>
  <si>
    <t>"Развитие дорожного хозяйства и обеспечение безопасности дорожного движения в Североуральском городском округе" 2014- 2021 годы</t>
  </si>
  <si>
    <t>стр.5</t>
  </si>
  <si>
    <t>2.1. Разработка и экспертиза проектно-сметной документации по реконструкции автомобильной дороги по ул. Ленина п.Калья</t>
  </si>
  <si>
    <t>2.2.Разработка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</si>
  <si>
    <t>9.</t>
  </si>
  <si>
    <t>9.1.</t>
  </si>
  <si>
    <t>9.2.</t>
  </si>
  <si>
    <t>9.3.</t>
  </si>
  <si>
    <t>9.4.</t>
  </si>
  <si>
    <t>9.5.</t>
  </si>
  <si>
    <t>9.6.</t>
  </si>
  <si>
    <t>Мероприятие 2- Разработка и экспертиза проектно-сметной документации по капитальному ремонту,  строительству, реконструкции мостов и автомобильных дорог общего пользования местного значения, осуществление авторского надзора</t>
  </si>
  <si>
    <t>Приложение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от 14.03.2019 № 286</t>
  </si>
  <si>
    <r>
      <rPr>
        <sz val="12"/>
        <color indexed="8"/>
        <rFont val="PT Astra Serif"/>
        <family val="1"/>
      </rPr>
      <t>Приложение № 2
к муниципальной программе                                                                                                                                                                                       Североуральского городского округа «Развитие                                                                                                                                                        дорожного хозяйства и обеспечение безопасности                                                                                                                                             дорожного движения в Североуральском городском округе»                                                                                                                                                                     2014- 2021 годы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</si>
</sst>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3" fontId="10" fillId="0" borderId="10" xfId="0" applyNumberFormat="1" applyFont="1" applyBorder="1" applyAlignment="1">
      <alignment vertical="top" wrapText="1"/>
    </xf>
    <xf numFmtId="173" fontId="6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9" fontId="3" fillId="0" borderId="15" xfId="0" applyNumberFormat="1" applyFont="1" applyBorder="1" applyAlignment="1">
      <alignment horizontal="center" vertical="center" wrapText="1"/>
    </xf>
    <xf numFmtId="169" fontId="3" fillId="0" borderId="18" xfId="0" applyNumberFormat="1" applyFont="1" applyBorder="1" applyAlignment="1">
      <alignment horizontal="center" vertical="center" wrapText="1"/>
    </xf>
    <xf numFmtId="169" fontId="3" fillId="0" borderId="19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7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169" fontId="3" fillId="0" borderId="20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3" fontId="3" fillId="0" borderId="15" xfId="0" applyNumberFormat="1" applyFont="1" applyBorder="1" applyAlignment="1">
      <alignment horizontal="center"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view="pageBreakPreview" zoomScale="60" zoomScalePageLayoutView="50" workbookViewId="0" topLeftCell="B1">
      <selection activeCell="G2" sqref="G2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6.28125" style="0" customWidth="1"/>
    <col min="4" max="4" width="14.8515625" style="0" customWidth="1"/>
    <col min="5" max="5" width="15.85156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6.00390625" style="0" customWidth="1"/>
    <col min="11" max="11" width="15.8515625" style="0" customWidth="1"/>
    <col min="12" max="12" width="13.28125" style="0" customWidth="1"/>
    <col min="16" max="16" width="14.28125" style="0" bestFit="1" customWidth="1"/>
  </cols>
  <sheetData>
    <row r="1" spans="1:12" ht="75" customHeight="1">
      <c r="A1" s="5"/>
      <c r="B1" s="5"/>
      <c r="C1" s="5"/>
      <c r="D1" s="5"/>
      <c r="E1" s="5"/>
      <c r="F1" s="5"/>
      <c r="G1" s="5"/>
      <c r="H1" s="124" t="s">
        <v>186</v>
      </c>
      <c r="I1" s="124"/>
      <c r="J1" s="124"/>
      <c r="K1" s="124"/>
      <c r="L1" s="124"/>
    </row>
    <row r="2" spans="1:12" ht="105.75" customHeight="1">
      <c r="A2" s="5"/>
      <c r="B2" s="5"/>
      <c r="C2" s="5"/>
      <c r="D2" s="5"/>
      <c r="E2" s="5"/>
      <c r="F2" s="5"/>
      <c r="G2" s="5"/>
      <c r="H2" s="124" t="s">
        <v>187</v>
      </c>
      <c r="I2" s="124"/>
      <c r="J2" s="124"/>
      <c r="K2" s="124"/>
      <c r="L2" s="124"/>
    </row>
    <row r="3" spans="1:12" ht="15.75">
      <c r="A3" s="122" t="s">
        <v>32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5.75">
      <c r="A4" s="123" t="s">
        <v>23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5.75" customHeight="1">
      <c r="A5" s="123" t="s">
        <v>174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5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7" ht="9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O7" s="120"/>
      <c r="P7" s="121"/>
      <c r="Q7" s="121"/>
    </row>
    <row r="8" spans="1:12" ht="94.5" customHeight="1">
      <c r="A8" s="76" t="s">
        <v>0</v>
      </c>
      <c r="B8" s="76" t="s">
        <v>1</v>
      </c>
      <c r="C8" s="80" t="s">
        <v>2</v>
      </c>
      <c r="D8" s="81"/>
      <c r="E8" s="81"/>
      <c r="F8" s="81"/>
      <c r="G8" s="81"/>
      <c r="H8" s="81"/>
      <c r="I8" s="81"/>
      <c r="J8" s="81"/>
      <c r="K8" s="82"/>
      <c r="L8" s="76" t="s">
        <v>19</v>
      </c>
    </row>
    <row r="9" spans="1:12" ht="30" customHeight="1">
      <c r="A9" s="76"/>
      <c r="B9" s="76"/>
      <c r="C9" s="7" t="s">
        <v>3</v>
      </c>
      <c r="D9" s="7">
        <v>2014</v>
      </c>
      <c r="E9" s="7">
        <f aca="true" t="shared" si="0" ref="E9:K9">D9+1</f>
        <v>2015</v>
      </c>
      <c r="F9" s="7">
        <f t="shared" si="0"/>
        <v>2016</v>
      </c>
      <c r="G9" s="7">
        <f t="shared" si="0"/>
        <v>2017</v>
      </c>
      <c r="H9" s="8">
        <f t="shared" si="0"/>
        <v>2018</v>
      </c>
      <c r="I9" s="7">
        <f t="shared" si="0"/>
        <v>2019</v>
      </c>
      <c r="J9" s="7">
        <f t="shared" si="0"/>
        <v>2020</v>
      </c>
      <c r="K9" s="7">
        <f t="shared" si="0"/>
        <v>2021</v>
      </c>
      <c r="L9" s="76"/>
    </row>
    <row r="10" spans="1:12" ht="13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ht="30" customHeight="1">
      <c r="A11" s="10" t="s">
        <v>74</v>
      </c>
      <c r="B11" s="11" t="s">
        <v>4</v>
      </c>
      <c r="C11" s="12">
        <f>SUM(D11:K11)</f>
        <v>551417.81697</v>
      </c>
      <c r="D11" s="12">
        <f>SUM(D12:D15)</f>
        <v>93819.79999999999</v>
      </c>
      <c r="E11" s="12">
        <f aca="true" t="shared" si="1" ref="E11:K11">SUM(E12:E15)</f>
        <v>84965.5</v>
      </c>
      <c r="F11" s="12">
        <f t="shared" si="1"/>
        <v>138460.18821</v>
      </c>
      <c r="G11" s="12">
        <f>SUM(G12:G15)</f>
        <v>102821.93464</v>
      </c>
      <c r="H11" s="12">
        <f>SUM(H12:H15)</f>
        <v>46196.45824</v>
      </c>
      <c r="I11" s="12">
        <f t="shared" si="1"/>
        <v>29075.935879999997</v>
      </c>
      <c r="J11" s="12">
        <f t="shared" si="1"/>
        <v>28039</v>
      </c>
      <c r="K11" s="12">
        <f t="shared" si="1"/>
        <v>28039</v>
      </c>
      <c r="L11" s="13" t="s">
        <v>26</v>
      </c>
    </row>
    <row r="12" spans="1:12" ht="21" customHeight="1">
      <c r="A12" s="10" t="s">
        <v>62</v>
      </c>
      <c r="B12" s="14" t="s">
        <v>5</v>
      </c>
      <c r="C12" s="15">
        <f>SUM(D12:K12)</f>
        <v>268907.62405</v>
      </c>
      <c r="D12" s="15">
        <f aca="true" t="shared" si="2" ref="D12:K12">SUM(D22+D17)</f>
        <v>26472.9</v>
      </c>
      <c r="E12" s="15">
        <f t="shared" si="2"/>
        <v>28094.5</v>
      </c>
      <c r="F12" s="15">
        <f>SUM(F22+F17)</f>
        <v>55900.229289999996</v>
      </c>
      <c r="G12" s="15">
        <f t="shared" si="2"/>
        <v>36693.54964</v>
      </c>
      <c r="H12" s="15">
        <f>SUM(H22+H17)</f>
        <v>36592.50924</v>
      </c>
      <c r="I12" s="15">
        <f t="shared" si="2"/>
        <v>29075.935879999997</v>
      </c>
      <c r="J12" s="15">
        <f t="shared" si="2"/>
        <v>28039</v>
      </c>
      <c r="K12" s="15">
        <f t="shared" si="2"/>
        <v>28039</v>
      </c>
      <c r="L12" s="13" t="s">
        <v>26</v>
      </c>
    </row>
    <row r="13" spans="1:12" ht="18.75" customHeight="1">
      <c r="A13" s="10" t="s">
        <v>63</v>
      </c>
      <c r="B13" s="14" t="s">
        <v>6</v>
      </c>
      <c r="C13" s="15">
        <f>SUM(D13:J13)</f>
        <v>0</v>
      </c>
      <c r="D13" s="15">
        <f>D18+D23</f>
        <v>0</v>
      </c>
      <c r="E13" s="15">
        <f>E18+E23</f>
        <v>0</v>
      </c>
      <c r="F13" s="15">
        <f>F18+F23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3" t="s">
        <v>26</v>
      </c>
    </row>
    <row r="14" spans="1:16" ht="19.5" customHeight="1">
      <c r="A14" s="10" t="s">
        <v>64</v>
      </c>
      <c r="B14" s="14" t="s">
        <v>7</v>
      </c>
      <c r="C14" s="15">
        <f>SUM(D14:K14)</f>
        <v>282510.19292000006</v>
      </c>
      <c r="D14" s="15">
        <f>SUM(D24+D19)</f>
        <v>67346.9</v>
      </c>
      <c r="E14" s="15">
        <f aca="true" t="shared" si="3" ref="E14:J14">SUM(E24+E19)</f>
        <v>56871</v>
      </c>
      <c r="F14" s="15">
        <f>SUM(F24+F19)</f>
        <v>82559.95892</v>
      </c>
      <c r="G14" s="15">
        <f t="shared" si="3"/>
        <v>66128.38500000001</v>
      </c>
      <c r="H14" s="15">
        <f>SUM(H24+H19)</f>
        <v>9603.949</v>
      </c>
      <c r="I14" s="15">
        <f t="shared" si="3"/>
        <v>0</v>
      </c>
      <c r="J14" s="15">
        <f t="shared" si="3"/>
        <v>0</v>
      </c>
      <c r="K14" s="15">
        <f>SUM(K24+K19)</f>
        <v>0</v>
      </c>
      <c r="L14" s="13" t="s">
        <v>26</v>
      </c>
      <c r="P14" s="4"/>
    </row>
    <row r="15" spans="1:12" ht="20.25" customHeight="1">
      <c r="A15" s="10" t="s">
        <v>65</v>
      </c>
      <c r="B15" s="14" t="s">
        <v>8</v>
      </c>
      <c r="C15" s="15">
        <f>SUM(D15:J15)</f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3" t="s">
        <v>26</v>
      </c>
    </row>
    <row r="16" spans="1:12" ht="21.75" customHeight="1">
      <c r="A16" s="10" t="s">
        <v>75</v>
      </c>
      <c r="B16" s="11" t="s">
        <v>9</v>
      </c>
      <c r="C16" s="12">
        <f>SUM(D16:K16)</f>
        <v>290909.20944</v>
      </c>
      <c r="D16" s="12">
        <f>SUM(D17:D20)</f>
        <v>67346.9</v>
      </c>
      <c r="E16" s="12">
        <f aca="true" t="shared" si="4" ref="E16:J16">SUM(E17:E20)</f>
        <v>56871</v>
      </c>
      <c r="F16" s="12">
        <f t="shared" si="4"/>
        <v>101857.36743000001</v>
      </c>
      <c r="G16" s="12">
        <f t="shared" si="4"/>
        <v>48115.985</v>
      </c>
      <c r="H16" s="12">
        <f t="shared" si="4"/>
        <v>15392.547</v>
      </c>
      <c r="I16" s="12">
        <f t="shared" si="4"/>
        <v>1325.41001</v>
      </c>
      <c r="J16" s="12">
        <f t="shared" si="4"/>
        <v>0</v>
      </c>
      <c r="K16" s="12">
        <f>SUM(K17:K20)</f>
        <v>0</v>
      </c>
      <c r="L16" s="13" t="s">
        <v>26</v>
      </c>
    </row>
    <row r="17" spans="1:12" ht="21" customHeight="1">
      <c r="A17" s="10" t="s">
        <v>66</v>
      </c>
      <c r="B17" s="14" t="s">
        <v>5</v>
      </c>
      <c r="C17" s="15">
        <f>SUM(D17:K17)</f>
        <v>34219.29152</v>
      </c>
      <c r="D17" s="15">
        <f>SUM(D33)</f>
        <v>0</v>
      </c>
      <c r="E17" s="15">
        <f aca="true" t="shared" si="5" ref="E17:K17">SUM(E33)</f>
        <v>0</v>
      </c>
      <c r="F17" s="15">
        <f>SUM(F33)</f>
        <v>20412.28351</v>
      </c>
      <c r="G17" s="15">
        <f t="shared" si="5"/>
        <v>0</v>
      </c>
      <c r="H17" s="15">
        <f>SUM(H33)</f>
        <v>12481.598</v>
      </c>
      <c r="I17" s="15">
        <f t="shared" si="5"/>
        <v>1325.41001</v>
      </c>
      <c r="J17" s="15">
        <f t="shared" si="5"/>
        <v>0</v>
      </c>
      <c r="K17" s="15">
        <f t="shared" si="5"/>
        <v>0</v>
      </c>
      <c r="L17" s="13" t="s">
        <v>26</v>
      </c>
    </row>
    <row r="18" spans="1:12" ht="22.5" customHeight="1">
      <c r="A18" s="10" t="s">
        <v>67</v>
      </c>
      <c r="B18" s="14" t="s">
        <v>6</v>
      </c>
      <c r="C18" s="15">
        <f>SUM(D18:J18)</f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3" t="s">
        <v>26</v>
      </c>
    </row>
    <row r="19" spans="1:12" ht="21" customHeight="1">
      <c r="A19" s="10" t="s">
        <v>69</v>
      </c>
      <c r="B19" s="14" t="s">
        <v>7</v>
      </c>
      <c r="C19" s="15">
        <f>SUM(D19:K19)</f>
        <v>256689.91792</v>
      </c>
      <c r="D19" s="15">
        <f>SUM(D50)</f>
        <v>67346.9</v>
      </c>
      <c r="E19" s="15">
        <f aca="true" t="shared" si="6" ref="E19:J19">SUM(E50)</f>
        <v>56871</v>
      </c>
      <c r="F19" s="15">
        <f>SUM(F50)</f>
        <v>81445.08392</v>
      </c>
      <c r="G19" s="15">
        <f t="shared" si="6"/>
        <v>48115.985</v>
      </c>
      <c r="H19" s="15">
        <f t="shared" si="6"/>
        <v>2910.949</v>
      </c>
      <c r="I19" s="15">
        <f t="shared" si="6"/>
        <v>0</v>
      </c>
      <c r="J19" s="15">
        <f t="shared" si="6"/>
        <v>0</v>
      </c>
      <c r="K19" s="15">
        <f>SUM(K50)</f>
        <v>0</v>
      </c>
      <c r="L19" s="13" t="s">
        <v>26</v>
      </c>
    </row>
    <row r="20" spans="1:12" ht="23.25" customHeight="1">
      <c r="A20" s="10" t="s">
        <v>68</v>
      </c>
      <c r="B20" s="14" t="s">
        <v>8</v>
      </c>
      <c r="C20" s="15">
        <f>SUM(D20:J20)</f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3" t="s">
        <v>26</v>
      </c>
    </row>
    <row r="21" spans="1:12" ht="15.75" customHeight="1">
      <c r="A21" s="10" t="s">
        <v>76</v>
      </c>
      <c r="B21" s="11" t="s">
        <v>10</v>
      </c>
      <c r="C21" s="12">
        <f>SUM(D21:K21)</f>
        <v>260508.60752999998</v>
      </c>
      <c r="D21" s="12">
        <f>SUM(D22:D25)</f>
        <v>26472.9</v>
      </c>
      <c r="E21" s="12">
        <f aca="true" t="shared" si="7" ref="E21:J21">SUM(E22:E25)</f>
        <v>28094.5</v>
      </c>
      <c r="F21" s="12">
        <f t="shared" si="7"/>
        <v>36602.820779999995</v>
      </c>
      <c r="G21" s="12">
        <f t="shared" si="7"/>
        <v>54705.94964</v>
      </c>
      <c r="H21" s="12">
        <f t="shared" si="7"/>
        <v>30803.911239999998</v>
      </c>
      <c r="I21" s="12">
        <f t="shared" si="7"/>
        <v>27750.525869999998</v>
      </c>
      <c r="J21" s="12">
        <f t="shared" si="7"/>
        <v>28039</v>
      </c>
      <c r="K21" s="12">
        <f>SUM(K22:K25)</f>
        <v>28039</v>
      </c>
      <c r="L21" s="13" t="s">
        <v>26</v>
      </c>
    </row>
    <row r="22" spans="1:12" ht="15">
      <c r="A22" s="10" t="s">
        <v>70</v>
      </c>
      <c r="B22" s="14" t="s">
        <v>5</v>
      </c>
      <c r="C22" s="15">
        <f>SUM(D22:K22)</f>
        <v>234688.33253</v>
      </c>
      <c r="D22" s="15">
        <f aca="true" t="shared" si="8" ref="D22:J22">SUM(D69)</f>
        <v>26472.9</v>
      </c>
      <c r="E22" s="15">
        <f t="shared" si="8"/>
        <v>28094.5</v>
      </c>
      <c r="F22" s="15">
        <f>SUM(F69)</f>
        <v>35487.945779999995</v>
      </c>
      <c r="G22" s="15">
        <f t="shared" si="8"/>
        <v>36693.54964</v>
      </c>
      <c r="H22" s="15">
        <f>SUM(H69)</f>
        <v>24110.911239999998</v>
      </c>
      <c r="I22" s="15">
        <f t="shared" si="8"/>
        <v>27750.525869999998</v>
      </c>
      <c r="J22" s="15">
        <f t="shared" si="8"/>
        <v>28039</v>
      </c>
      <c r="K22" s="15">
        <f>SUM(K69)</f>
        <v>28039</v>
      </c>
      <c r="L22" s="13" t="s">
        <v>26</v>
      </c>
    </row>
    <row r="23" spans="1:12" ht="15">
      <c r="A23" s="10" t="s">
        <v>71</v>
      </c>
      <c r="B23" s="14" t="s">
        <v>6</v>
      </c>
      <c r="C23" s="15">
        <f>SUM(D23:J23)</f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3" t="s">
        <v>26</v>
      </c>
    </row>
    <row r="24" spans="1:12" ht="15">
      <c r="A24" s="10" t="s">
        <v>72</v>
      </c>
      <c r="B24" s="14" t="s">
        <v>7</v>
      </c>
      <c r="C24" s="15">
        <f>SUM(D24:K24)</f>
        <v>25820.275</v>
      </c>
      <c r="D24" s="15">
        <f>SUM(D70)</f>
        <v>0</v>
      </c>
      <c r="E24" s="15">
        <f aca="true" t="shared" si="9" ref="E24:J24">SUM(E70)</f>
        <v>0</v>
      </c>
      <c r="F24" s="15">
        <f t="shared" si="9"/>
        <v>1114.875</v>
      </c>
      <c r="G24" s="15">
        <f t="shared" si="9"/>
        <v>18012.4</v>
      </c>
      <c r="H24" s="15">
        <f t="shared" si="9"/>
        <v>6693</v>
      </c>
      <c r="I24" s="15">
        <f t="shared" si="9"/>
        <v>0</v>
      </c>
      <c r="J24" s="15">
        <f t="shared" si="9"/>
        <v>0</v>
      </c>
      <c r="K24" s="15">
        <f>SUM(K70)</f>
        <v>0</v>
      </c>
      <c r="L24" s="13" t="s">
        <v>26</v>
      </c>
    </row>
    <row r="25" spans="1:12" ht="15">
      <c r="A25" s="10" t="s">
        <v>73</v>
      </c>
      <c r="B25" s="14" t="s">
        <v>8</v>
      </c>
      <c r="C25" s="15">
        <f>SUM(D25:J25)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3" t="s">
        <v>26</v>
      </c>
    </row>
    <row r="26" spans="1:12" ht="36.75" customHeight="1" hidden="1">
      <c r="A26" s="108" t="s">
        <v>22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 ht="15" hidden="1">
      <c r="A27" s="79">
        <v>4</v>
      </c>
      <c r="B27" s="17" t="s">
        <v>11</v>
      </c>
      <c r="C27" s="78">
        <f aca="true" t="shared" si="10" ref="C27:J27">SUM(C29:C29)</f>
        <v>240868.62404999998</v>
      </c>
      <c r="D27" s="78">
        <f t="shared" si="10"/>
        <v>26472.9</v>
      </c>
      <c r="E27" s="78">
        <f t="shared" si="10"/>
        <v>28094.5</v>
      </c>
      <c r="F27" s="78">
        <f t="shared" si="10"/>
        <v>55900.229289999996</v>
      </c>
      <c r="G27" s="78">
        <f t="shared" si="10"/>
        <v>36693.54964</v>
      </c>
      <c r="H27" s="78">
        <f t="shared" si="10"/>
        <v>36592.50924</v>
      </c>
      <c r="I27" s="78">
        <f t="shared" si="10"/>
        <v>29075.935879999997</v>
      </c>
      <c r="J27" s="78">
        <f t="shared" si="10"/>
        <v>28039</v>
      </c>
      <c r="K27" s="18"/>
      <c r="L27" s="79" t="s">
        <v>20</v>
      </c>
    </row>
    <row r="28" spans="1:12" ht="15" hidden="1">
      <c r="A28" s="79"/>
      <c r="B28" s="17" t="s">
        <v>12</v>
      </c>
      <c r="C28" s="79"/>
      <c r="D28" s="79"/>
      <c r="E28" s="79"/>
      <c r="F28" s="79"/>
      <c r="G28" s="104"/>
      <c r="H28" s="104"/>
      <c r="I28" s="104"/>
      <c r="J28" s="104"/>
      <c r="K28" s="19"/>
      <c r="L28" s="79"/>
    </row>
    <row r="29" spans="1:12" ht="15" hidden="1">
      <c r="A29" s="16"/>
      <c r="B29" s="20" t="s">
        <v>5</v>
      </c>
      <c r="C29" s="18">
        <f>SUM(D29:J29)</f>
        <v>240868.62404999998</v>
      </c>
      <c r="D29" s="18">
        <f aca="true" t="shared" si="11" ref="D29:J29">D33+D69</f>
        <v>26472.9</v>
      </c>
      <c r="E29" s="18">
        <f t="shared" si="11"/>
        <v>28094.5</v>
      </c>
      <c r="F29" s="18">
        <f t="shared" si="11"/>
        <v>55900.229289999996</v>
      </c>
      <c r="G29" s="18">
        <f t="shared" si="11"/>
        <v>36693.54964</v>
      </c>
      <c r="H29" s="18">
        <f t="shared" si="11"/>
        <v>36592.50924</v>
      </c>
      <c r="I29" s="18">
        <f t="shared" si="11"/>
        <v>29075.935879999997</v>
      </c>
      <c r="J29" s="18">
        <f t="shared" si="11"/>
        <v>28039</v>
      </c>
      <c r="K29" s="18"/>
      <c r="L29" s="16"/>
    </row>
    <row r="30" spans="1:12" ht="15">
      <c r="A30" s="76" t="s">
        <v>13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30">
      <c r="A31" s="77" t="s">
        <v>77</v>
      </c>
      <c r="B31" s="11" t="s">
        <v>14</v>
      </c>
      <c r="C31" s="75">
        <f>SUM(C33:C36)</f>
        <v>290909.20944</v>
      </c>
      <c r="D31" s="75">
        <f>SUM(D33:D36)</f>
        <v>67346.9</v>
      </c>
      <c r="E31" s="75">
        <f aca="true" t="shared" si="12" ref="E31:J31">SUM(E33:E36)</f>
        <v>56871</v>
      </c>
      <c r="F31" s="75">
        <f t="shared" si="12"/>
        <v>101857.36743000001</v>
      </c>
      <c r="G31" s="75">
        <f t="shared" si="12"/>
        <v>48115.985</v>
      </c>
      <c r="H31" s="75">
        <f>SUM(H33:H36)</f>
        <v>15392.547</v>
      </c>
      <c r="I31" s="75">
        <f>SUM(I33:I36)</f>
        <v>1325.41001</v>
      </c>
      <c r="J31" s="75">
        <f t="shared" si="12"/>
        <v>0</v>
      </c>
      <c r="K31" s="75">
        <f>SUM(K33:K36)</f>
        <v>0</v>
      </c>
      <c r="L31" s="77" t="s">
        <v>49</v>
      </c>
    </row>
    <row r="32" spans="1:12" ht="15">
      <c r="A32" s="77"/>
      <c r="B32" s="11" t="s">
        <v>12</v>
      </c>
      <c r="C32" s="75"/>
      <c r="D32" s="75"/>
      <c r="E32" s="75"/>
      <c r="F32" s="75"/>
      <c r="G32" s="75"/>
      <c r="H32" s="75"/>
      <c r="I32" s="75"/>
      <c r="J32" s="75"/>
      <c r="K32" s="75"/>
      <c r="L32" s="77"/>
    </row>
    <row r="33" spans="1:12" ht="15">
      <c r="A33" s="9" t="s">
        <v>78</v>
      </c>
      <c r="B33" s="14" t="s">
        <v>5</v>
      </c>
      <c r="C33" s="15">
        <f>SUM(D33:K33)</f>
        <v>34219.29152</v>
      </c>
      <c r="D33" s="15">
        <f>SUM(D48)</f>
        <v>0</v>
      </c>
      <c r="E33" s="15">
        <f>SUM(E48)</f>
        <v>0</v>
      </c>
      <c r="F33" s="15">
        <f>SUM(F48)</f>
        <v>20412.28351</v>
      </c>
      <c r="G33" s="15">
        <f>SUM(G48)</f>
        <v>0</v>
      </c>
      <c r="H33" s="15">
        <f>SUM(H48+H62)</f>
        <v>12481.598</v>
      </c>
      <c r="I33" s="15">
        <f>SUM(I48+I62)</f>
        <v>1325.41001</v>
      </c>
      <c r="J33" s="15">
        <f>SUM(J48+J62)</f>
        <v>0</v>
      </c>
      <c r="K33" s="15">
        <f>SUM(K48+K62)</f>
        <v>0</v>
      </c>
      <c r="L33" s="13" t="s">
        <v>26</v>
      </c>
    </row>
    <row r="34" spans="1:12" ht="15">
      <c r="A34" s="9" t="s">
        <v>79</v>
      </c>
      <c r="B34" s="14" t="s">
        <v>6</v>
      </c>
      <c r="C34" s="15">
        <f>SUM(D34:J34)</f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3" t="s">
        <v>26</v>
      </c>
    </row>
    <row r="35" spans="1:12" ht="15">
      <c r="A35" s="9" t="s">
        <v>80</v>
      </c>
      <c r="B35" s="14" t="s">
        <v>7</v>
      </c>
      <c r="C35" s="15">
        <f>SUM(D35:K35)</f>
        <v>256689.91792</v>
      </c>
      <c r="D35" s="15">
        <f>SUM(D50)</f>
        <v>67346.9</v>
      </c>
      <c r="E35" s="15">
        <f aca="true" t="shared" si="13" ref="E35:K35">SUM(E50)</f>
        <v>56871</v>
      </c>
      <c r="F35" s="15">
        <f t="shared" si="13"/>
        <v>81445.08392</v>
      </c>
      <c r="G35" s="15">
        <f t="shared" si="13"/>
        <v>48115.985</v>
      </c>
      <c r="H35" s="15">
        <f t="shared" si="13"/>
        <v>2910.949</v>
      </c>
      <c r="I35" s="15">
        <f t="shared" si="13"/>
        <v>0</v>
      </c>
      <c r="J35" s="15">
        <f t="shared" si="13"/>
        <v>0</v>
      </c>
      <c r="K35" s="15">
        <f t="shared" si="13"/>
        <v>0</v>
      </c>
      <c r="L35" s="13" t="s">
        <v>26</v>
      </c>
    </row>
    <row r="36" spans="1:12" ht="15">
      <c r="A36" s="9" t="s">
        <v>81</v>
      </c>
      <c r="B36" s="14" t="s">
        <v>8</v>
      </c>
      <c r="C36" s="15">
        <f>SUM(D36:J36)</f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3" t="s">
        <v>26</v>
      </c>
    </row>
    <row r="37" spans="1:12" ht="15" hidden="1">
      <c r="A37" s="76" t="s">
        <v>15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3" ht="30" customHeight="1" hidden="1">
      <c r="A38" s="76" t="s">
        <v>24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1"/>
    </row>
    <row r="39" spans="1:12" ht="45" hidden="1">
      <c r="A39" s="77">
        <v>6</v>
      </c>
      <c r="B39" s="11" t="s">
        <v>16</v>
      </c>
      <c r="C39" s="102">
        <f>SUM(D39:F40)</f>
        <v>207957.71000000002</v>
      </c>
      <c r="D39" s="77">
        <f>SUM(D41:D44)</f>
        <v>67957.71</v>
      </c>
      <c r="E39" s="102">
        <v>80000</v>
      </c>
      <c r="F39" s="102">
        <v>60000</v>
      </c>
      <c r="G39" s="102">
        <f>SUM(G41:G44)</f>
        <v>0</v>
      </c>
      <c r="H39" s="102">
        <f>SUM(H41:H44)</f>
        <v>0</v>
      </c>
      <c r="I39" s="102">
        <f>SUM(I41:I44)</f>
        <v>0</v>
      </c>
      <c r="J39" s="102">
        <f>SUM(J41:J44)</f>
        <v>0</v>
      </c>
      <c r="K39" s="13"/>
      <c r="L39" s="77" t="s">
        <v>20</v>
      </c>
    </row>
    <row r="40" spans="1:12" ht="15" hidden="1">
      <c r="A40" s="77"/>
      <c r="B40" s="11" t="s">
        <v>12</v>
      </c>
      <c r="C40" s="102"/>
      <c r="D40" s="77"/>
      <c r="E40" s="102"/>
      <c r="F40" s="102"/>
      <c r="G40" s="116"/>
      <c r="H40" s="116"/>
      <c r="I40" s="116"/>
      <c r="J40" s="116"/>
      <c r="K40" s="21"/>
      <c r="L40" s="77"/>
    </row>
    <row r="41" spans="1:12" ht="15" hidden="1">
      <c r="A41" s="9"/>
      <c r="B41" s="14" t="s">
        <v>5</v>
      </c>
      <c r="C41" s="13">
        <f>SUM(D41:J41)</f>
        <v>10407.71</v>
      </c>
      <c r="D41" s="9">
        <v>3407.71</v>
      </c>
      <c r="E41" s="13">
        <v>4000</v>
      </c>
      <c r="F41" s="13">
        <v>3000</v>
      </c>
      <c r="G41" s="13">
        <v>0</v>
      </c>
      <c r="H41" s="13">
        <v>0</v>
      </c>
      <c r="I41" s="13">
        <v>0</v>
      </c>
      <c r="J41" s="13">
        <v>0</v>
      </c>
      <c r="K41" s="13"/>
      <c r="L41" s="9"/>
    </row>
    <row r="42" spans="1:12" ht="15" hidden="1">
      <c r="A42" s="9"/>
      <c r="B42" s="14" t="s">
        <v>6</v>
      </c>
      <c r="C42" s="13">
        <f>SUM(D42:J42)</f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/>
      <c r="L42" s="9"/>
    </row>
    <row r="43" spans="1:12" ht="15" hidden="1">
      <c r="A43" s="9"/>
      <c r="B43" s="14" t="s">
        <v>7</v>
      </c>
      <c r="C43" s="13">
        <f>SUM(D43:J43)</f>
        <v>197550</v>
      </c>
      <c r="D43" s="13">
        <v>64550</v>
      </c>
      <c r="E43" s="13">
        <v>76000</v>
      </c>
      <c r="F43" s="13">
        <v>57000</v>
      </c>
      <c r="G43" s="13">
        <v>0</v>
      </c>
      <c r="H43" s="13">
        <v>0</v>
      </c>
      <c r="I43" s="13">
        <v>0</v>
      </c>
      <c r="J43" s="13">
        <v>0</v>
      </c>
      <c r="K43" s="13"/>
      <c r="L43" s="9"/>
    </row>
    <row r="44" spans="1:12" ht="15" hidden="1">
      <c r="A44" s="9"/>
      <c r="B44" s="14" t="s">
        <v>8</v>
      </c>
      <c r="C44" s="13">
        <f>SUM(D44:J44)</f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/>
      <c r="L44" s="9"/>
    </row>
    <row r="45" spans="1:12" ht="15">
      <c r="A45" s="103" t="s">
        <v>17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1:12" ht="21.75" customHeight="1">
      <c r="A46" s="9" t="s">
        <v>82</v>
      </c>
      <c r="B46" s="105" t="s">
        <v>40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1:12" ht="15" customHeight="1">
      <c r="A47" s="9" t="s">
        <v>83</v>
      </c>
      <c r="B47" s="22" t="s">
        <v>27</v>
      </c>
      <c r="C47" s="23">
        <f>SUM(D47:K47)</f>
        <v>285083.79943</v>
      </c>
      <c r="D47" s="23">
        <f aca="true" t="shared" si="14" ref="D47:K47">SUM(D48:D51)</f>
        <v>67346.9</v>
      </c>
      <c r="E47" s="23">
        <f t="shared" si="14"/>
        <v>56871</v>
      </c>
      <c r="F47" s="23">
        <f t="shared" si="14"/>
        <v>101857.36743000001</v>
      </c>
      <c r="G47" s="23">
        <f t="shared" si="14"/>
        <v>48115.985</v>
      </c>
      <c r="H47" s="23">
        <f t="shared" si="14"/>
        <v>10892.547</v>
      </c>
      <c r="I47" s="23">
        <f t="shared" si="14"/>
        <v>0</v>
      </c>
      <c r="J47" s="23">
        <f t="shared" si="14"/>
        <v>0</v>
      </c>
      <c r="K47" s="23">
        <f t="shared" si="14"/>
        <v>0</v>
      </c>
      <c r="L47" s="13"/>
    </row>
    <row r="48" spans="1:12" ht="15">
      <c r="A48" s="9" t="s">
        <v>84</v>
      </c>
      <c r="B48" s="24" t="s">
        <v>5</v>
      </c>
      <c r="C48" s="25">
        <f>SUM(D48:K48)</f>
        <v>28393.88151</v>
      </c>
      <c r="D48" s="25">
        <f aca="true" t="shared" si="15" ref="D48:K48">SUM(D53+D56+D59)</f>
        <v>0</v>
      </c>
      <c r="E48" s="25">
        <f t="shared" si="15"/>
        <v>0</v>
      </c>
      <c r="F48" s="25">
        <f t="shared" si="15"/>
        <v>20412.28351</v>
      </c>
      <c r="G48" s="25">
        <f t="shared" si="15"/>
        <v>0</v>
      </c>
      <c r="H48" s="25">
        <f t="shared" si="15"/>
        <v>7981.598</v>
      </c>
      <c r="I48" s="25">
        <f t="shared" si="15"/>
        <v>0</v>
      </c>
      <c r="J48" s="25">
        <f t="shared" si="15"/>
        <v>0</v>
      </c>
      <c r="K48" s="25">
        <f t="shared" si="15"/>
        <v>0</v>
      </c>
      <c r="L48" s="26" t="s">
        <v>47</v>
      </c>
    </row>
    <row r="49" spans="1:12" ht="15">
      <c r="A49" s="9" t="s">
        <v>85</v>
      </c>
      <c r="B49" s="24" t="s">
        <v>6</v>
      </c>
      <c r="C49" s="25">
        <f>SUM(D49:F49)</f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13" t="s">
        <v>26</v>
      </c>
    </row>
    <row r="50" spans="1:12" ht="15">
      <c r="A50" s="9" t="s">
        <v>86</v>
      </c>
      <c r="B50" s="24" t="s">
        <v>7</v>
      </c>
      <c r="C50" s="25">
        <f>SUM(D50:K50)</f>
        <v>256689.91792</v>
      </c>
      <c r="D50" s="25">
        <f aca="true" t="shared" si="16" ref="D50:K50">SUM(D57+D54)</f>
        <v>67346.9</v>
      </c>
      <c r="E50" s="25">
        <f t="shared" si="16"/>
        <v>56871</v>
      </c>
      <c r="F50" s="25">
        <f t="shared" si="16"/>
        <v>81445.08392</v>
      </c>
      <c r="G50" s="25">
        <f t="shared" si="16"/>
        <v>48115.985</v>
      </c>
      <c r="H50" s="25">
        <f t="shared" si="16"/>
        <v>2910.949</v>
      </c>
      <c r="I50" s="25">
        <f t="shared" si="16"/>
        <v>0</v>
      </c>
      <c r="J50" s="25">
        <f t="shared" si="16"/>
        <v>0</v>
      </c>
      <c r="K50" s="25">
        <f t="shared" si="16"/>
        <v>0</v>
      </c>
      <c r="L50" s="26" t="s">
        <v>48</v>
      </c>
    </row>
    <row r="51" spans="1:12" ht="15">
      <c r="A51" s="9" t="s">
        <v>87</v>
      </c>
      <c r="B51" s="24" t="s">
        <v>8</v>
      </c>
      <c r="C51" s="25">
        <f>SUM(D51:F51)</f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13" t="s">
        <v>26</v>
      </c>
    </row>
    <row r="52" spans="1:12" ht="15" customHeight="1">
      <c r="A52" s="27" t="s">
        <v>88</v>
      </c>
      <c r="B52" s="88" t="s">
        <v>58</v>
      </c>
      <c r="C52" s="89"/>
      <c r="D52" s="89"/>
      <c r="E52" s="89"/>
      <c r="F52" s="89"/>
      <c r="G52" s="89"/>
      <c r="H52" s="89"/>
      <c r="I52" s="89"/>
      <c r="J52" s="89"/>
      <c r="K52" s="89"/>
      <c r="L52" s="90"/>
    </row>
    <row r="53" spans="1:12" ht="15">
      <c r="A53" s="26" t="s">
        <v>89</v>
      </c>
      <c r="B53" s="24" t="s">
        <v>5</v>
      </c>
      <c r="C53" s="25">
        <f>SUM(D53:K53)</f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100" t="s">
        <v>48</v>
      </c>
    </row>
    <row r="54" spans="1:12" ht="15">
      <c r="A54" s="26" t="s">
        <v>90</v>
      </c>
      <c r="B54" s="24" t="s">
        <v>7</v>
      </c>
      <c r="C54" s="25">
        <f>SUM(D54:K54)</f>
        <v>130029.98392</v>
      </c>
      <c r="D54" s="25">
        <v>67346.9</v>
      </c>
      <c r="E54" s="25">
        <v>56871</v>
      </c>
      <c r="F54" s="25">
        <v>5812.08392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101"/>
    </row>
    <row r="55" spans="1:12" ht="15" customHeight="1">
      <c r="A55" s="27" t="s">
        <v>91</v>
      </c>
      <c r="B55" s="88" t="s">
        <v>59</v>
      </c>
      <c r="C55" s="89"/>
      <c r="D55" s="89"/>
      <c r="E55" s="89"/>
      <c r="F55" s="89"/>
      <c r="G55" s="89"/>
      <c r="H55" s="89"/>
      <c r="I55" s="89"/>
      <c r="J55" s="89"/>
      <c r="K55" s="89"/>
      <c r="L55" s="90"/>
    </row>
    <row r="56" spans="1:12" ht="15">
      <c r="A56" s="26" t="s">
        <v>92</v>
      </c>
      <c r="B56" s="24" t="s">
        <v>5</v>
      </c>
      <c r="C56" s="25">
        <f>SUM(D56:K56)</f>
        <v>11964.588</v>
      </c>
      <c r="D56" s="25">
        <v>0</v>
      </c>
      <c r="E56" s="25">
        <v>0</v>
      </c>
      <c r="F56" s="25">
        <v>3982.99</v>
      </c>
      <c r="G56" s="25">
        <v>0</v>
      </c>
      <c r="H56" s="25">
        <v>7981.598</v>
      </c>
      <c r="I56" s="25">
        <v>0</v>
      </c>
      <c r="J56" s="25">
        <v>0</v>
      </c>
      <c r="K56" s="25">
        <v>0</v>
      </c>
      <c r="L56" s="100" t="s">
        <v>47</v>
      </c>
    </row>
    <row r="57" spans="1:12" ht="15">
      <c r="A57" s="26" t="s">
        <v>93</v>
      </c>
      <c r="B57" s="24" t="s">
        <v>7</v>
      </c>
      <c r="C57" s="25">
        <f>SUM(D57:K57)</f>
        <v>126659.934</v>
      </c>
      <c r="D57" s="25">
        <v>0</v>
      </c>
      <c r="E57" s="25">
        <v>0</v>
      </c>
      <c r="F57" s="25">
        <v>75633</v>
      </c>
      <c r="G57" s="25">
        <v>48115.985</v>
      </c>
      <c r="H57" s="25">
        <v>2910.949</v>
      </c>
      <c r="I57" s="25">
        <v>0</v>
      </c>
      <c r="J57" s="25">
        <v>0</v>
      </c>
      <c r="K57" s="25">
        <v>0</v>
      </c>
      <c r="L57" s="101"/>
    </row>
    <row r="58" spans="1:12" ht="15" customHeight="1">
      <c r="A58" s="27" t="s">
        <v>94</v>
      </c>
      <c r="B58" s="88" t="s">
        <v>60</v>
      </c>
      <c r="C58" s="89"/>
      <c r="D58" s="89"/>
      <c r="E58" s="89"/>
      <c r="F58" s="89"/>
      <c r="G58" s="89"/>
      <c r="H58" s="89"/>
      <c r="I58" s="89"/>
      <c r="J58" s="89"/>
      <c r="K58" s="89"/>
      <c r="L58" s="90"/>
    </row>
    <row r="59" spans="1:12" ht="15">
      <c r="A59" s="26" t="s">
        <v>95</v>
      </c>
      <c r="B59" s="24" t="s">
        <v>5</v>
      </c>
      <c r="C59" s="25">
        <f>SUM(D59:K59)</f>
        <v>16429.29351</v>
      </c>
      <c r="D59" s="25">
        <v>0</v>
      </c>
      <c r="E59" s="25">
        <v>0</v>
      </c>
      <c r="F59" s="25">
        <v>16429.29351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6" t="s">
        <v>47</v>
      </c>
    </row>
    <row r="60" spans="1:12" ht="30.75" customHeight="1">
      <c r="A60" s="9" t="s">
        <v>178</v>
      </c>
      <c r="B60" s="98" t="s">
        <v>185</v>
      </c>
      <c r="C60" s="99"/>
      <c r="D60" s="99"/>
      <c r="E60" s="99"/>
      <c r="F60" s="99"/>
      <c r="G60" s="99"/>
      <c r="H60" s="99"/>
      <c r="I60" s="99"/>
      <c r="J60" s="99"/>
      <c r="K60" s="99"/>
      <c r="L60" s="93"/>
    </row>
    <row r="61" spans="1:12" ht="15">
      <c r="A61" s="9" t="s">
        <v>179</v>
      </c>
      <c r="B61" s="22" t="s">
        <v>27</v>
      </c>
      <c r="C61" s="12">
        <f>SUM(D61:J61)</f>
        <v>5825.41001</v>
      </c>
      <c r="D61" s="23">
        <f aca="true" t="shared" si="17" ref="D61:K61">SUM(D62)</f>
        <v>0</v>
      </c>
      <c r="E61" s="23">
        <f t="shared" si="17"/>
        <v>0</v>
      </c>
      <c r="F61" s="23">
        <f t="shared" si="17"/>
        <v>0</v>
      </c>
      <c r="G61" s="23">
        <f t="shared" si="17"/>
        <v>0</v>
      </c>
      <c r="H61" s="23">
        <f t="shared" si="17"/>
        <v>4500</v>
      </c>
      <c r="I61" s="23">
        <f t="shared" si="17"/>
        <v>1325.41001</v>
      </c>
      <c r="J61" s="23">
        <f t="shared" si="17"/>
        <v>0</v>
      </c>
      <c r="K61" s="23">
        <f t="shared" si="17"/>
        <v>0</v>
      </c>
      <c r="L61" s="100" t="s">
        <v>175</v>
      </c>
    </row>
    <row r="62" spans="1:12" ht="15">
      <c r="A62" s="9" t="s">
        <v>180</v>
      </c>
      <c r="B62" s="14" t="s">
        <v>5</v>
      </c>
      <c r="C62" s="15">
        <f>SUM(D62:J62)</f>
        <v>5825.41001</v>
      </c>
      <c r="D62" s="25">
        <f aca="true" t="shared" si="18" ref="D62:K62">SUM(D66+D64)</f>
        <v>0</v>
      </c>
      <c r="E62" s="25">
        <f t="shared" si="18"/>
        <v>0</v>
      </c>
      <c r="F62" s="25">
        <f t="shared" si="18"/>
        <v>0</v>
      </c>
      <c r="G62" s="25">
        <f t="shared" si="18"/>
        <v>0</v>
      </c>
      <c r="H62" s="25">
        <f t="shared" si="18"/>
        <v>4500</v>
      </c>
      <c r="I62" s="25">
        <f t="shared" si="18"/>
        <v>1325.41001</v>
      </c>
      <c r="J62" s="25">
        <f t="shared" si="18"/>
        <v>0</v>
      </c>
      <c r="K62" s="25">
        <f t="shared" si="18"/>
        <v>0</v>
      </c>
      <c r="L62" s="101"/>
    </row>
    <row r="63" spans="1:12" ht="15">
      <c r="A63" s="9" t="s">
        <v>181</v>
      </c>
      <c r="B63" s="88" t="s">
        <v>176</v>
      </c>
      <c r="C63" s="89"/>
      <c r="D63" s="89"/>
      <c r="E63" s="89"/>
      <c r="F63" s="89"/>
      <c r="G63" s="89"/>
      <c r="H63" s="89"/>
      <c r="I63" s="89"/>
      <c r="J63" s="89"/>
      <c r="K63" s="89"/>
      <c r="L63" s="90"/>
    </row>
    <row r="64" spans="1:12" ht="15">
      <c r="A64" s="9" t="s">
        <v>182</v>
      </c>
      <c r="B64" s="24" t="s">
        <v>5</v>
      </c>
      <c r="C64" s="15">
        <f>SUM(D64:J64)</f>
        <v>2362.30349</v>
      </c>
      <c r="D64" s="15">
        <v>0</v>
      </c>
      <c r="E64" s="15">
        <v>0</v>
      </c>
      <c r="F64" s="15">
        <v>0</v>
      </c>
      <c r="G64" s="15">
        <v>0</v>
      </c>
      <c r="H64" s="29">
        <v>2362.30349</v>
      </c>
      <c r="I64" s="15">
        <v>0</v>
      </c>
      <c r="J64" s="15">
        <v>0</v>
      </c>
      <c r="K64" s="15">
        <v>0</v>
      </c>
      <c r="L64" s="26" t="s">
        <v>175</v>
      </c>
    </row>
    <row r="65" spans="1:12" ht="15">
      <c r="A65" s="9" t="s">
        <v>183</v>
      </c>
      <c r="B65" s="88" t="s">
        <v>177</v>
      </c>
      <c r="C65" s="89"/>
      <c r="D65" s="89"/>
      <c r="E65" s="89"/>
      <c r="F65" s="89"/>
      <c r="G65" s="89"/>
      <c r="H65" s="89"/>
      <c r="I65" s="89"/>
      <c r="J65" s="89"/>
      <c r="K65" s="89"/>
      <c r="L65" s="90"/>
    </row>
    <row r="66" spans="1:12" ht="15">
      <c r="A66" s="9" t="s">
        <v>184</v>
      </c>
      <c r="B66" s="14" t="s">
        <v>5</v>
      </c>
      <c r="C66" s="15">
        <f>SUM(D66:J66)</f>
        <v>3463.1065200000003</v>
      </c>
      <c r="D66" s="15">
        <v>0</v>
      </c>
      <c r="E66" s="15">
        <v>0</v>
      </c>
      <c r="F66" s="15">
        <v>0</v>
      </c>
      <c r="G66" s="15">
        <v>0</v>
      </c>
      <c r="H66" s="29">
        <v>2137.69651</v>
      </c>
      <c r="I66" s="15">
        <v>1325.41001</v>
      </c>
      <c r="J66" s="15">
        <v>0</v>
      </c>
      <c r="K66" s="15">
        <v>0</v>
      </c>
      <c r="L66" s="26" t="s">
        <v>175</v>
      </c>
    </row>
    <row r="67" spans="1:12" ht="15">
      <c r="A67" s="76" t="s">
        <v>21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 ht="30">
      <c r="A68" s="9" t="s">
        <v>96</v>
      </c>
      <c r="B68" s="11" t="s">
        <v>18</v>
      </c>
      <c r="C68" s="30">
        <f>SUM(C69:C70)</f>
        <v>260508.60753</v>
      </c>
      <c r="D68" s="12">
        <f aca="true" t="shared" si="19" ref="D68:K68">SUM(D69:D70)</f>
        <v>26472.9</v>
      </c>
      <c r="E68" s="12">
        <f t="shared" si="19"/>
        <v>28094.5</v>
      </c>
      <c r="F68" s="12">
        <f>SUM(F69:F70)</f>
        <v>36602.820779999995</v>
      </c>
      <c r="G68" s="12">
        <f>SUM(G69:G70)</f>
        <v>54705.94964</v>
      </c>
      <c r="H68" s="12">
        <f t="shared" si="19"/>
        <v>30803.911239999998</v>
      </c>
      <c r="I68" s="12">
        <f t="shared" si="19"/>
        <v>27750.525869999998</v>
      </c>
      <c r="J68" s="12">
        <f t="shared" si="19"/>
        <v>28039</v>
      </c>
      <c r="K68" s="12">
        <f t="shared" si="19"/>
        <v>28039</v>
      </c>
      <c r="L68" s="77" t="s">
        <v>26</v>
      </c>
    </row>
    <row r="69" spans="1:12" ht="15">
      <c r="A69" s="9" t="s">
        <v>97</v>
      </c>
      <c r="B69" s="14" t="s">
        <v>5</v>
      </c>
      <c r="C69" s="15">
        <f>SUM(D69:K69)</f>
        <v>234688.33253</v>
      </c>
      <c r="D69" s="15">
        <f aca="true" t="shared" si="20" ref="D69:K69">D72+D153+D75+D98+D107+D147</f>
        <v>26472.9</v>
      </c>
      <c r="E69" s="15">
        <f t="shared" si="20"/>
        <v>28094.5</v>
      </c>
      <c r="F69" s="15">
        <f t="shared" si="20"/>
        <v>35487.945779999995</v>
      </c>
      <c r="G69" s="15">
        <f t="shared" si="20"/>
        <v>36693.54964</v>
      </c>
      <c r="H69" s="15">
        <f>H72+H153+H75+H98+H107+H147</f>
        <v>24110.911239999998</v>
      </c>
      <c r="I69" s="15">
        <f t="shared" si="20"/>
        <v>27750.525869999998</v>
      </c>
      <c r="J69" s="15">
        <f t="shared" si="20"/>
        <v>28039</v>
      </c>
      <c r="K69" s="15">
        <f t="shared" si="20"/>
        <v>28039</v>
      </c>
      <c r="L69" s="77"/>
    </row>
    <row r="70" spans="1:12" ht="15">
      <c r="A70" s="9" t="s">
        <v>167</v>
      </c>
      <c r="B70" s="24" t="s">
        <v>7</v>
      </c>
      <c r="C70" s="15">
        <f>SUM(D70:K70)</f>
        <v>25820.275</v>
      </c>
      <c r="D70" s="15">
        <f aca="true" t="shared" si="21" ref="D70:K70">SUM(D148+D76)</f>
        <v>0</v>
      </c>
      <c r="E70" s="15">
        <f t="shared" si="21"/>
        <v>0</v>
      </c>
      <c r="F70" s="15">
        <f t="shared" si="21"/>
        <v>1114.875</v>
      </c>
      <c r="G70" s="15">
        <f t="shared" si="21"/>
        <v>18012.4</v>
      </c>
      <c r="H70" s="15">
        <f t="shared" si="21"/>
        <v>6693</v>
      </c>
      <c r="I70" s="15">
        <f t="shared" si="21"/>
        <v>0</v>
      </c>
      <c r="J70" s="15">
        <f t="shared" si="21"/>
        <v>0</v>
      </c>
      <c r="K70" s="15">
        <f t="shared" si="21"/>
        <v>0</v>
      </c>
      <c r="L70" s="9"/>
    </row>
    <row r="71" spans="1:12" ht="28.5" customHeight="1">
      <c r="A71" s="9" t="s">
        <v>98</v>
      </c>
      <c r="B71" s="98" t="s">
        <v>171</v>
      </c>
      <c r="C71" s="99"/>
      <c r="D71" s="99"/>
      <c r="E71" s="99"/>
      <c r="F71" s="99"/>
      <c r="G71" s="99"/>
      <c r="H71" s="99"/>
      <c r="I71" s="99"/>
      <c r="J71" s="99"/>
      <c r="K71" s="99"/>
      <c r="L71" s="93"/>
    </row>
    <row r="72" spans="1:12" ht="45">
      <c r="A72" s="9" t="s">
        <v>99</v>
      </c>
      <c r="B72" s="14" t="s">
        <v>5</v>
      </c>
      <c r="C72" s="15">
        <f>SUM(D72:K72)</f>
        <v>4847.02748</v>
      </c>
      <c r="D72" s="15">
        <v>1570.7</v>
      </c>
      <c r="E72" s="15">
        <v>795</v>
      </c>
      <c r="F72" s="15">
        <v>100</v>
      </c>
      <c r="G72" s="15">
        <v>181.32748</v>
      </c>
      <c r="H72" s="15">
        <v>0</v>
      </c>
      <c r="I72" s="15">
        <v>2200</v>
      </c>
      <c r="J72" s="15">
        <v>0</v>
      </c>
      <c r="K72" s="15">
        <v>0</v>
      </c>
      <c r="L72" s="9" t="s">
        <v>154</v>
      </c>
    </row>
    <row r="73" spans="1:12" ht="15" customHeight="1">
      <c r="A73" s="31" t="s">
        <v>100</v>
      </c>
      <c r="B73" s="98" t="s">
        <v>28</v>
      </c>
      <c r="C73" s="99"/>
      <c r="D73" s="99"/>
      <c r="E73" s="99"/>
      <c r="F73" s="99"/>
      <c r="G73" s="99"/>
      <c r="H73" s="99"/>
      <c r="I73" s="99"/>
      <c r="J73" s="99"/>
      <c r="K73" s="99"/>
      <c r="L73" s="93"/>
    </row>
    <row r="74" spans="1:12" ht="15" customHeight="1">
      <c r="A74" s="31" t="s">
        <v>101</v>
      </c>
      <c r="B74" s="22" t="s">
        <v>27</v>
      </c>
      <c r="C74" s="30">
        <f>SUM(C75:C76)</f>
        <v>73969.91231</v>
      </c>
      <c r="D74" s="12">
        <f aca="true" t="shared" si="22" ref="D74:K74">SUM(D75:D76)</f>
        <v>7484.8</v>
      </c>
      <c r="E74" s="12">
        <f t="shared" si="22"/>
        <v>7542.5</v>
      </c>
      <c r="F74" s="12">
        <f t="shared" si="22"/>
        <v>5634.67403</v>
      </c>
      <c r="G74" s="12">
        <f>SUM(G75:G76)</f>
        <v>24341.23109</v>
      </c>
      <c r="H74" s="12">
        <f t="shared" si="22"/>
        <v>10916.18132</v>
      </c>
      <c r="I74" s="12">
        <f t="shared" si="22"/>
        <v>4050.52587</v>
      </c>
      <c r="J74" s="12">
        <f t="shared" si="22"/>
        <v>7000</v>
      </c>
      <c r="K74" s="12">
        <f t="shared" si="22"/>
        <v>7000</v>
      </c>
      <c r="L74" s="77" t="s">
        <v>173</v>
      </c>
    </row>
    <row r="75" spans="1:12" ht="17.25" customHeight="1">
      <c r="A75" s="31" t="s">
        <v>156</v>
      </c>
      <c r="B75" s="14" t="s">
        <v>5</v>
      </c>
      <c r="C75" s="15">
        <f>SUM(D75:K75)</f>
        <v>49264.51231</v>
      </c>
      <c r="D75" s="15">
        <f aca="true" t="shared" si="23" ref="D75:K75">SUM(D79+D82+D84+D87)</f>
        <v>7484.8</v>
      </c>
      <c r="E75" s="15">
        <f t="shared" si="23"/>
        <v>7542.5</v>
      </c>
      <c r="F75" s="15">
        <f t="shared" si="23"/>
        <v>5634.67403</v>
      </c>
      <c r="G75" s="15">
        <f>SUM(G79+G82+G84+G87+G91)</f>
        <v>6328.83109</v>
      </c>
      <c r="H75" s="15">
        <f t="shared" si="23"/>
        <v>4223.18132</v>
      </c>
      <c r="I75" s="15">
        <f t="shared" si="23"/>
        <v>4050.52587</v>
      </c>
      <c r="J75" s="15">
        <f>SUM(J79+J82+J84+J87)</f>
        <v>7000</v>
      </c>
      <c r="K75" s="15">
        <f t="shared" si="23"/>
        <v>7000</v>
      </c>
      <c r="L75" s="77"/>
    </row>
    <row r="76" spans="1:12" ht="17.25" customHeight="1">
      <c r="A76" s="31" t="s">
        <v>157</v>
      </c>
      <c r="B76" s="24" t="s">
        <v>7</v>
      </c>
      <c r="C76" s="15">
        <f>SUM(D76:K76)</f>
        <v>24705.4</v>
      </c>
      <c r="D76" s="15">
        <f aca="true" t="shared" si="24" ref="D76:K76">SUM(D88+D92+D80+D96)</f>
        <v>0</v>
      </c>
      <c r="E76" s="15">
        <f t="shared" si="24"/>
        <v>0</v>
      </c>
      <c r="F76" s="15">
        <f t="shared" si="24"/>
        <v>0</v>
      </c>
      <c r="G76" s="15">
        <f>SUM(G88+G92+G80+G96)</f>
        <v>18012.4</v>
      </c>
      <c r="H76" s="15">
        <f t="shared" si="24"/>
        <v>6693</v>
      </c>
      <c r="I76" s="15">
        <f t="shared" si="24"/>
        <v>0</v>
      </c>
      <c r="J76" s="15">
        <f t="shared" si="24"/>
        <v>0</v>
      </c>
      <c r="K76" s="15">
        <f t="shared" si="24"/>
        <v>0</v>
      </c>
      <c r="L76" s="77"/>
    </row>
    <row r="77" spans="1:12" ht="15" customHeight="1">
      <c r="A77" s="31" t="s">
        <v>102</v>
      </c>
      <c r="B77" s="88" t="s">
        <v>37</v>
      </c>
      <c r="C77" s="89"/>
      <c r="D77" s="89"/>
      <c r="E77" s="89"/>
      <c r="F77" s="89"/>
      <c r="G77" s="89"/>
      <c r="H77" s="89"/>
      <c r="I77" s="89"/>
      <c r="J77" s="89"/>
      <c r="K77" s="89"/>
      <c r="L77" s="90"/>
    </row>
    <row r="78" spans="1:12" ht="15" customHeight="1">
      <c r="A78" s="31" t="s">
        <v>103</v>
      </c>
      <c r="B78" s="28" t="s">
        <v>142</v>
      </c>
      <c r="C78" s="32">
        <f>SUM(D78:K78)</f>
        <v>31514.42104</v>
      </c>
      <c r="D78" s="32">
        <f>SUM(D79:D80)</f>
        <v>7484.8</v>
      </c>
      <c r="E78" s="32">
        <f aca="true" t="shared" si="25" ref="E78:K78">SUM(E79:E80)</f>
        <v>4722.7</v>
      </c>
      <c r="F78" s="32">
        <f t="shared" si="25"/>
        <v>2997.04117</v>
      </c>
      <c r="G78" s="32">
        <f t="shared" si="25"/>
        <v>2720.181</v>
      </c>
      <c r="H78" s="32">
        <f t="shared" si="25"/>
        <v>1539.173</v>
      </c>
      <c r="I78" s="32">
        <f t="shared" si="25"/>
        <v>2050.52587</v>
      </c>
      <c r="J78" s="32">
        <f t="shared" si="25"/>
        <v>5000</v>
      </c>
      <c r="K78" s="32">
        <f t="shared" si="25"/>
        <v>5000</v>
      </c>
      <c r="L78" s="83" t="s">
        <v>151</v>
      </c>
    </row>
    <row r="79" spans="1:12" ht="20.25" customHeight="1">
      <c r="A79" s="31" t="s">
        <v>168</v>
      </c>
      <c r="B79" s="14" t="s">
        <v>5</v>
      </c>
      <c r="C79" s="15">
        <f>SUM(D79:K79)</f>
        <v>31514.42104</v>
      </c>
      <c r="D79" s="15">
        <v>7484.8</v>
      </c>
      <c r="E79" s="15">
        <v>4722.7</v>
      </c>
      <c r="F79" s="15">
        <v>2997.04117</v>
      </c>
      <c r="G79" s="15">
        <v>2720.181</v>
      </c>
      <c r="H79" s="15">
        <v>1539.173</v>
      </c>
      <c r="I79" s="15">
        <v>2050.52587</v>
      </c>
      <c r="J79" s="15">
        <v>5000</v>
      </c>
      <c r="K79" s="15">
        <v>5000</v>
      </c>
      <c r="L79" s="111"/>
    </row>
    <row r="80" spans="1:12" ht="15.75" customHeight="1">
      <c r="A80" s="31" t="s">
        <v>169</v>
      </c>
      <c r="B80" s="24" t="s">
        <v>7</v>
      </c>
      <c r="C80" s="15">
        <f>SUM(D80:J80)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84"/>
    </row>
    <row r="81" spans="1:12" ht="15" customHeight="1">
      <c r="A81" s="31" t="s">
        <v>104</v>
      </c>
      <c r="B81" s="88" t="s">
        <v>38</v>
      </c>
      <c r="C81" s="89"/>
      <c r="D81" s="89"/>
      <c r="E81" s="89"/>
      <c r="F81" s="89"/>
      <c r="G81" s="89"/>
      <c r="H81" s="89"/>
      <c r="I81" s="89"/>
      <c r="J81" s="89"/>
      <c r="K81" s="89"/>
      <c r="L81" s="90"/>
    </row>
    <row r="82" spans="1:12" ht="45" customHeight="1">
      <c r="A82" s="31" t="s">
        <v>105</v>
      </c>
      <c r="B82" s="14" t="s">
        <v>5</v>
      </c>
      <c r="C82" s="15">
        <f>SUM(D82:K82)</f>
        <v>2899.073</v>
      </c>
      <c r="D82" s="15">
        <v>0</v>
      </c>
      <c r="E82" s="15">
        <v>398</v>
      </c>
      <c r="F82" s="15">
        <v>401.128</v>
      </c>
      <c r="G82" s="15">
        <v>99.997</v>
      </c>
      <c r="H82" s="15">
        <v>499.948</v>
      </c>
      <c r="I82" s="15">
        <v>500</v>
      </c>
      <c r="J82" s="15">
        <v>500</v>
      </c>
      <c r="K82" s="15">
        <v>500</v>
      </c>
      <c r="L82" s="9" t="s">
        <v>151</v>
      </c>
    </row>
    <row r="83" spans="1:12" ht="15" customHeight="1">
      <c r="A83" s="31" t="s">
        <v>106</v>
      </c>
      <c r="B83" s="88" t="s">
        <v>39</v>
      </c>
      <c r="C83" s="89"/>
      <c r="D83" s="89"/>
      <c r="E83" s="89"/>
      <c r="F83" s="89"/>
      <c r="G83" s="89"/>
      <c r="H83" s="89"/>
      <c r="I83" s="89"/>
      <c r="J83" s="89"/>
      <c r="K83" s="89"/>
      <c r="L83" s="90"/>
    </row>
    <row r="84" spans="1:12" ht="53.25" customHeight="1">
      <c r="A84" s="31" t="s">
        <v>107</v>
      </c>
      <c r="B84" s="14" t="s">
        <v>5</v>
      </c>
      <c r="C84" s="15">
        <f>SUM(D84:K84)</f>
        <v>12448.37059</v>
      </c>
      <c r="D84" s="15">
        <v>0</v>
      </c>
      <c r="E84" s="15">
        <v>2421.8</v>
      </c>
      <c r="F84" s="15">
        <v>2236.50486</v>
      </c>
      <c r="G84" s="15">
        <v>1106.00541</v>
      </c>
      <c r="H84" s="15">
        <v>2184.06032</v>
      </c>
      <c r="I84" s="15">
        <v>1500</v>
      </c>
      <c r="J84" s="15">
        <v>1500</v>
      </c>
      <c r="K84" s="15">
        <v>1500</v>
      </c>
      <c r="L84" s="9" t="s">
        <v>151</v>
      </c>
    </row>
    <row r="85" spans="1:12" ht="15">
      <c r="A85" s="31" t="s">
        <v>170</v>
      </c>
      <c r="B85" s="88" t="s">
        <v>159</v>
      </c>
      <c r="C85" s="89"/>
      <c r="D85" s="89"/>
      <c r="E85" s="89"/>
      <c r="F85" s="89"/>
      <c r="G85" s="89"/>
      <c r="H85" s="89"/>
      <c r="I85" s="89"/>
      <c r="J85" s="89"/>
      <c r="K85" s="89"/>
      <c r="L85" s="90"/>
    </row>
    <row r="86" spans="1:12" ht="15">
      <c r="A86" s="31" t="s">
        <v>108</v>
      </c>
      <c r="B86" s="28" t="s">
        <v>142</v>
      </c>
      <c r="C86" s="32">
        <f>SUM(D86:K86)</f>
        <v>15552.418</v>
      </c>
      <c r="D86" s="32">
        <f aca="true" t="shared" si="26" ref="D86:K86">SUM(D87:D88)</f>
        <v>0</v>
      </c>
      <c r="E86" s="32">
        <f t="shared" si="26"/>
        <v>0</v>
      </c>
      <c r="F86" s="32">
        <f t="shared" si="26"/>
        <v>0</v>
      </c>
      <c r="G86" s="32">
        <f t="shared" si="26"/>
        <v>15552.418</v>
      </c>
      <c r="H86" s="32">
        <f t="shared" si="26"/>
        <v>0</v>
      </c>
      <c r="I86" s="32">
        <f t="shared" si="26"/>
        <v>0</v>
      </c>
      <c r="J86" s="32">
        <f t="shared" si="26"/>
        <v>0</v>
      </c>
      <c r="K86" s="32">
        <f t="shared" si="26"/>
        <v>0</v>
      </c>
      <c r="L86" s="83" t="s">
        <v>152</v>
      </c>
    </row>
    <row r="87" spans="1:12" ht="15">
      <c r="A87" s="31" t="s">
        <v>109</v>
      </c>
      <c r="B87" s="14" t="s">
        <v>5</v>
      </c>
      <c r="C87" s="15">
        <f>SUM(D87:K87)</f>
        <v>2159.518</v>
      </c>
      <c r="D87" s="15">
        <v>0</v>
      </c>
      <c r="E87" s="15">
        <v>0</v>
      </c>
      <c r="F87" s="15">
        <v>0</v>
      </c>
      <c r="G87" s="15">
        <v>2159.518</v>
      </c>
      <c r="H87" s="15">
        <v>0</v>
      </c>
      <c r="I87" s="15">
        <v>0</v>
      </c>
      <c r="J87" s="15">
        <v>0</v>
      </c>
      <c r="K87" s="15">
        <v>0</v>
      </c>
      <c r="L87" s="111"/>
    </row>
    <row r="88" spans="1:12" ht="15">
      <c r="A88" s="31" t="s">
        <v>143</v>
      </c>
      <c r="B88" s="24" t="s">
        <v>7</v>
      </c>
      <c r="C88" s="15">
        <f>SUM(D88:K88)</f>
        <v>13392.9</v>
      </c>
      <c r="D88" s="15">
        <v>0</v>
      </c>
      <c r="E88" s="15">
        <v>0</v>
      </c>
      <c r="F88" s="15">
        <v>0</v>
      </c>
      <c r="G88" s="15">
        <v>13392.9</v>
      </c>
      <c r="H88" s="15">
        <v>0</v>
      </c>
      <c r="I88" s="15">
        <v>0</v>
      </c>
      <c r="J88" s="15">
        <v>0</v>
      </c>
      <c r="K88" s="15">
        <v>0</v>
      </c>
      <c r="L88" s="84"/>
    </row>
    <row r="89" spans="1:12" ht="15">
      <c r="A89" s="31" t="s">
        <v>110</v>
      </c>
      <c r="B89" s="88" t="s">
        <v>160</v>
      </c>
      <c r="C89" s="89"/>
      <c r="D89" s="89"/>
      <c r="E89" s="89"/>
      <c r="F89" s="89"/>
      <c r="G89" s="89"/>
      <c r="H89" s="89"/>
      <c r="I89" s="89"/>
      <c r="J89" s="89"/>
      <c r="K89" s="89"/>
      <c r="L89" s="90"/>
    </row>
    <row r="90" spans="1:12" ht="15">
      <c r="A90" s="36" t="s">
        <v>111</v>
      </c>
      <c r="B90" s="28" t="s">
        <v>142</v>
      </c>
      <c r="C90" s="32">
        <f>SUM(D90:K90)</f>
        <v>4862.62968</v>
      </c>
      <c r="D90" s="32">
        <f aca="true" t="shared" si="27" ref="D90:K90">SUM(D91:D92)</f>
        <v>0</v>
      </c>
      <c r="E90" s="32">
        <f t="shared" si="27"/>
        <v>0</v>
      </c>
      <c r="F90" s="32">
        <f t="shared" si="27"/>
        <v>0</v>
      </c>
      <c r="G90" s="32">
        <f t="shared" si="27"/>
        <v>4862.62968</v>
      </c>
      <c r="H90" s="32">
        <f t="shared" si="27"/>
        <v>0</v>
      </c>
      <c r="I90" s="32">
        <f t="shared" si="27"/>
        <v>0</v>
      </c>
      <c r="J90" s="32">
        <f t="shared" si="27"/>
        <v>0</v>
      </c>
      <c r="K90" s="32">
        <f t="shared" si="27"/>
        <v>0</v>
      </c>
      <c r="L90" s="83" t="s">
        <v>152</v>
      </c>
    </row>
    <row r="91" spans="1:12" ht="15">
      <c r="A91" s="31" t="s">
        <v>147</v>
      </c>
      <c r="B91" s="14" t="s">
        <v>5</v>
      </c>
      <c r="C91" s="15">
        <f>SUM(D91:K91)</f>
        <v>243.12968</v>
      </c>
      <c r="D91" s="15">
        <v>0</v>
      </c>
      <c r="E91" s="15">
        <v>0</v>
      </c>
      <c r="F91" s="15">
        <v>0</v>
      </c>
      <c r="G91" s="15">
        <v>243.12968</v>
      </c>
      <c r="H91" s="15">
        <v>0</v>
      </c>
      <c r="I91" s="15">
        <v>0</v>
      </c>
      <c r="J91" s="15">
        <v>0</v>
      </c>
      <c r="K91" s="15">
        <v>0</v>
      </c>
      <c r="L91" s="111"/>
    </row>
    <row r="92" spans="1:12" ht="15">
      <c r="A92" s="31" t="s">
        <v>148</v>
      </c>
      <c r="B92" s="24" t="s">
        <v>7</v>
      </c>
      <c r="C92" s="15">
        <f>SUM(D92:K92)</f>
        <v>4619.5</v>
      </c>
      <c r="D92" s="15">
        <v>0</v>
      </c>
      <c r="E92" s="15">
        <v>0</v>
      </c>
      <c r="F92" s="15">
        <v>0</v>
      </c>
      <c r="G92" s="15">
        <v>4619.5</v>
      </c>
      <c r="H92" s="15">
        <v>0</v>
      </c>
      <c r="I92" s="15">
        <v>0</v>
      </c>
      <c r="J92" s="15">
        <v>0</v>
      </c>
      <c r="K92" s="15">
        <v>0</v>
      </c>
      <c r="L92" s="84"/>
    </row>
    <row r="93" spans="1:12" ht="15">
      <c r="A93" s="31" t="s">
        <v>112</v>
      </c>
      <c r="B93" s="112" t="s">
        <v>161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4"/>
    </row>
    <row r="94" spans="1:12" ht="15">
      <c r="A94" s="36" t="s">
        <v>113</v>
      </c>
      <c r="B94" s="37" t="s">
        <v>142</v>
      </c>
      <c r="C94" s="38">
        <f>SUM(D94:K94)</f>
        <v>6693</v>
      </c>
      <c r="D94" s="38">
        <f aca="true" t="shared" si="28" ref="D94:K94">SUM(D95:D96)</f>
        <v>0</v>
      </c>
      <c r="E94" s="38">
        <f t="shared" si="28"/>
        <v>0</v>
      </c>
      <c r="F94" s="38">
        <f t="shared" si="28"/>
        <v>0</v>
      </c>
      <c r="G94" s="38">
        <f t="shared" si="28"/>
        <v>0</v>
      </c>
      <c r="H94" s="38">
        <f t="shared" si="28"/>
        <v>6693</v>
      </c>
      <c r="I94" s="38">
        <f t="shared" si="28"/>
        <v>0</v>
      </c>
      <c r="J94" s="38">
        <f t="shared" si="28"/>
        <v>0</v>
      </c>
      <c r="K94" s="38">
        <f t="shared" si="28"/>
        <v>0</v>
      </c>
      <c r="L94" s="100" t="s">
        <v>172</v>
      </c>
    </row>
    <row r="95" spans="1:12" ht="15">
      <c r="A95" s="31" t="s">
        <v>149</v>
      </c>
      <c r="B95" s="24" t="s">
        <v>5</v>
      </c>
      <c r="C95" s="25">
        <f>SUM(D95:J95)</f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15">
        <v>0</v>
      </c>
      <c r="L95" s="115"/>
    </row>
    <row r="96" spans="1:12" ht="15">
      <c r="A96" s="31" t="s">
        <v>150</v>
      </c>
      <c r="B96" s="24" t="s">
        <v>7</v>
      </c>
      <c r="C96" s="15">
        <f>SUM(D96:K96)</f>
        <v>6693</v>
      </c>
      <c r="D96" s="25">
        <v>0</v>
      </c>
      <c r="E96" s="25">
        <v>0</v>
      </c>
      <c r="F96" s="25">
        <v>0</v>
      </c>
      <c r="G96" s="25">
        <v>0</v>
      </c>
      <c r="H96" s="25">
        <v>6693</v>
      </c>
      <c r="I96" s="25">
        <v>0</v>
      </c>
      <c r="J96" s="25">
        <v>0</v>
      </c>
      <c r="K96" s="15">
        <v>0</v>
      </c>
      <c r="L96" s="101"/>
    </row>
    <row r="97" spans="1:12" ht="18" customHeight="1">
      <c r="A97" s="31" t="s">
        <v>114</v>
      </c>
      <c r="B97" s="117" t="s">
        <v>29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9"/>
    </row>
    <row r="98" spans="1:12" ht="27" customHeight="1">
      <c r="A98" s="33" t="s">
        <v>115</v>
      </c>
      <c r="B98" s="39" t="s">
        <v>5</v>
      </c>
      <c r="C98" s="40">
        <f>SUM(D98:K98)</f>
        <v>138532.05826</v>
      </c>
      <c r="D98" s="40">
        <f>SUM(D101+D103+D105)</f>
        <v>15403.900000000001</v>
      </c>
      <c r="E98" s="40">
        <f aca="true" t="shared" si="29" ref="E98:K98">SUM(E101+E103+E105)</f>
        <v>16917</v>
      </c>
      <c r="F98" s="40">
        <f t="shared" si="29"/>
        <v>21687.09127</v>
      </c>
      <c r="G98" s="40">
        <f t="shared" si="29"/>
        <v>19583.227069999997</v>
      </c>
      <c r="H98" s="40">
        <f t="shared" si="29"/>
        <v>16492.83992</v>
      </c>
      <c r="I98" s="40">
        <f t="shared" si="29"/>
        <v>17000</v>
      </c>
      <c r="J98" s="40">
        <f t="shared" si="29"/>
        <v>15724</v>
      </c>
      <c r="K98" s="40">
        <f t="shared" si="29"/>
        <v>15724</v>
      </c>
      <c r="L98" s="33" t="s">
        <v>50</v>
      </c>
    </row>
    <row r="99" spans="1:12" ht="15.75">
      <c r="A99" s="41"/>
      <c r="B99" s="42" t="s">
        <v>25</v>
      </c>
      <c r="C99" s="43"/>
      <c r="D99" s="43"/>
      <c r="E99" s="43"/>
      <c r="F99" s="43"/>
      <c r="G99" s="43"/>
      <c r="H99" s="43"/>
      <c r="I99" s="43"/>
      <c r="J99" s="43"/>
      <c r="K99" s="43"/>
      <c r="L99" s="44"/>
    </row>
    <row r="100" spans="1:12" ht="15" customHeight="1">
      <c r="A100" s="31" t="s">
        <v>116</v>
      </c>
      <c r="B100" s="88" t="s">
        <v>33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90"/>
    </row>
    <row r="101" spans="1:12" ht="45" customHeight="1">
      <c r="A101" s="31" t="s">
        <v>117</v>
      </c>
      <c r="B101" s="14" t="s">
        <v>5</v>
      </c>
      <c r="C101" s="15">
        <f>SUM(D101:K101)</f>
        <v>128701.58455</v>
      </c>
      <c r="D101" s="15">
        <v>14029.7</v>
      </c>
      <c r="E101" s="15">
        <v>15687.2</v>
      </c>
      <c r="F101" s="15">
        <v>20286.05775</v>
      </c>
      <c r="G101" s="15">
        <v>18650.6268</v>
      </c>
      <c r="H101" s="15">
        <v>15500</v>
      </c>
      <c r="I101" s="15">
        <v>15700</v>
      </c>
      <c r="J101" s="15">
        <v>14424</v>
      </c>
      <c r="K101" s="15">
        <v>14424</v>
      </c>
      <c r="L101" s="9" t="s">
        <v>153</v>
      </c>
    </row>
    <row r="102" spans="1:14" ht="15" customHeight="1">
      <c r="A102" s="31" t="s">
        <v>118</v>
      </c>
      <c r="B102" s="88" t="s">
        <v>34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90"/>
      <c r="N102" s="2"/>
    </row>
    <row r="103" spans="1:12" ht="41.25" customHeight="1">
      <c r="A103" s="31" t="s">
        <v>119</v>
      </c>
      <c r="B103" s="14" t="s">
        <v>5</v>
      </c>
      <c r="C103" s="15">
        <f>SUM(D103:K103)</f>
        <v>4110</v>
      </c>
      <c r="D103" s="45">
        <v>295</v>
      </c>
      <c r="E103" s="45">
        <v>450</v>
      </c>
      <c r="F103" s="45">
        <v>485</v>
      </c>
      <c r="G103" s="45">
        <v>480</v>
      </c>
      <c r="H103" s="45">
        <v>600</v>
      </c>
      <c r="I103" s="45">
        <v>600</v>
      </c>
      <c r="J103" s="45">
        <v>600</v>
      </c>
      <c r="K103" s="45">
        <v>600</v>
      </c>
      <c r="L103" s="9" t="s">
        <v>153</v>
      </c>
    </row>
    <row r="104" spans="1:12" ht="15" customHeight="1">
      <c r="A104" s="31" t="s">
        <v>120</v>
      </c>
      <c r="B104" s="88" t="s">
        <v>44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90"/>
    </row>
    <row r="105" spans="1:14" ht="45" customHeight="1">
      <c r="A105" s="31" t="s">
        <v>121</v>
      </c>
      <c r="B105" s="14" t="s">
        <v>5</v>
      </c>
      <c r="C105" s="15">
        <f>SUM(D105:K105)</f>
        <v>5720.47371</v>
      </c>
      <c r="D105" s="15">
        <v>1079.2</v>
      </c>
      <c r="E105" s="15">
        <v>779.8</v>
      </c>
      <c r="F105" s="15">
        <v>916.03352</v>
      </c>
      <c r="G105" s="15">
        <v>452.60027</v>
      </c>
      <c r="H105" s="15">
        <v>392.83992</v>
      </c>
      <c r="I105" s="15">
        <v>700</v>
      </c>
      <c r="J105" s="15">
        <v>700</v>
      </c>
      <c r="K105" s="15">
        <v>700</v>
      </c>
      <c r="L105" s="9" t="s">
        <v>153</v>
      </c>
      <c r="N105" s="2"/>
    </row>
    <row r="106" spans="1:12" ht="15" customHeight="1">
      <c r="A106" s="27" t="s">
        <v>122</v>
      </c>
      <c r="B106" s="91" t="s">
        <v>35</v>
      </c>
      <c r="C106" s="92"/>
      <c r="D106" s="92"/>
      <c r="E106" s="92"/>
      <c r="F106" s="92"/>
      <c r="G106" s="92"/>
      <c r="H106" s="92"/>
      <c r="I106" s="92"/>
      <c r="J106" s="92"/>
      <c r="K106" s="92"/>
      <c r="L106" s="93"/>
    </row>
    <row r="107" spans="1:12" ht="17.25" customHeight="1">
      <c r="A107" s="46" t="s">
        <v>123</v>
      </c>
      <c r="B107" s="47" t="s">
        <v>5</v>
      </c>
      <c r="C107" s="48">
        <f>SUM(D107:K107)</f>
        <v>31042.77548</v>
      </c>
      <c r="D107" s="49">
        <f aca="true" t="shared" si="30" ref="D107:K107">D110+D115+D117+D141</f>
        <v>2013.5</v>
      </c>
      <c r="E107" s="40">
        <f t="shared" si="30"/>
        <v>2840</v>
      </c>
      <c r="F107" s="40">
        <f t="shared" si="30"/>
        <v>3108.18048</v>
      </c>
      <c r="G107" s="40">
        <f t="shared" si="30"/>
        <v>4851.094999999999</v>
      </c>
      <c r="H107" s="40">
        <f t="shared" si="30"/>
        <v>3100</v>
      </c>
      <c r="I107" s="40">
        <f t="shared" si="30"/>
        <v>4500</v>
      </c>
      <c r="J107" s="40">
        <f t="shared" si="30"/>
        <v>5315</v>
      </c>
      <c r="K107" s="40">
        <f t="shared" si="30"/>
        <v>5315</v>
      </c>
      <c r="L107" s="85" t="s">
        <v>55</v>
      </c>
    </row>
    <row r="108" spans="1:12" ht="24" customHeight="1">
      <c r="A108" s="51"/>
      <c r="B108" s="52" t="s">
        <v>25</v>
      </c>
      <c r="C108" s="53"/>
      <c r="D108" s="54"/>
      <c r="E108" s="55"/>
      <c r="F108" s="55"/>
      <c r="G108" s="55"/>
      <c r="H108" s="55"/>
      <c r="I108" s="55"/>
      <c r="J108" s="53"/>
      <c r="K108" s="53"/>
      <c r="L108" s="87"/>
    </row>
    <row r="109" spans="1:12" ht="15" customHeight="1">
      <c r="A109" s="57" t="s">
        <v>124</v>
      </c>
      <c r="B109" s="88" t="s">
        <v>30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90"/>
    </row>
    <row r="110" spans="1:12" ht="30">
      <c r="A110" s="9" t="s">
        <v>125</v>
      </c>
      <c r="B110" s="14" t="s">
        <v>5</v>
      </c>
      <c r="C110" s="25">
        <f>SUM(D110:K110)</f>
        <v>23890.264479999998</v>
      </c>
      <c r="D110" s="15">
        <v>1743</v>
      </c>
      <c r="E110" s="15">
        <v>2640</v>
      </c>
      <c r="F110" s="15">
        <v>3108.18048</v>
      </c>
      <c r="G110" s="15">
        <v>2669.084</v>
      </c>
      <c r="H110" s="15">
        <v>3100</v>
      </c>
      <c r="I110" s="15">
        <v>3000</v>
      </c>
      <c r="J110" s="15">
        <v>3815</v>
      </c>
      <c r="K110" s="15">
        <v>3815</v>
      </c>
      <c r="L110" s="13" t="s">
        <v>51</v>
      </c>
    </row>
    <row r="111" spans="1:12" ht="15" hidden="1">
      <c r="A111" s="9"/>
      <c r="B111" s="14" t="s">
        <v>6</v>
      </c>
      <c r="C111" s="58">
        <f>SUM(D111:F111)</f>
        <v>0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/>
      <c r="L111" s="9"/>
    </row>
    <row r="112" spans="1:12" ht="15" hidden="1">
      <c r="A112" s="9"/>
      <c r="B112" s="14" t="s">
        <v>7</v>
      </c>
      <c r="C112" s="58">
        <f>SUM(D112:F112)</f>
        <v>0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/>
      <c r="L112" s="9"/>
    </row>
    <row r="113" spans="1:12" ht="15" hidden="1">
      <c r="A113" s="9"/>
      <c r="B113" s="14" t="s">
        <v>8</v>
      </c>
      <c r="C113" s="58">
        <f>SUM(D113:F113)</f>
        <v>0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/>
      <c r="L113" s="9"/>
    </row>
    <row r="114" spans="1:12" ht="29.25" customHeight="1">
      <c r="A114" s="57" t="s">
        <v>126</v>
      </c>
      <c r="B114" s="88" t="s">
        <v>57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90"/>
    </row>
    <row r="115" spans="1:12" ht="15" customHeight="1">
      <c r="A115" s="9" t="s">
        <v>127</v>
      </c>
      <c r="B115" s="14" t="s">
        <v>5</v>
      </c>
      <c r="C115" s="25">
        <f>SUM(D115:K115)</f>
        <v>510.5</v>
      </c>
      <c r="D115" s="15">
        <v>215.5</v>
      </c>
      <c r="E115" s="15">
        <v>0</v>
      </c>
      <c r="F115" s="15">
        <v>0</v>
      </c>
      <c r="G115" s="15">
        <v>295</v>
      </c>
      <c r="H115" s="15">
        <v>0</v>
      </c>
      <c r="I115" s="15">
        <v>0</v>
      </c>
      <c r="J115" s="15">
        <v>0</v>
      </c>
      <c r="K115" s="15">
        <v>0</v>
      </c>
      <c r="L115" s="13" t="s">
        <v>42</v>
      </c>
    </row>
    <row r="116" spans="1:12" ht="15" customHeight="1">
      <c r="A116" s="33" t="s">
        <v>128</v>
      </c>
      <c r="B116" s="95" t="s">
        <v>31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7"/>
    </row>
    <row r="117" spans="1:12" ht="15">
      <c r="A117" s="46" t="s">
        <v>129</v>
      </c>
      <c r="B117" s="47" t="s">
        <v>5</v>
      </c>
      <c r="C117" s="59">
        <f>SUM(D117:K117)</f>
        <v>255</v>
      </c>
      <c r="D117" s="60">
        <f>D123+D131+D136</f>
        <v>55</v>
      </c>
      <c r="E117" s="61">
        <f aca="true" t="shared" si="31" ref="E117:K117">E123+E131+E136</f>
        <v>200</v>
      </c>
      <c r="F117" s="61">
        <f t="shared" si="31"/>
        <v>0</v>
      </c>
      <c r="G117" s="61">
        <f t="shared" si="31"/>
        <v>0</v>
      </c>
      <c r="H117" s="61">
        <f t="shared" si="31"/>
        <v>0</v>
      </c>
      <c r="I117" s="61">
        <f t="shared" si="31"/>
        <v>0</v>
      </c>
      <c r="J117" s="61">
        <f t="shared" si="31"/>
        <v>0</v>
      </c>
      <c r="K117" s="61">
        <f t="shared" si="31"/>
        <v>0</v>
      </c>
      <c r="L117" s="50" t="s">
        <v>26</v>
      </c>
    </row>
    <row r="118" spans="1:12" ht="15" hidden="1">
      <c r="A118" s="62"/>
      <c r="B118" s="63" t="s">
        <v>6</v>
      </c>
      <c r="C118" s="64">
        <f>SUM(D118:F118)</f>
        <v>0</v>
      </c>
      <c r="D118" s="65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/>
      <c r="L118" s="34"/>
    </row>
    <row r="119" spans="1:12" ht="15" hidden="1">
      <c r="A119" s="62"/>
      <c r="B119" s="63" t="s">
        <v>7</v>
      </c>
      <c r="C119" s="64">
        <f>SUM(D119:F119)</f>
        <v>0</v>
      </c>
      <c r="D119" s="65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/>
      <c r="L119" s="34"/>
    </row>
    <row r="120" spans="1:12" ht="15" hidden="1">
      <c r="A120" s="62"/>
      <c r="B120" s="63" t="s">
        <v>8</v>
      </c>
      <c r="C120" s="64">
        <f>SUM(D120:F120)</f>
        <v>0</v>
      </c>
      <c r="D120" s="65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/>
      <c r="L120" s="34"/>
    </row>
    <row r="121" spans="1:12" ht="15">
      <c r="A121" s="51"/>
      <c r="B121" s="52" t="s">
        <v>25</v>
      </c>
      <c r="C121" s="56"/>
      <c r="D121" s="67"/>
      <c r="E121" s="68"/>
      <c r="F121" s="68"/>
      <c r="G121" s="69"/>
      <c r="H121" s="69"/>
      <c r="I121" s="69"/>
      <c r="J121" s="69"/>
      <c r="K121" s="69"/>
      <c r="L121" s="35"/>
    </row>
    <row r="122" spans="1:12" ht="32.25" customHeight="1">
      <c r="A122" s="9" t="s">
        <v>130</v>
      </c>
      <c r="B122" s="109" t="s">
        <v>36</v>
      </c>
      <c r="C122" s="94"/>
      <c r="D122" s="94"/>
      <c r="E122" s="94"/>
      <c r="F122" s="94"/>
      <c r="G122" s="94"/>
      <c r="H122" s="94"/>
      <c r="I122" s="94"/>
      <c r="J122" s="94"/>
      <c r="K122" s="94"/>
      <c r="L122" s="110"/>
    </row>
    <row r="123" spans="1:12" ht="15">
      <c r="A123" s="9" t="s">
        <v>131</v>
      </c>
      <c r="B123" s="14" t="s">
        <v>5</v>
      </c>
      <c r="C123" s="25">
        <f>SUM(D123:K123)</f>
        <v>50</v>
      </c>
      <c r="D123" s="45">
        <v>50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13" t="s">
        <v>52</v>
      </c>
    </row>
    <row r="124" spans="1:12" ht="15" hidden="1">
      <c r="A124" s="9"/>
      <c r="B124" s="14" t="s">
        <v>6</v>
      </c>
      <c r="C124" s="70">
        <f aca="true" t="shared" si="32" ref="C124:C129">SUM(D124:F124)</f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/>
      <c r="L124" s="9"/>
    </row>
    <row r="125" spans="1:12" ht="15" hidden="1">
      <c r="A125" s="9"/>
      <c r="B125" s="14" t="s">
        <v>7</v>
      </c>
      <c r="C125" s="70">
        <f t="shared" si="32"/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/>
      <c r="L125" s="9"/>
    </row>
    <row r="126" spans="1:12" ht="15" hidden="1">
      <c r="A126" s="9"/>
      <c r="B126" s="14" t="s">
        <v>8</v>
      </c>
      <c r="C126" s="70">
        <f t="shared" si="32"/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/>
      <c r="L126" s="9"/>
    </row>
    <row r="127" spans="1:12" ht="15" hidden="1">
      <c r="A127" s="9"/>
      <c r="B127" s="14" t="s">
        <v>6</v>
      </c>
      <c r="C127" s="70">
        <f t="shared" si="32"/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/>
      <c r="L127" s="9"/>
    </row>
    <row r="128" spans="1:12" ht="15" hidden="1">
      <c r="A128" s="9"/>
      <c r="B128" s="14" t="s">
        <v>7</v>
      </c>
      <c r="C128" s="70">
        <f t="shared" si="32"/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/>
      <c r="L128" s="9"/>
    </row>
    <row r="129" spans="1:12" ht="15" hidden="1">
      <c r="A129" s="9"/>
      <c r="B129" s="14" t="s">
        <v>8</v>
      </c>
      <c r="C129" s="70">
        <f t="shared" si="32"/>
        <v>0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/>
      <c r="L129" s="9"/>
    </row>
    <row r="130" spans="1:12" ht="19.5" customHeight="1">
      <c r="A130" s="9" t="s">
        <v>132</v>
      </c>
      <c r="B130" s="88" t="s">
        <v>162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90"/>
    </row>
    <row r="131" spans="1:12" ht="25.5" customHeight="1">
      <c r="A131" s="9" t="s">
        <v>133</v>
      </c>
      <c r="B131" s="14" t="s">
        <v>5</v>
      </c>
      <c r="C131" s="25">
        <f>SUM(D131:K131)</f>
        <v>5</v>
      </c>
      <c r="D131" s="45">
        <v>5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13" t="s">
        <v>53</v>
      </c>
    </row>
    <row r="132" spans="1:12" ht="15" hidden="1">
      <c r="A132" s="9"/>
      <c r="B132" s="14" t="s">
        <v>6</v>
      </c>
      <c r="C132" s="70">
        <f>SUM(D132:F132)</f>
        <v>0</v>
      </c>
      <c r="D132" s="70">
        <v>0</v>
      </c>
      <c r="E132" s="70">
        <v>0</v>
      </c>
      <c r="F132" s="70">
        <v>0</v>
      </c>
      <c r="G132" s="70">
        <v>0</v>
      </c>
      <c r="H132" s="70">
        <v>0</v>
      </c>
      <c r="I132" s="70">
        <v>0</v>
      </c>
      <c r="J132" s="70">
        <v>0</v>
      </c>
      <c r="K132" s="70"/>
      <c r="L132" s="9"/>
    </row>
    <row r="133" spans="1:12" ht="15" hidden="1">
      <c r="A133" s="9"/>
      <c r="B133" s="14" t="s">
        <v>7</v>
      </c>
      <c r="C133" s="70">
        <f>SUM(D133:F133)</f>
        <v>0</v>
      </c>
      <c r="D133" s="70">
        <v>0</v>
      </c>
      <c r="E133" s="70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/>
      <c r="L133" s="9"/>
    </row>
    <row r="134" spans="1:12" ht="15" hidden="1">
      <c r="A134" s="9"/>
      <c r="B134" s="14" t="s">
        <v>8</v>
      </c>
      <c r="C134" s="70">
        <f>SUM(D134:F134)</f>
        <v>0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0</v>
      </c>
      <c r="K134" s="70"/>
      <c r="L134" s="9"/>
    </row>
    <row r="135" spans="1:12" ht="19.5" customHeight="1">
      <c r="A135" s="9" t="s">
        <v>134</v>
      </c>
      <c r="B135" s="88" t="s">
        <v>163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90"/>
    </row>
    <row r="136" spans="1:12" ht="15">
      <c r="A136" s="9" t="s">
        <v>135</v>
      </c>
      <c r="B136" s="14" t="s">
        <v>5</v>
      </c>
      <c r="C136" s="25">
        <f>SUM(D136:K136)</f>
        <v>200</v>
      </c>
      <c r="D136" s="45">
        <v>0</v>
      </c>
      <c r="E136" s="45">
        <v>200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13" t="s">
        <v>52</v>
      </c>
    </row>
    <row r="137" spans="1:12" ht="15" hidden="1">
      <c r="A137" s="9"/>
      <c r="B137" s="14" t="s">
        <v>6</v>
      </c>
      <c r="C137" s="70">
        <f>SUM(D137:F137)</f>
        <v>0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/>
      <c r="L137" s="9"/>
    </row>
    <row r="138" spans="1:12" ht="15" hidden="1">
      <c r="A138" s="9"/>
      <c r="B138" s="14" t="s">
        <v>7</v>
      </c>
      <c r="C138" s="70">
        <f>SUM(D138:F138)</f>
        <v>0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/>
      <c r="L138" s="9"/>
    </row>
    <row r="139" spans="1:12" ht="15" hidden="1">
      <c r="A139" s="9"/>
      <c r="B139" s="14" t="s">
        <v>8</v>
      </c>
      <c r="C139" s="70">
        <f>SUM(D139:F139)</f>
        <v>0</v>
      </c>
      <c r="D139" s="70">
        <v>0</v>
      </c>
      <c r="E139" s="70">
        <v>0</v>
      </c>
      <c r="F139" s="70">
        <v>0</v>
      </c>
      <c r="G139" s="70">
        <v>0</v>
      </c>
      <c r="H139" s="70">
        <v>0</v>
      </c>
      <c r="I139" s="70">
        <v>0</v>
      </c>
      <c r="J139" s="70">
        <v>0</v>
      </c>
      <c r="K139" s="70"/>
      <c r="L139" s="9"/>
    </row>
    <row r="140" spans="1:12" ht="15" customHeight="1">
      <c r="A140" s="33" t="s">
        <v>136</v>
      </c>
      <c r="B140" s="95" t="s">
        <v>45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7"/>
    </row>
    <row r="141" spans="1:12" ht="15">
      <c r="A141" s="46" t="s">
        <v>137</v>
      </c>
      <c r="B141" s="47" t="s">
        <v>5</v>
      </c>
      <c r="C141" s="59">
        <f>SUM(D141:K141)</f>
        <v>6387.011</v>
      </c>
      <c r="D141" s="60">
        <v>0</v>
      </c>
      <c r="E141" s="61">
        <v>0</v>
      </c>
      <c r="F141" s="61">
        <v>0</v>
      </c>
      <c r="G141" s="61">
        <f>SUM(G144)</f>
        <v>1887.011</v>
      </c>
      <c r="H141" s="61">
        <f>SUM(H144)</f>
        <v>0</v>
      </c>
      <c r="I141" s="61">
        <f>SUM(I144)</f>
        <v>1500</v>
      </c>
      <c r="J141" s="61">
        <f>SUM(J144)</f>
        <v>1500</v>
      </c>
      <c r="K141" s="61">
        <f>SUM(K144)</f>
        <v>1500</v>
      </c>
      <c r="L141" s="33" t="s">
        <v>26</v>
      </c>
    </row>
    <row r="142" spans="1:12" ht="15.75">
      <c r="A142" s="71"/>
      <c r="B142" s="52" t="s">
        <v>25</v>
      </c>
      <c r="C142" s="72"/>
      <c r="D142" s="73"/>
      <c r="E142" s="74"/>
      <c r="F142" s="74"/>
      <c r="G142" s="74"/>
      <c r="H142" s="74"/>
      <c r="I142" s="74"/>
      <c r="J142" s="74"/>
      <c r="K142" s="74"/>
      <c r="L142" s="35"/>
    </row>
    <row r="143" spans="1:12" ht="15" customHeight="1">
      <c r="A143" s="46" t="s">
        <v>138</v>
      </c>
      <c r="B143" s="88" t="s">
        <v>61</v>
      </c>
      <c r="C143" s="89"/>
      <c r="D143" s="89"/>
      <c r="E143" s="89"/>
      <c r="F143" s="89"/>
      <c r="G143" s="89"/>
      <c r="H143" s="89"/>
      <c r="I143" s="89"/>
      <c r="J143" s="89"/>
      <c r="K143" s="94"/>
      <c r="L143" s="90"/>
    </row>
    <row r="144" spans="1:12" ht="15">
      <c r="A144" s="46" t="s">
        <v>139</v>
      </c>
      <c r="B144" s="14" t="s">
        <v>5</v>
      </c>
      <c r="C144" s="25">
        <f>SUM(D144:K144)</f>
        <v>6387.011</v>
      </c>
      <c r="D144" s="15">
        <v>0</v>
      </c>
      <c r="E144" s="15">
        <v>0</v>
      </c>
      <c r="F144" s="15">
        <v>0</v>
      </c>
      <c r="G144" s="15">
        <v>1887.011</v>
      </c>
      <c r="H144" s="15">
        <v>0</v>
      </c>
      <c r="I144" s="15">
        <v>1500</v>
      </c>
      <c r="J144" s="15">
        <v>1500</v>
      </c>
      <c r="K144" s="15">
        <v>1500</v>
      </c>
      <c r="L144" s="9" t="s">
        <v>54</v>
      </c>
    </row>
    <row r="145" spans="1:12" ht="28.5" customHeight="1">
      <c r="A145" s="9" t="s">
        <v>140</v>
      </c>
      <c r="B145" s="98" t="s">
        <v>43</v>
      </c>
      <c r="C145" s="99"/>
      <c r="D145" s="99"/>
      <c r="E145" s="99"/>
      <c r="F145" s="99"/>
      <c r="G145" s="99"/>
      <c r="H145" s="99"/>
      <c r="I145" s="99"/>
      <c r="J145" s="99"/>
      <c r="K145" s="99"/>
      <c r="L145" s="93"/>
    </row>
    <row r="146" spans="1:12" ht="15">
      <c r="A146" s="9" t="s">
        <v>141</v>
      </c>
      <c r="B146" s="22" t="s">
        <v>27</v>
      </c>
      <c r="C146" s="12">
        <f>SUM(D146:K146)</f>
        <v>11821.944</v>
      </c>
      <c r="D146" s="12">
        <f>SUM(D147:D148)</f>
        <v>0</v>
      </c>
      <c r="E146" s="12">
        <f aca="true" t="shared" si="33" ref="E146:K146">SUM(E147:E148)</f>
        <v>0</v>
      </c>
      <c r="F146" s="12">
        <f>SUM(F147:F148)</f>
        <v>6072.875</v>
      </c>
      <c r="G146" s="12">
        <f t="shared" si="33"/>
        <v>5749.069</v>
      </c>
      <c r="H146" s="12">
        <f t="shared" si="33"/>
        <v>0</v>
      </c>
      <c r="I146" s="12">
        <f t="shared" si="33"/>
        <v>0</v>
      </c>
      <c r="J146" s="12">
        <f t="shared" si="33"/>
        <v>0</v>
      </c>
      <c r="K146" s="12">
        <f t="shared" si="33"/>
        <v>0</v>
      </c>
      <c r="L146" s="85" t="s">
        <v>56</v>
      </c>
    </row>
    <row r="147" spans="1:12" ht="15">
      <c r="A147" s="9" t="s">
        <v>144</v>
      </c>
      <c r="B147" s="14" t="s">
        <v>5</v>
      </c>
      <c r="C147" s="25">
        <f>SUM(D147:K147)</f>
        <v>10707.069</v>
      </c>
      <c r="D147" s="15">
        <f>SUM(D150)</f>
        <v>0</v>
      </c>
      <c r="E147" s="15">
        <f aca="true" t="shared" si="34" ref="E147:J147">SUM(E150)</f>
        <v>0</v>
      </c>
      <c r="F147" s="15">
        <f t="shared" si="34"/>
        <v>4958</v>
      </c>
      <c r="G147" s="15">
        <f t="shared" si="34"/>
        <v>5749.069</v>
      </c>
      <c r="H147" s="15">
        <f t="shared" si="34"/>
        <v>0</v>
      </c>
      <c r="I147" s="15">
        <f t="shared" si="34"/>
        <v>0</v>
      </c>
      <c r="J147" s="15">
        <f t="shared" si="34"/>
        <v>0</v>
      </c>
      <c r="K147" s="15">
        <f>SUM(K150)</f>
        <v>0</v>
      </c>
      <c r="L147" s="86"/>
    </row>
    <row r="148" spans="1:12" ht="15">
      <c r="A148" s="9" t="s">
        <v>164</v>
      </c>
      <c r="B148" s="24" t="s">
        <v>7</v>
      </c>
      <c r="C148" s="25">
        <f>SUM(D148:K148)</f>
        <v>1114.875</v>
      </c>
      <c r="D148" s="15">
        <f>SUM(D151)</f>
        <v>0</v>
      </c>
      <c r="E148" s="15">
        <f aca="true" t="shared" si="35" ref="E148:J148">SUM(E151)</f>
        <v>0</v>
      </c>
      <c r="F148" s="15">
        <f t="shared" si="35"/>
        <v>1114.875</v>
      </c>
      <c r="G148" s="15">
        <f t="shared" si="35"/>
        <v>0</v>
      </c>
      <c r="H148" s="15">
        <f t="shared" si="35"/>
        <v>0</v>
      </c>
      <c r="I148" s="15">
        <f t="shared" si="35"/>
        <v>0</v>
      </c>
      <c r="J148" s="15">
        <f t="shared" si="35"/>
        <v>0</v>
      </c>
      <c r="K148" s="15">
        <f>SUM(K151)</f>
        <v>0</v>
      </c>
      <c r="L148" s="87"/>
    </row>
    <row r="149" spans="1:12" ht="15" customHeight="1">
      <c r="A149" s="27" t="s">
        <v>145</v>
      </c>
      <c r="B149" s="88" t="s">
        <v>46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90"/>
    </row>
    <row r="150" spans="1:12" ht="15">
      <c r="A150" s="9" t="s">
        <v>146</v>
      </c>
      <c r="B150" s="14" t="s">
        <v>5</v>
      </c>
      <c r="C150" s="25">
        <f>SUM(D150:K150)</f>
        <v>10707.069</v>
      </c>
      <c r="D150" s="45">
        <v>0</v>
      </c>
      <c r="E150" s="45">
        <v>0</v>
      </c>
      <c r="F150" s="45">
        <v>4958</v>
      </c>
      <c r="G150" s="45">
        <v>5749.069</v>
      </c>
      <c r="H150" s="45">
        <v>0</v>
      </c>
      <c r="I150" s="45">
        <v>0</v>
      </c>
      <c r="J150" s="45">
        <v>0</v>
      </c>
      <c r="K150" s="45">
        <v>0</v>
      </c>
      <c r="L150" s="83" t="s">
        <v>56</v>
      </c>
    </row>
    <row r="151" spans="1:12" ht="15">
      <c r="A151" s="9" t="s">
        <v>158</v>
      </c>
      <c r="B151" s="24" t="s">
        <v>7</v>
      </c>
      <c r="C151" s="25">
        <f>SUM(D151:K151)</f>
        <v>1114.875</v>
      </c>
      <c r="D151" s="45">
        <v>0</v>
      </c>
      <c r="E151" s="45">
        <v>0</v>
      </c>
      <c r="F151" s="45">
        <v>1114.875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84"/>
    </row>
    <row r="152" spans="1:12" ht="30.75" customHeight="1">
      <c r="A152" s="31" t="s">
        <v>165</v>
      </c>
      <c r="B152" s="105" t="s">
        <v>155</v>
      </c>
      <c r="C152" s="106"/>
      <c r="D152" s="106"/>
      <c r="E152" s="106"/>
      <c r="F152" s="106"/>
      <c r="G152" s="106"/>
      <c r="H152" s="106"/>
      <c r="I152" s="106"/>
      <c r="J152" s="106"/>
      <c r="K152" s="106"/>
      <c r="L152" s="107"/>
    </row>
    <row r="153" spans="1:12" ht="15">
      <c r="A153" s="31" t="s">
        <v>166</v>
      </c>
      <c r="B153" s="24" t="s">
        <v>5</v>
      </c>
      <c r="C153" s="25">
        <f>SUM(D153:K153)</f>
        <v>294.89</v>
      </c>
      <c r="D153" s="25">
        <v>0</v>
      </c>
      <c r="E153" s="25">
        <v>0</v>
      </c>
      <c r="F153" s="25">
        <v>0</v>
      </c>
      <c r="G153" s="25">
        <v>0</v>
      </c>
      <c r="H153" s="25">
        <v>294.89</v>
      </c>
      <c r="I153" s="25">
        <v>0</v>
      </c>
      <c r="J153" s="25">
        <v>0</v>
      </c>
      <c r="K153" s="25">
        <v>0</v>
      </c>
      <c r="L153" s="9" t="s">
        <v>41</v>
      </c>
    </row>
    <row r="154" ht="15">
      <c r="A154" s="3"/>
    </row>
    <row r="155" ht="15">
      <c r="A155" s="3"/>
    </row>
  </sheetData>
  <sheetProtection/>
  <mergeCells count="91">
    <mergeCell ref="H1:L1"/>
    <mergeCell ref="H2:L2"/>
    <mergeCell ref="B65:L65"/>
    <mergeCell ref="O7:Q7"/>
    <mergeCell ref="A3:L3"/>
    <mergeCell ref="A4:L4"/>
    <mergeCell ref="L8:L9"/>
    <mergeCell ref="B8:B9"/>
    <mergeCell ref="A5:L5"/>
    <mergeCell ref="A6:L6"/>
    <mergeCell ref="K31:K32"/>
    <mergeCell ref="G27:G28"/>
    <mergeCell ref="B77:L77"/>
    <mergeCell ref="L86:L88"/>
    <mergeCell ref="B89:L89"/>
    <mergeCell ref="B81:L81"/>
    <mergeCell ref="B83:L83"/>
    <mergeCell ref="L78:L80"/>
    <mergeCell ref="G39:G40"/>
    <mergeCell ref="H39:H40"/>
    <mergeCell ref="I39:I40"/>
    <mergeCell ref="A38:L38"/>
    <mergeCell ref="A39:A40"/>
    <mergeCell ref="J39:J40"/>
    <mergeCell ref="B116:L116"/>
    <mergeCell ref="L107:L108"/>
    <mergeCell ref="B114:L114"/>
    <mergeCell ref="B93:L93"/>
    <mergeCell ref="L94:L96"/>
    <mergeCell ref="B152:L152"/>
    <mergeCell ref="B135:L135"/>
    <mergeCell ref="B97:L97"/>
    <mergeCell ref="F27:F28"/>
    <mergeCell ref="I27:I28"/>
    <mergeCell ref="J31:J32"/>
    <mergeCell ref="G31:G32"/>
    <mergeCell ref="H31:H32"/>
    <mergeCell ref="B145:L145"/>
    <mergeCell ref="B130:L130"/>
    <mergeCell ref="B85:L85"/>
    <mergeCell ref="B122:L122"/>
    <mergeCell ref="L90:L92"/>
    <mergeCell ref="L74:L76"/>
    <mergeCell ref="H27:H28"/>
    <mergeCell ref="A8:A9"/>
    <mergeCell ref="J27:J28"/>
    <mergeCell ref="B46:L46"/>
    <mergeCell ref="B52:L52"/>
    <mergeCell ref="F31:F32"/>
    <mergeCell ref="A26:L26"/>
    <mergeCell ref="L27:L28"/>
    <mergeCell ref="E27:E28"/>
    <mergeCell ref="L53:L54"/>
    <mergeCell ref="F39:F40"/>
    <mergeCell ref="L31:L32"/>
    <mergeCell ref="C39:C40"/>
    <mergeCell ref="D39:D40"/>
    <mergeCell ref="A45:L45"/>
    <mergeCell ref="E39:E40"/>
    <mergeCell ref="C31:C32"/>
    <mergeCell ref="A37:L37"/>
    <mergeCell ref="L39:L40"/>
    <mergeCell ref="B71:L71"/>
    <mergeCell ref="B73:L73"/>
    <mergeCell ref="B55:L55"/>
    <mergeCell ref="B58:L58"/>
    <mergeCell ref="L56:L57"/>
    <mergeCell ref="A67:L67"/>
    <mergeCell ref="L68:L69"/>
    <mergeCell ref="B60:L60"/>
    <mergeCell ref="L61:L62"/>
    <mergeCell ref="B63:L63"/>
    <mergeCell ref="L150:L151"/>
    <mergeCell ref="L146:L148"/>
    <mergeCell ref="B149:L149"/>
    <mergeCell ref="B100:L100"/>
    <mergeCell ref="B102:L102"/>
    <mergeCell ref="B104:L104"/>
    <mergeCell ref="B106:L106"/>
    <mergeCell ref="B109:L109"/>
    <mergeCell ref="B143:L143"/>
    <mergeCell ref="B140:L140"/>
    <mergeCell ref="I31:I32"/>
    <mergeCell ref="D31:D32"/>
    <mergeCell ref="E31:E32"/>
    <mergeCell ref="A30:L30"/>
    <mergeCell ref="A31:A32"/>
    <mergeCell ref="D27:D28"/>
    <mergeCell ref="A27:A28"/>
    <mergeCell ref="C27:C28"/>
    <mergeCell ref="C8:K8"/>
  </mergeCells>
  <printOptions horizontalCentered="1"/>
  <pageMargins left="0.31496062992125984" right="0" top="0.7874015748031497" bottom="0.5511811023622047" header="0.5118110236220472" footer="0.31496062992125984"/>
  <pageSetup firstPageNumber="3" useFirstPageNumber="1" horizontalDpi="600" verticalDpi="600" orientation="landscape" paperSize="9" scale="74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2019-03-05T10:19:36Z</cp:lastPrinted>
  <dcterms:created xsi:type="dcterms:W3CDTF">2006-09-16T00:00:00Z</dcterms:created>
  <dcterms:modified xsi:type="dcterms:W3CDTF">2019-03-18T12:14:49Z</dcterms:modified>
  <cp:category/>
  <cp:version/>
  <cp:contentType/>
  <cp:contentStatus/>
</cp:coreProperties>
</file>