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<sst xmlns="http://schemas.openxmlformats.org/spreadsheetml/2006/main" count="294" uniqueCount="174">
  <si>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</si>
  <si>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</si>
  <si>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</si>
  <si>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</si>
  <si>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</si>
  <si>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</si>
  <si>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</si>
  <si>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</si>
  <si>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</si>
  <si>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</si>
  <si>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</si>
  <si>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</si>
  <si>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</si>
  <si>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</si>
  <si>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</si>
  <si>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</si>
  <si>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</si>
  <si>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</si>
  <si>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</si>
  <si>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</si>
  <si>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</si>
  <si>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</si>
  <si>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</si>
  <si>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</si>
  <si>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</si>
  <si>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</si>
  <si>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</si>
  <si>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</si>
  <si>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</si>
  <si>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</si>
  <si>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</si>
  <si>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</si>
  <si>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</si>
  <si>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</si>
  <si>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</si>
  <si>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</si>
  <si>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</si>
  <si>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</si>
  <si>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</si>
  <si>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</si>
  <si>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</si>
  <si>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</si>
  <si>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</si>
  <si>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</si>
  <si>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</si>
  <si>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Мероприятие 2- Разработка и экспертиза проектно-сметной документации по капитальному ремонту автомобильных дорог общего пользования местного значения, осуществление авторского надзора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</si>
  <si>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</si>
  <si>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</si>
  <si>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</si>
  <si>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</si>
  <si>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</si>
  <si>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</si>
  <si>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</si>
  <si>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</si>
  <si>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</si>
  <si>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</si>
  <si>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</si>
  <si>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</si>
  <si>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</si>
  <si>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</si>
  <si>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</si>
  <si>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</si>
  <si>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</si>
  <si>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</si>
  <si>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Мероприятие 7- Разработка муниципальной Прграммы комплексного развития транспортной инфраструктуры Североуральского городского округа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</si>
  <si>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</si>
  <si>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</si>
  <si>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</si>
  <si>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</si>
  <si>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</si>
  <si>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</si>
  <si>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</si>
  <si>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</si>
  <si>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</si>
  <si>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</si>
  <si>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</si>
  <si>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</si>
  <si>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</si>
  <si>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</si>
  <si>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</si>
  <si>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</si>
  <si>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</si>
  <si>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</si>
  <si>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</si>
  <si>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</si>
  <si>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</si>
  <si>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</si>
  <si>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</si>
  <si>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</si>
  <si>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</si>
  <si>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</si>
  <si>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</si>
  <si>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</si>
  <si>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</si>
  <si>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</si>
  <si>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</si>
  <si>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</si>
  <si>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</si>
  <si>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</si>
  <si>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</si>
  <si>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</si>
  <si>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</si>
  <si>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</si>
  <si>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</si>
  <si>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</si>
  <si>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</si>
  <si>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</si>
  <si>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</si>
  <si>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</si>
  <si>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</si>
  <si>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</si>
  <si>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</si>
  <si>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</si>
  <si>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</si>
  <si>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</si>
  <si>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</si>
  <si>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</si>
  <si>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</si>
  <si>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</si>
  <si>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</si>
  <si>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</si>
  <si>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</si>
  <si>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</si>
  <si>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</si>
  <si>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</si>
  <si>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</si>
  <si>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</si>
  <si>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</si>
  <si>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</si>
  <si>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</si>
  <si>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</si>
  <si>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</si>
  <si>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</si>
  <si>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</si>
  <si>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</si>
  <si>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</si>
  <si>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</si>
  <si>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</si>
  <si>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</si>
  <si>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</si>
  <si>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</si>
  <si>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</si>
  <si>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</si>
  <si>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</si>
  <si>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</si>
  <si>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</si>
  <si>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</si>
  <si>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</si>
  <si>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</si>
  <si>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</si>
  <si>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</si>
  <si>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31.2.</t>
  </si>
  <si>
    <t>32.</t>
  </si>
  <si>
    <t>32.1.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</si>
  <si>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на 2014-2020 годы</t>
    </r>
    <r>
      <rPr>
        <sz val="11"/>
        <color indexed="8"/>
        <rFont val="Times New Roman"/>
        <family val="1"/>
      </rPr>
      <t xml:space="preserve">
</t>
    </r>
  </si>
  <si>
    <t>стр.3,4,9,10,12,13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</si>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</sst>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view="pageLayout" zoomScale="90" zoomScaleNormal="90" zoomScalePageLayoutView="90" workbookViewId="0" topLeftCell="A8">
      <pane xSplit="1" ySplit="2" topLeftCell="B53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64" sqref="F64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3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9:11" ht="117" customHeight="1">
      <c r="I1" s="68" t="s">
        <v>154</v>
      </c>
      <c r="J1" s="69"/>
      <c r="K1" s="69"/>
    </row>
    <row r="2" spans="1:11" ht="15.75">
      <c r="A2" s="70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72" t="s">
        <v>23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65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6" ht="15.75">
      <c r="A6" s="1"/>
      <c r="N6" s="68"/>
      <c r="O6" s="69"/>
      <c r="P6" s="69"/>
    </row>
    <row r="7" spans="1:11" ht="94.5" customHeight="1">
      <c r="A7" s="78" t="s">
        <v>0</v>
      </c>
      <c r="B7" s="78" t="s">
        <v>1</v>
      </c>
      <c r="C7" s="78" t="s">
        <v>2</v>
      </c>
      <c r="D7" s="78"/>
      <c r="E7" s="78"/>
      <c r="F7" s="78"/>
      <c r="G7" s="78"/>
      <c r="H7" s="78"/>
      <c r="I7" s="78"/>
      <c r="J7" s="78"/>
      <c r="K7" s="78" t="s">
        <v>19</v>
      </c>
    </row>
    <row r="8" spans="1:11" ht="24" customHeight="1">
      <c r="A8" s="78"/>
      <c r="B8" s="78"/>
      <c r="C8" s="2" t="s">
        <v>3</v>
      </c>
      <c r="D8" s="2">
        <v>2014</v>
      </c>
      <c r="E8" s="2">
        <f aca="true" t="shared" si="0" ref="E8:J8">D8+1</f>
        <v>2015</v>
      </c>
      <c r="F8" s="2">
        <f t="shared" si="0"/>
        <v>2016</v>
      </c>
      <c r="G8" s="2">
        <f t="shared" si="0"/>
        <v>2017</v>
      </c>
      <c r="H8" s="67">
        <f t="shared" si="0"/>
        <v>2018</v>
      </c>
      <c r="I8" s="2">
        <f t="shared" si="0"/>
        <v>2019</v>
      </c>
      <c r="J8" s="2">
        <f t="shared" si="0"/>
        <v>2020</v>
      </c>
      <c r="K8" s="78"/>
    </row>
    <row r="9" spans="1:11" ht="13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30" customHeight="1">
      <c r="A10" s="7" t="s">
        <v>82</v>
      </c>
      <c r="B10" s="4" t="s">
        <v>4</v>
      </c>
      <c r="C10" s="24">
        <f>SUM(D10:J10)</f>
        <v>493713.23441</v>
      </c>
      <c r="D10" s="24">
        <f>SUM(D11:D14)</f>
        <v>93819.79999999999</v>
      </c>
      <c r="E10" s="24">
        <f aca="true" t="shared" si="1" ref="E10:J10">SUM(E11:E14)</f>
        <v>84965.5</v>
      </c>
      <c r="F10" s="24">
        <f t="shared" si="1"/>
        <v>138460.18821</v>
      </c>
      <c r="G10" s="24">
        <f>SUM(G11:G14)</f>
        <v>102993.7462</v>
      </c>
      <c r="H10" s="24">
        <f t="shared" si="1"/>
        <v>34000</v>
      </c>
      <c r="I10" s="24">
        <f t="shared" si="1"/>
        <v>19737</v>
      </c>
      <c r="J10" s="24">
        <f t="shared" si="1"/>
        <v>19737</v>
      </c>
      <c r="K10" s="6" t="s">
        <v>26</v>
      </c>
    </row>
    <row r="11" spans="1:11" ht="21" customHeight="1">
      <c r="A11" s="7" t="s">
        <v>70</v>
      </c>
      <c r="B11" s="5" t="s">
        <v>5</v>
      </c>
      <c r="C11" s="20">
        <f aca="true" t="shared" si="2" ref="C11:C24">SUM(D11:J11)</f>
        <v>219837.39049</v>
      </c>
      <c r="D11" s="20">
        <f aca="true" t="shared" si="3" ref="D11:J11">SUM(D21+D16)</f>
        <v>26472.9</v>
      </c>
      <c r="E11" s="20">
        <f t="shared" si="3"/>
        <v>28094.5</v>
      </c>
      <c r="F11" s="20">
        <f>SUM(F21+F16)</f>
        <v>55900.229289999996</v>
      </c>
      <c r="G11" s="20">
        <f t="shared" si="3"/>
        <v>35895.7612</v>
      </c>
      <c r="H11" s="20">
        <f t="shared" si="3"/>
        <v>34000</v>
      </c>
      <c r="I11" s="20">
        <f t="shared" si="3"/>
        <v>19737</v>
      </c>
      <c r="J11" s="20">
        <f t="shared" si="3"/>
        <v>19737</v>
      </c>
      <c r="K11" s="6" t="s">
        <v>26</v>
      </c>
    </row>
    <row r="12" spans="1:11" ht="18.75" customHeight="1">
      <c r="A12" s="7" t="s">
        <v>71</v>
      </c>
      <c r="B12" s="5" t="s">
        <v>6</v>
      </c>
      <c r="C12" s="20">
        <f t="shared" si="2"/>
        <v>0</v>
      </c>
      <c r="D12" s="20">
        <f>D17+D22</f>
        <v>0</v>
      </c>
      <c r="E12" s="20">
        <f>E17+E22</f>
        <v>0</v>
      </c>
      <c r="F12" s="20">
        <f>F17+F22</f>
        <v>0</v>
      </c>
      <c r="G12" s="20">
        <v>0</v>
      </c>
      <c r="H12" s="20">
        <v>0</v>
      </c>
      <c r="I12" s="20">
        <v>0</v>
      </c>
      <c r="J12" s="20">
        <v>0</v>
      </c>
      <c r="K12" s="6" t="s">
        <v>26</v>
      </c>
    </row>
    <row r="13" spans="1:11" ht="19.5" customHeight="1">
      <c r="A13" s="7" t="s">
        <v>72</v>
      </c>
      <c r="B13" s="5" t="s">
        <v>7</v>
      </c>
      <c r="C13" s="20">
        <f t="shared" si="2"/>
        <v>273875.84392</v>
      </c>
      <c r="D13" s="20">
        <f>SUM(D23+D18)</f>
        <v>67346.9</v>
      </c>
      <c r="E13" s="20">
        <f aca="true" t="shared" si="4" ref="E13:J13">SUM(E23+E18)</f>
        <v>56871</v>
      </c>
      <c r="F13" s="20">
        <f>SUM(F23+F18)</f>
        <v>82559.95892</v>
      </c>
      <c r="G13" s="20">
        <f t="shared" si="4"/>
        <v>67097.985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6" t="s">
        <v>26</v>
      </c>
    </row>
    <row r="14" spans="1:11" ht="20.25" customHeight="1">
      <c r="A14" s="7" t="s">
        <v>73</v>
      </c>
      <c r="B14" s="5" t="s">
        <v>8</v>
      </c>
      <c r="C14" s="20">
        <f t="shared" si="2"/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6" t="s">
        <v>26</v>
      </c>
    </row>
    <row r="15" spans="1:11" ht="21.75" customHeight="1">
      <c r="A15" s="7" t="s">
        <v>83</v>
      </c>
      <c r="B15" s="4" t="s">
        <v>9</v>
      </c>
      <c r="C15" s="24">
        <f t="shared" si="2"/>
        <v>278391.25243</v>
      </c>
      <c r="D15" s="24">
        <f>SUM(D16:D19)</f>
        <v>67346.9</v>
      </c>
      <c r="E15" s="24">
        <f aca="true" t="shared" si="5" ref="E15:J15">SUM(E16:E19)</f>
        <v>56871</v>
      </c>
      <c r="F15" s="24">
        <f t="shared" si="5"/>
        <v>101857.36743000001</v>
      </c>
      <c r="G15" s="24">
        <f t="shared" si="5"/>
        <v>48815.985</v>
      </c>
      <c r="H15" s="24">
        <f t="shared" si="5"/>
        <v>3500</v>
      </c>
      <c r="I15" s="24">
        <f t="shared" si="5"/>
        <v>0</v>
      </c>
      <c r="J15" s="24">
        <f t="shared" si="5"/>
        <v>0</v>
      </c>
      <c r="K15" s="6" t="s">
        <v>26</v>
      </c>
    </row>
    <row r="16" spans="1:11" ht="21" customHeight="1">
      <c r="A16" s="7" t="s">
        <v>74</v>
      </c>
      <c r="B16" s="5" t="s">
        <v>5</v>
      </c>
      <c r="C16" s="20">
        <f t="shared" si="2"/>
        <v>24612.28351</v>
      </c>
      <c r="D16" s="20">
        <f>SUM(D32)</f>
        <v>0</v>
      </c>
      <c r="E16" s="20">
        <f aca="true" t="shared" si="6" ref="E16:J16">SUM(E32)</f>
        <v>0</v>
      </c>
      <c r="F16" s="20">
        <f>SUM(F32)</f>
        <v>20412.28351</v>
      </c>
      <c r="G16" s="20">
        <f t="shared" si="6"/>
        <v>700</v>
      </c>
      <c r="H16" s="20">
        <f t="shared" si="6"/>
        <v>3500</v>
      </c>
      <c r="I16" s="20">
        <f t="shared" si="6"/>
        <v>0</v>
      </c>
      <c r="J16" s="20">
        <f t="shared" si="6"/>
        <v>0</v>
      </c>
      <c r="K16" s="6" t="s">
        <v>26</v>
      </c>
    </row>
    <row r="17" spans="1:11" ht="22.5" customHeight="1">
      <c r="A17" s="7" t="s">
        <v>75</v>
      </c>
      <c r="B17" s="5" t="s">
        <v>6</v>
      </c>
      <c r="C17" s="20">
        <f t="shared" si="2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6" t="s">
        <v>26</v>
      </c>
    </row>
    <row r="18" spans="1:11" ht="21" customHeight="1">
      <c r="A18" s="7" t="s">
        <v>77</v>
      </c>
      <c r="B18" s="5" t="s">
        <v>7</v>
      </c>
      <c r="C18" s="20">
        <f t="shared" si="2"/>
        <v>253778.96892</v>
      </c>
      <c r="D18" s="20">
        <f>SUM(D49)</f>
        <v>67346.9</v>
      </c>
      <c r="E18" s="20">
        <f aca="true" t="shared" si="7" ref="E18:J18">SUM(E49)</f>
        <v>56871</v>
      </c>
      <c r="F18" s="20">
        <f>SUM(F49)</f>
        <v>81445.08392</v>
      </c>
      <c r="G18" s="20">
        <f t="shared" si="7"/>
        <v>48115.985</v>
      </c>
      <c r="H18" s="20">
        <f t="shared" si="7"/>
        <v>0</v>
      </c>
      <c r="I18" s="20">
        <f t="shared" si="7"/>
        <v>0</v>
      </c>
      <c r="J18" s="20">
        <f t="shared" si="7"/>
        <v>0</v>
      </c>
      <c r="K18" s="6" t="s">
        <v>26</v>
      </c>
    </row>
    <row r="19" spans="1:11" ht="23.25" customHeight="1">
      <c r="A19" s="7" t="s">
        <v>76</v>
      </c>
      <c r="B19" s="5" t="s">
        <v>8</v>
      </c>
      <c r="C19" s="20">
        <f t="shared" si="2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6" t="s">
        <v>26</v>
      </c>
    </row>
    <row r="20" spans="1:11" ht="15.75" customHeight="1">
      <c r="A20" s="7" t="s">
        <v>84</v>
      </c>
      <c r="B20" s="4" t="s">
        <v>10</v>
      </c>
      <c r="C20" s="24">
        <f t="shared" si="2"/>
        <v>215321.98198</v>
      </c>
      <c r="D20" s="24">
        <f>SUM(D21:D24)</f>
        <v>26472.9</v>
      </c>
      <c r="E20" s="24">
        <f aca="true" t="shared" si="8" ref="E20:J20">SUM(E21:E24)</f>
        <v>28094.5</v>
      </c>
      <c r="F20" s="24">
        <f t="shared" si="8"/>
        <v>36602.820779999995</v>
      </c>
      <c r="G20" s="24">
        <f t="shared" si="8"/>
        <v>54177.7612</v>
      </c>
      <c r="H20" s="24">
        <f t="shared" si="8"/>
        <v>30500</v>
      </c>
      <c r="I20" s="24">
        <f t="shared" si="8"/>
        <v>19737</v>
      </c>
      <c r="J20" s="24">
        <f t="shared" si="8"/>
        <v>19737</v>
      </c>
      <c r="K20" s="6" t="s">
        <v>26</v>
      </c>
    </row>
    <row r="21" spans="1:11" ht="15">
      <c r="A21" s="7" t="s">
        <v>78</v>
      </c>
      <c r="B21" s="5" t="s">
        <v>5</v>
      </c>
      <c r="C21" s="20">
        <f t="shared" si="2"/>
        <v>195225.10698</v>
      </c>
      <c r="D21" s="20">
        <f aca="true" t="shared" si="9" ref="D21:J21">SUM(D61)</f>
        <v>26472.9</v>
      </c>
      <c r="E21" s="20">
        <f t="shared" si="9"/>
        <v>28094.5</v>
      </c>
      <c r="F21" s="20">
        <f>SUM(F61)</f>
        <v>35487.945779999995</v>
      </c>
      <c r="G21" s="20">
        <f t="shared" si="9"/>
        <v>35195.7612</v>
      </c>
      <c r="H21" s="20">
        <f t="shared" si="9"/>
        <v>30500</v>
      </c>
      <c r="I21" s="20">
        <f t="shared" si="9"/>
        <v>19737</v>
      </c>
      <c r="J21" s="20">
        <f t="shared" si="9"/>
        <v>19737</v>
      </c>
      <c r="K21" s="6" t="s">
        <v>26</v>
      </c>
    </row>
    <row r="22" spans="1:11" ht="15">
      <c r="A22" s="7" t="s">
        <v>79</v>
      </c>
      <c r="B22" s="5" t="s">
        <v>6</v>
      </c>
      <c r="C22" s="20">
        <f t="shared" si="2"/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6" t="s">
        <v>26</v>
      </c>
    </row>
    <row r="23" spans="1:11" ht="15">
      <c r="A23" s="7" t="s">
        <v>80</v>
      </c>
      <c r="B23" s="5" t="s">
        <v>7</v>
      </c>
      <c r="C23" s="20">
        <f t="shared" si="2"/>
        <v>20096.875</v>
      </c>
      <c r="D23" s="20">
        <f>SUM(D62)</f>
        <v>0</v>
      </c>
      <c r="E23" s="20">
        <f aca="true" t="shared" si="10" ref="E23:J23">SUM(E62)</f>
        <v>0</v>
      </c>
      <c r="F23" s="20">
        <f t="shared" si="10"/>
        <v>1114.875</v>
      </c>
      <c r="G23" s="20">
        <f t="shared" si="10"/>
        <v>18982</v>
      </c>
      <c r="H23" s="20">
        <f t="shared" si="10"/>
        <v>0</v>
      </c>
      <c r="I23" s="20">
        <f t="shared" si="10"/>
        <v>0</v>
      </c>
      <c r="J23" s="20">
        <f t="shared" si="10"/>
        <v>0</v>
      </c>
      <c r="K23" s="6" t="s">
        <v>26</v>
      </c>
    </row>
    <row r="24" spans="1:11" ht="15">
      <c r="A24" s="7" t="s">
        <v>81</v>
      </c>
      <c r="B24" s="5" t="s">
        <v>8</v>
      </c>
      <c r="C24" s="20">
        <f t="shared" si="2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6" t="s">
        <v>26</v>
      </c>
    </row>
    <row r="25" spans="1:11" ht="36.75" customHeight="1" hidden="1">
      <c r="A25" s="57" t="s">
        <v>22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" hidden="1">
      <c r="A26" s="81">
        <v>4</v>
      </c>
      <c r="B26" s="18" t="s">
        <v>11</v>
      </c>
      <c r="C26" s="80">
        <f aca="true" t="shared" si="11" ref="C26:J26">SUM(C28:C28)</f>
        <v>219837.39049</v>
      </c>
      <c r="D26" s="80">
        <f t="shared" si="11"/>
        <v>26472.9</v>
      </c>
      <c r="E26" s="80">
        <f t="shared" si="11"/>
        <v>28094.5</v>
      </c>
      <c r="F26" s="80">
        <f t="shared" si="11"/>
        <v>55900.229289999996</v>
      </c>
      <c r="G26" s="80">
        <f t="shared" si="11"/>
        <v>35895.7612</v>
      </c>
      <c r="H26" s="80">
        <f t="shared" si="11"/>
        <v>34000</v>
      </c>
      <c r="I26" s="80">
        <f t="shared" si="11"/>
        <v>19737</v>
      </c>
      <c r="J26" s="80">
        <f t="shared" si="11"/>
        <v>19737</v>
      </c>
      <c r="K26" s="81" t="s">
        <v>20</v>
      </c>
    </row>
    <row r="27" spans="1:11" ht="15" hidden="1">
      <c r="A27" s="81"/>
      <c r="B27" s="18" t="s">
        <v>12</v>
      </c>
      <c r="C27" s="81"/>
      <c r="D27" s="81"/>
      <c r="E27" s="81"/>
      <c r="F27" s="81"/>
      <c r="G27" s="64"/>
      <c r="H27" s="64"/>
      <c r="I27" s="64"/>
      <c r="J27" s="64"/>
      <c r="K27" s="81"/>
    </row>
    <row r="28" spans="1:11" ht="15" hidden="1">
      <c r="A28" s="17"/>
      <c r="B28" s="15" t="s">
        <v>5</v>
      </c>
      <c r="C28" s="8">
        <f>SUM(D28:J28)</f>
        <v>219837.39049</v>
      </c>
      <c r="D28" s="8">
        <f aca="true" t="shared" si="12" ref="D28:J28">D32+D61</f>
        <v>26472.9</v>
      </c>
      <c r="E28" s="8">
        <f t="shared" si="12"/>
        <v>28094.5</v>
      </c>
      <c r="F28" s="8">
        <f t="shared" si="12"/>
        <v>55900.229289999996</v>
      </c>
      <c r="G28" s="8">
        <f t="shared" si="12"/>
        <v>35895.7612</v>
      </c>
      <c r="H28" s="8">
        <f t="shared" si="12"/>
        <v>34000</v>
      </c>
      <c r="I28" s="8">
        <f t="shared" si="12"/>
        <v>19737</v>
      </c>
      <c r="J28" s="8">
        <f t="shared" si="12"/>
        <v>19737</v>
      </c>
      <c r="K28" s="17"/>
    </row>
    <row r="29" spans="1:11" ht="15">
      <c r="A29" s="78" t="s">
        <v>13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1:11" ht="30">
      <c r="A30" s="79" t="s">
        <v>85</v>
      </c>
      <c r="B30" s="4" t="s">
        <v>14</v>
      </c>
      <c r="C30" s="63">
        <f>SUM(C32:C35)</f>
        <v>278391.25243</v>
      </c>
      <c r="D30" s="63">
        <f>SUM(D32:D35)</f>
        <v>67346.9</v>
      </c>
      <c r="E30" s="63">
        <f aca="true" t="shared" si="13" ref="E30:J30">SUM(E32:E35)</f>
        <v>56871</v>
      </c>
      <c r="F30" s="63">
        <f t="shared" si="13"/>
        <v>101857.36743000001</v>
      </c>
      <c r="G30" s="63">
        <f t="shared" si="13"/>
        <v>48815.985</v>
      </c>
      <c r="H30" s="63">
        <v>0</v>
      </c>
      <c r="I30" s="63">
        <f t="shared" si="13"/>
        <v>0</v>
      </c>
      <c r="J30" s="63">
        <f t="shared" si="13"/>
        <v>0</v>
      </c>
      <c r="K30" s="79" t="s">
        <v>56</v>
      </c>
    </row>
    <row r="31" spans="1:11" ht="15">
      <c r="A31" s="79"/>
      <c r="B31" s="4" t="s">
        <v>12</v>
      </c>
      <c r="C31" s="63"/>
      <c r="D31" s="63"/>
      <c r="E31" s="63"/>
      <c r="F31" s="63"/>
      <c r="G31" s="63"/>
      <c r="H31" s="63"/>
      <c r="I31" s="63"/>
      <c r="J31" s="63"/>
      <c r="K31" s="79"/>
    </row>
    <row r="32" spans="1:11" ht="15">
      <c r="A32" s="3" t="s">
        <v>86</v>
      </c>
      <c r="B32" s="5" t="s">
        <v>5</v>
      </c>
      <c r="C32" s="20">
        <f>SUM(D32:J32)</f>
        <v>24612.28351</v>
      </c>
      <c r="D32" s="20">
        <f aca="true" t="shared" si="14" ref="D32:J32">SUM(D47)</f>
        <v>0</v>
      </c>
      <c r="E32" s="20">
        <f>SUM(E47)</f>
        <v>0</v>
      </c>
      <c r="F32" s="20">
        <f>SUM(F47)</f>
        <v>20412.28351</v>
      </c>
      <c r="G32" s="20">
        <f>SUM(G47)</f>
        <v>700</v>
      </c>
      <c r="H32" s="20">
        <f>SUM(H47)</f>
        <v>3500</v>
      </c>
      <c r="I32" s="20">
        <f t="shared" si="14"/>
        <v>0</v>
      </c>
      <c r="J32" s="20">
        <f t="shared" si="14"/>
        <v>0</v>
      </c>
      <c r="K32" s="6" t="s">
        <v>26</v>
      </c>
    </row>
    <row r="33" spans="1:11" ht="15">
      <c r="A33" s="3" t="s">
        <v>87</v>
      </c>
      <c r="B33" s="5" t="s">
        <v>6</v>
      </c>
      <c r="C33" s="20">
        <f>SUM(D33:J33)</f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6" t="s">
        <v>26</v>
      </c>
    </row>
    <row r="34" spans="1:11" ht="15">
      <c r="A34" s="3" t="s">
        <v>88</v>
      </c>
      <c r="B34" s="5" t="s">
        <v>7</v>
      </c>
      <c r="C34" s="20">
        <f>SUM(D34:J34)</f>
        <v>253778.96892</v>
      </c>
      <c r="D34" s="20">
        <f>SUM(D49)</f>
        <v>67346.9</v>
      </c>
      <c r="E34" s="20">
        <f aca="true" t="shared" si="15" ref="E34:J34">SUM(E49)</f>
        <v>56871</v>
      </c>
      <c r="F34" s="20">
        <f>SUM(F49)</f>
        <v>81445.08392</v>
      </c>
      <c r="G34" s="20">
        <f t="shared" si="15"/>
        <v>48115.985</v>
      </c>
      <c r="H34" s="20">
        <f t="shared" si="15"/>
        <v>0</v>
      </c>
      <c r="I34" s="20">
        <f t="shared" si="15"/>
        <v>0</v>
      </c>
      <c r="J34" s="20">
        <f t="shared" si="15"/>
        <v>0</v>
      </c>
      <c r="K34" s="6" t="s">
        <v>26</v>
      </c>
    </row>
    <row r="35" spans="1:11" ht="15">
      <c r="A35" s="3" t="s">
        <v>89</v>
      </c>
      <c r="B35" s="5" t="s">
        <v>8</v>
      </c>
      <c r="C35" s="20">
        <f>SUM(D35:J35)</f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6" t="s">
        <v>26</v>
      </c>
    </row>
    <row r="36" spans="1:11" ht="15" hidden="1">
      <c r="A36" s="78" t="s">
        <v>15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2" ht="30" customHeight="1" hidden="1">
      <c r="A37" s="78" t="s">
        <v>24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9"/>
    </row>
    <row r="38" spans="1:11" ht="45" hidden="1">
      <c r="A38" s="79">
        <v>6</v>
      </c>
      <c r="B38" s="4" t="s">
        <v>16</v>
      </c>
      <c r="C38" s="76">
        <f>SUM(D38:F39)</f>
        <v>207957.71000000002</v>
      </c>
      <c r="D38" s="79">
        <f>SUM(D40:D43)</f>
        <v>67957.71</v>
      </c>
      <c r="E38" s="76">
        <v>80000</v>
      </c>
      <c r="F38" s="76">
        <v>60000</v>
      </c>
      <c r="G38" s="76">
        <f>SUM(G40:G43)</f>
        <v>0</v>
      </c>
      <c r="H38" s="76">
        <f>SUM(H40:H43)</f>
        <v>0</v>
      </c>
      <c r="I38" s="76">
        <f>SUM(I40:I43)</f>
        <v>0</v>
      </c>
      <c r="J38" s="76">
        <f>SUM(J40:J43)</f>
        <v>0</v>
      </c>
      <c r="K38" s="79" t="s">
        <v>20</v>
      </c>
    </row>
    <row r="39" spans="1:11" ht="15" hidden="1">
      <c r="A39" s="79"/>
      <c r="B39" s="4" t="s">
        <v>12</v>
      </c>
      <c r="C39" s="76"/>
      <c r="D39" s="79"/>
      <c r="E39" s="76"/>
      <c r="F39" s="76"/>
      <c r="G39" s="77"/>
      <c r="H39" s="77"/>
      <c r="I39" s="77"/>
      <c r="J39" s="77"/>
      <c r="K39" s="79"/>
    </row>
    <row r="40" spans="1:11" ht="15" hidden="1">
      <c r="A40" s="3"/>
      <c r="B40" s="5" t="s">
        <v>5</v>
      </c>
      <c r="C40" s="6">
        <f>SUM(D40:J40)</f>
        <v>10407.71</v>
      </c>
      <c r="D40" s="3">
        <v>3407.71</v>
      </c>
      <c r="E40" s="6">
        <v>4000</v>
      </c>
      <c r="F40" s="6">
        <v>3000</v>
      </c>
      <c r="G40" s="6">
        <v>0</v>
      </c>
      <c r="H40" s="6">
        <v>0</v>
      </c>
      <c r="I40" s="6">
        <v>0</v>
      </c>
      <c r="J40" s="6">
        <v>0</v>
      </c>
      <c r="K40" s="3"/>
    </row>
    <row r="41" spans="1:11" ht="15" hidden="1">
      <c r="A41" s="3"/>
      <c r="B41" s="5" t="s">
        <v>6</v>
      </c>
      <c r="C41" s="6">
        <f>SUM(D41:J41)</f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7</v>
      </c>
      <c r="C42" s="6">
        <f>SUM(D42:J42)</f>
        <v>197550</v>
      </c>
      <c r="D42" s="6">
        <v>64550</v>
      </c>
      <c r="E42" s="6">
        <v>76000</v>
      </c>
      <c r="F42" s="6">
        <v>57000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8</v>
      </c>
      <c r="C43" s="6">
        <f>SUM(D43:J43)</f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>
      <c r="A44" s="62" t="s">
        <v>17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21.75" customHeight="1">
      <c r="A45" s="3" t="s">
        <v>90</v>
      </c>
      <c r="B45" s="101" t="s">
        <v>44</v>
      </c>
      <c r="C45" s="102"/>
      <c r="D45" s="102"/>
      <c r="E45" s="102"/>
      <c r="F45" s="102"/>
      <c r="G45" s="102"/>
      <c r="H45" s="102"/>
      <c r="I45" s="102"/>
      <c r="J45" s="102"/>
      <c r="K45" s="103"/>
    </row>
    <row r="46" spans="1:11" ht="15" customHeight="1">
      <c r="A46" s="3" t="s">
        <v>91</v>
      </c>
      <c r="B46" s="14" t="s">
        <v>27</v>
      </c>
      <c r="C46" s="23">
        <f>SUM(C47:C50)</f>
        <v>278391.25243</v>
      </c>
      <c r="D46" s="23">
        <f aca="true" t="shared" si="16" ref="D46:J46">SUM(D47:D50)</f>
        <v>67346.9</v>
      </c>
      <c r="E46" s="23">
        <f t="shared" si="16"/>
        <v>56871</v>
      </c>
      <c r="F46" s="23">
        <f t="shared" si="16"/>
        <v>101857.36743000001</v>
      </c>
      <c r="G46" s="23">
        <f t="shared" si="16"/>
        <v>48815.985</v>
      </c>
      <c r="H46" s="23">
        <f t="shared" si="16"/>
        <v>3500</v>
      </c>
      <c r="I46" s="23">
        <f t="shared" si="16"/>
        <v>0</v>
      </c>
      <c r="J46" s="23">
        <f t="shared" si="16"/>
        <v>0</v>
      </c>
      <c r="K46" s="6"/>
    </row>
    <row r="47" spans="1:11" ht="15">
      <c r="A47" s="3" t="s">
        <v>92</v>
      </c>
      <c r="B47" s="11" t="s">
        <v>5</v>
      </c>
      <c r="C47" s="22">
        <f>SUM(D47:J47)</f>
        <v>24612.28351</v>
      </c>
      <c r="D47" s="22">
        <f aca="true" t="shared" si="17" ref="D47:J47">SUM(D52+D55+D58)</f>
        <v>0</v>
      </c>
      <c r="E47" s="22">
        <f t="shared" si="17"/>
        <v>0</v>
      </c>
      <c r="F47" s="22">
        <f t="shared" si="17"/>
        <v>20412.28351</v>
      </c>
      <c r="G47" s="22">
        <f t="shared" si="17"/>
        <v>700</v>
      </c>
      <c r="H47" s="22">
        <f t="shared" si="17"/>
        <v>3500</v>
      </c>
      <c r="I47" s="22">
        <f t="shared" si="17"/>
        <v>0</v>
      </c>
      <c r="J47" s="22">
        <f t="shared" si="17"/>
        <v>0</v>
      </c>
      <c r="K47" s="10" t="s">
        <v>54</v>
      </c>
    </row>
    <row r="48" spans="1:11" ht="15">
      <c r="A48" s="3" t="s">
        <v>93</v>
      </c>
      <c r="B48" s="11" t="s">
        <v>6</v>
      </c>
      <c r="C48" s="22">
        <f>SUM(D48:F48)</f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6" t="s">
        <v>26</v>
      </c>
    </row>
    <row r="49" spans="1:11" ht="15">
      <c r="A49" s="3" t="s">
        <v>94</v>
      </c>
      <c r="B49" s="11" t="s">
        <v>7</v>
      </c>
      <c r="C49" s="22">
        <f>SUM(D49:J49)</f>
        <v>253778.96892</v>
      </c>
      <c r="D49" s="22">
        <f aca="true" t="shared" si="18" ref="D49:J49">SUM(D56+D53)</f>
        <v>67346.9</v>
      </c>
      <c r="E49" s="22">
        <f t="shared" si="18"/>
        <v>56871</v>
      </c>
      <c r="F49" s="22">
        <f t="shared" si="18"/>
        <v>81445.08392</v>
      </c>
      <c r="G49" s="22">
        <f t="shared" si="18"/>
        <v>48115.985</v>
      </c>
      <c r="H49" s="22">
        <f t="shared" si="18"/>
        <v>0</v>
      </c>
      <c r="I49" s="22">
        <f t="shared" si="18"/>
        <v>0</v>
      </c>
      <c r="J49" s="22">
        <f t="shared" si="18"/>
        <v>0</v>
      </c>
      <c r="K49" s="10" t="s">
        <v>55</v>
      </c>
    </row>
    <row r="50" spans="1:11" ht="15">
      <c r="A50" s="3" t="s">
        <v>95</v>
      </c>
      <c r="B50" s="11" t="s">
        <v>8</v>
      </c>
      <c r="C50" s="22">
        <f>SUM(D50:F50)</f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6" t="s">
        <v>26</v>
      </c>
    </row>
    <row r="51" spans="1:11" ht="15" customHeight="1">
      <c r="A51" s="28" t="s">
        <v>96</v>
      </c>
      <c r="B51" s="85" t="s">
        <v>66</v>
      </c>
      <c r="C51" s="86"/>
      <c r="D51" s="86"/>
      <c r="E51" s="86"/>
      <c r="F51" s="86"/>
      <c r="G51" s="86"/>
      <c r="H51" s="86"/>
      <c r="I51" s="86"/>
      <c r="J51" s="86"/>
      <c r="K51" s="87"/>
    </row>
    <row r="52" spans="1:11" ht="15">
      <c r="A52" s="10" t="s">
        <v>97</v>
      </c>
      <c r="B52" s="11" t="s">
        <v>5</v>
      </c>
      <c r="C52" s="22">
        <f>SUM(D52:F52)</f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99" t="s">
        <v>55</v>
      </c>
    </row>
    <row r="53" spans="1:11" ht="15">
      <c r="A53" s="10" t="s">
        <v>98</v>
      </c>
      <c r="B53" s="11" t="s">
        <v>7</v>
      </c>
      <c r="C53" s="22">
        <f>SUM(D53:J53)</f>
        <v>130029.98392</v>
      </c>
      <c r="D53" s="22">
        <v>67346.9</v>
      </c>
      <c r="E53" s="22">
        <v>56871</v>
      </c>
      <c r="F53" s="22">
        <v>5812.08392</v>
      </c>
      <c r="G53" s="22">
        <v>0</v>
      </c>
      <c r="H53" s="22">
        <v>0</v>
      </c>
      <c r="I53" s="22">
        <v>0</v>
      </c>
      <c r="J53" s="22">
        <v>0</v>
      </c>
      <c r="K53" s="100"/>
    </row>
    <row r="54" spans="1:11" ht="15" customHeight="1">
      <c r="A54" s="28" t="s">
        <v>99</v>
      </c>
      <c r="B54" s="85" t="s">
        <v>67</v>
      </c>
      <c r="C54" s="86"/>
      <c r="D54" s="86"/>
      <c r="E54" s="86"/>
      <c r="F54" s="86"/>
      <c r="G54" s="86"/>
      <c r="H54" s="86"/>
      <c r="I54" s="86"/>
      <c r="J54" s="86"/>
      <c r="K54" s="87"/>
    </row>
    <row r="55" spans="1:11" ht="15">
      <c r="A55" s="10" t="s">
        <v>100</v>
      </c>
      <c r="B55" s="11" t="s">
        <v>5</v>
      </c>
      <c r="C55" s="22">
        <f>SUM(D55:J55)</f>
        <v>3982.99</v>
      </c>
      <c r="D55" s="22">
        <v>0</v>
      </c>
      <c r="E55" s="22">
        <v>0</v>
      </c>
      <c r="F55" s="22">
        <v>3982.99</v>
      </c>
      <c r="G55" s="22">
        <v>0</v>
      </c>
      <c r="H55" s="22">
        <v>0</v>
      </c>
      <c r="I55" s="22">
        <v>0</v>
      </c>
      <c r="J55" s="22">
        <v>0</v>
      </c>
      <c r="K55" s="99" t="s">
        <v>54</v>
      </c>
    </row>
    <row r="56" spans="1:11" ht="15">
      <c r="A56" s="10" t="s">
        <v>101</v>
      </c>
      <c r="B56" s="11" t="s">
        <v>7</v>
      </c>
      <c r="C56" s="22">
        <f>SUM(D56:J56)</f>
        <v>123748.985</v>
      </c>
      <c r="D56" s="22">
        <v>0</v>
      </c>
      <c r="E56" s="22">
        <v>0</v>
      </c>
      <c r="F56" s="22">
        <v>75633</v>
      </c>
      <c r="G56" s="22">
        <v>48115.985</v>
      </c>
      <c r="H56" s="22">
        <v>0</v>
      </c>
      <c r="I56" s="22">
        <v>0</v>
      </c>
      <c r="J56" s="22">
        <v>0</v>
      </c>
      <c r="K56" s="100"/>
    </row>
    <row r="57" spans="1:11" ht="15" customHeight="1">
      <c r="A57" s="28" t="s">
        <v>102</v>
      </c>
      <c r="B57" s="85" t="s">
        <v>68</v>
      </c>
      <c r="C57" s="86"/>
      <c r="D57" s="86"/>
      <c r="E57" s="86"/>
      <c r="F57" s="86"/>
      <c r="G57" s="86"/>
      <c r="H57" s="86"/>
      <c r="I57" s="86"/>
      <c r="J57" s="86"/>
      <c r="K57" s="87"/>
    </row>
    <row r="58" spans="1:11" ht="15">
      <c r="A58" s="10" t="s">
        <v>103</v>
      </c>
      <c r="B58" s="11" t="s">
        <v>5</v>
      </c>
      <c r="C58" s="22">
        <f>SUM(D58:J58)</f>
        <v>20629.29351</v>
      </c>
      <c r="D58" s="22">
        <v>0</v>
      </c>
      <c r="E58" s="22">
        <v>0</v>
      </c>
      <c r="F58" s="22">
        <v>16429.29351</v>
      </c>
      <c r="G58" s="22">
        <v>700</v>
      </c>
      <c r="H58" s="22">
        <v>3500</v>
      </c>
      <c r="I58" s="22">
        <v>0</v>
      </c>
      <c r="J58" s="22">
        <v>0</v>
      </c>
      <c r="K58" s="10" t="s">
        <v>54</v>
      </c>
    </row>
    <row r="59" spans="1:11" ht="15">
      <c r="A59" s="78" t="s">
        <v>21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ht="30">
      <c r="A60" s="3" t="s">
        <v>104</v>
      </c>
      <c r="B60" s="4" t="s">
        <v>18</v>
      </c>
      <c r="C60" s="21">
        <f>SUM(D60:J60)</f>
        <v>215321.98198</v>
      </c>
      <c r="D60" s="21">
        <f aca="true" t="shared" si="19" ref="D60:J60">SUM(D61:D62)</f>
        <v>26472.9</v>
      </c>
      <c r="E60" s="21">
        <f t="shared" si="19"/>
        <v>28094.5</v>
      </c>
      <c r="F60" s="21">
        <f>SUM(F61:F62)</f>
        <v>36602.820779999995</v>
      </c>
      <c r="G60" s="21">
        <f>SUM(G61:G62)</f>
        <v>54177.7612</v>
      </c>
      <c r="H60" s="21">
        <f t="shared" si="19"/>
        <v>30500</v>
      </c>
      <c r="I60" s="21">
        <f t="shared" si="19"/>
        <v>19737</v>
      </c>
      <c r="J60" s="21">
        <f t="shared" si="19"/>
        <v>19737</v>
      </c>
      <c r="K60" s="79" t="s">
        <v>26</v>
      </c>
    </row>
    <row r="61" spans="1:11" ht="15">
      <c r="A61" s="3" t="s">
        <v>105</v>
      </c>
      <c r="B61" s="5" t="s">
        <v>5</v>
      </c>
      <c r="C61" s="20">
        <f>SUM(D61:J61)</f>
        <v>195225.10698</v>
      </c>
      <c r="D61" s="20">
        <f aca="true" t="shared" si="20" ref="D61:J61">D64+D143+D67+D86+D95+D137</f>
        <v>26472.9</v>
      </c>
      <c r="E61" s="20">
        <f t="shared" si="20"/>
        <v>28094.5</v>
      </c>
      <c r="F61" s="20">
        <f t="shared" si="20"/>
        <v>35487.945779999995</v>
      </c>
      <c r="G61" s="20">
        <f>G64+G143+G67+G86+G95+G137</f>
        <v>35195.7612</v>
      </c>
      <c r="H61" s="20">
        <f t="shared" si="20"/>
        <v>30500</v>
      </c>
      <c r="I61" s="20">
        <f t="shared" si="20"/>
        <v>19737</v>
      </c>
      <c r="J61" s="20">
        <f t="shared" si="20"/>
        <v>19737</v>
      </c>
      <c r="K61" s="79"/>
    </row>
    <row r="62" spans="1:11" ht="15">
      <c r="A62" s="3" t="s">
        <v>106</v>
      </c>
      <c r="B62" s="11" t="s">
        <v>7</v>
      </c>
      <c r="C62" s="20">
        <f>SUM(D62:J62)</f>
        <v>20096.875</v>
      </c>
      <c r="D62" s="20">
        <f aca="true" t="shared" si="21" ref="D62:J62">SUM(D138+D68)</f>
        <v>0</v>
      </c>
      <c r="E62" s="20">
        <f t="shared" si="21"/>
        <v>0</v>
      </c>
      <c r="F62" s="20">
        <f t="shared" si="21"/>
        <v>1114.875</v>
      </c>
      <c r="G62" s="20">
        <f t="shared" si="21"/>
        <v>18982</v>
      </c>
      <c r="H62" s="20">
        <f t="shared" si="21"/>
        <v>0</v>
      </c>
      <c r="I62" s="20">
        <f t="shared" si="21"/>
        <v>0</v>
      </c>
      <c r="J62" s="20">
        <f t="shared" si="21"/>
        <v>0</v>
      </c>
      <c r="K62" s="3"/>
    </row>
    <row r="63" spans="1:11" ht="28.5" customHeight="1">
      <c r="A63" s="3" t="s">
        <v>107</v>
      </c>
      <c r="B63" s="94" t="s">
        <v>45</v>
      </c>
      <c r="C63" s="60"/>
      <c r="D63" s="60"/>
      <c r="E63" s="60"/>
      <c r="F63" s="60"/>
      <c r="G63" s="60"/>
      <c r="H63" s="60"/>
      <c r="I63" s="60"/>
      <c r="J63" s="60"/>
      <c r="K63" s="61"/>
    </row>
    <row r="64" spans="1:11" ht="45">
      <c r="A64" s="3" t="s">
        <v>108</v>
      </c>
      <c r="B64" s="5" t="s">
        <v>5</v>
      </c>
      <c r="C64" s="20">
        <f>SUM(D64:J64)</f>
        <v>6465.7</v>
      </c>
      <c r="D64" s="20">
        <v>1570.7</v>
      </c>
      <c r="E64" s="20">
        <v>795</v>
      </c>
      <c r="F64" s="20">
        <v>100</v>
      </c>
      <c r="G64" s="20">
        <v>0</v>
      </c>
      <c r="H64" s="20">
        <v>4000</v>
      </c>
      <c r="I64" s="20">
        <v>0</v>
      </c>
      <c r="J64" s="20">
        <v>0</v>
      </c>
      <c r="K64" s="3" t="s">
        <v>173</v>
      </c>
    </row>
    <row r="65" spans="1:11" ht="15" customHeight="1">
      <c r="A65" s="29" t="s">
        <v>109</v>
      </c>
      <c r="B65" s="94" t="s">
        <v>28</v>
      </c>
      <c r="C65" s="60"/>
      <c r="D65" s="60"/>
      <c r="E65" s="60"/>
      <c r="F65" s="60"/>
      <c r="G65" s="60"/>
      <c r="H65" s="60"/>
      <c r="I65" s="60"/>
      <c r="J65" s="60"/>
      <c r="K65" s="61"/>
    </row>
    <row r="66" spans="1:11" ht="15" customHeight="1">
      <c r="A66" s="29" t="s">
        <v>110</v>
      </c>
      <c r="B66" s="14" t="s">
        <v>27</v>
      </c>
      <c r="C66" s="54">
        <f>SUM(C67:C68)</f>
        <v>51093.46623</v>
      </c>
      <c r="D66" s="24">
        <f aca="true" t="shared" si="22" ref="D66:J66">SUM(D67:D68)</f>
        <v>7484.8</v>
      </c>
      <c r="E66" s="24">
        <f t="shared" si="22"/>
        <v>7542.5</v>
      </c>
      <c r="F66" s="24">
        <f t="shared" si="22"/>
        <v>5634.67403</v>
      </c>
      <c r="G66" s="24">
        <f>SUM(G67:G68)</f>
        <v>23931.4922</v>
      </c>
      <c r="H66" s="24">
        <f t="shared" si="22"/>
        <v>6500</v>
      </c>
      <c r="I66" s="24">
        <f t="shared" si="22"/>
        <v>0</v>
      </c>
      <c r="J66" s="24">
        <f t="shared" si="22"/>
        <v>0</v>
      </c>
      <c r="K66" s="79" t="s">
        <v>155</v>
      </c>
    </row>
    <row r="67" spans="1:11" ht="17.25" customHeight="1">
      <c r="A67" s="29" t="s">
        <v>158</v>
      </c>
      <c r="B67" s="5" t="s">
        <v>5</v>
      </c>
      <c r="C67" s="20">
        <f>SUM(D67:J67)</f>
        <v>32111.466229999998</v>
      </c>
      <c r="D67" s="20">
        <f aca="true" t="shared" si="23" ref="D67:J67">SUM(D70+D72+D74+D76+D79)</f>
        <v>7484.8</v>
      </c>
      <c r="E67" s="20">
        <f t="shared" si="23"/>
        <v>7542.5</v>
      </c>
      <c r="F67" s="20">
        <f t="shared" si="23"/>
        <v>5634.67403</v>
      </c>
      <c r="G67" s="20">
        <f>SUM(G70+G72+G74+G76+G79+G83)</f>
        <v>4949.4922</v>
      </c>
      <c r="H67" s="20">
        <f t="shared" si="23"/>
        <v>6500</v>
      </c>
      <c r="I67" s="20">
        <f t="shared" si="23"/>
        <v>0</v>
      </c>
      <c r="J67" s="20">
        <f t="shared" si="23"/>
        <v>0</v>
      </c>
      <c r="K67" s="79"/>
    </row>
    <row r="68" spans="1:11" ht="17.25" customHeight="1">
      <c r="A68" s="29" t="s">
        <v>159</v>
      </c>
      <c r="B68" s="11" t="s">
        <v>7</v>
      </c>
      <c r="C68" s="20">
        <f>SUM(D68:J68)</f>
        <v>18982</v>
      </c>
      <c r="D68" s="20">
        <f aca="true" t="shared" si="24" ref="D68:J68">SUM(D80)</f>
        <v>0</v>
      </c>
      <c r="E68" s="20">
        <f t="shared" si="24"/>
        <v>0</v>
      </c>
      <c r="F68" s="20">
        <f t="shared" si="24"/>
        <v>0</v>
      </c>
      <c r="G68" s="20">
        <f>SUM(G80+G84)</f>
        <v>18982</v>
      </c>
      <c r="H68" s="20">
        <f t="shared" si="24"/>
        <v>0</v>
      </c>
      <c r="I68" s="20">
        <f t="shared" si="24"/>
        <v>0</v>
      </c>
      <c r="J68" s="20">
        <f t="shared" si="24"/>
        <v>0</v>
      </c>
      <c r="K68" s="79"/>
    </row>
    <row r="69" spans="1:11" ht="15" customHeight="1">
      <c r="A69" s="29" t="s">
        <v>111</v>
      </c>
      <c r="B69" s="85" t="s">
        <v>41</v>
      </c>
      <c r="C69" s="86"/>
      <c r="D69" s="86"/>
      <c r="E69" s="86"/>
      <c r="F69" s="86"/>
      <c r="G69" s="86"/>
      <c r="H69" s="86"/>
      <c r="I69" s="86"/>
      <c r="J69" s="86"/>
      <c r="K69" s="87"/>
    </row>
    <row r="70" spans="1:11" ht="46.5" customHeight="1">
      <c r="A70" s="29" t="s">
        <v>112</v>
      </c>
      <c r="B70" s="5" t="s">
        <v>5</v>
      </c>
      <c r="C70" s="20">
        <f>SUM(D70:J70)</f>
        <v>20734.72217</v>
      </c>
      <c r="D70" s="20">
        <v>7484.8</v>
      </c>
      <c r="E70" s="20">
        <v>4722.7</v>
      </c>
      <c r="F70" s="20">
        <v>2997.04117</v>
      </c>
      <c r="G70" s="20">
        <v>2530.181</v>
      </c>
      <c r="H70" s="20">
        <v>3000</v>
      </c>
      <c r="I70" s="20">
        <v>0</v>
      </c>
      <c r="J70" s="20">
        <v>0</v>
      </c>
      <c r="K70" s="3" t="s">
        <v>170</v>
      </c>
    </row>
    <row r="71" spans="1:11" ht="15" customHeight="1">
      <c r="A71" s="29" t="s">
        <v>113</v>
      </c>
      <c r="B71" s="85" t="s">
        <v>42</v>
      </c>
      <c r="C71" s="86"/>
      <c r="D71" s="86"/>
      <c r="E71" s="86"/>
      <c r="F71" s="86"/>
      <c r="G71" s="86"/>
      <c r="H71" s="86"/>
      <c r="I71" s="86"/>
      <c r="J71" s="86"/>
      <c r="K71" s="87"/>
    </row>
    <row r="72" spans="1:11" ht="45" customHeight="1">
      <c r="A72" s="29" t="s">
        <v>114</v>
      </c>
      <c r="B72" s="5" t="s">
        <v>5</v>
      </c>
      <c r="C72" s="20">
        <f>SUM(D72:J72)</f>
        <v>1399.128</v>
      </c>
      <c r="D72" s="20">
        <v>0</v>
      </c>
      <c r="E72" s="20">
        <v>398</v>
      </c>
      <c r="F72" s="20">
        <v>401.128</v>
      </c>
      <c r="G72" s="20">
        <v>100</v>
      </c>
      <c r="H72" s="20">
        <v>500</v>
      </c>
      <c r="I72" s="20">
        <v>0</v>
      </c>
      <c r="J72" s="20">
        <v>0</v>
      </c>
      <c r="K72" s="3" t="s">
        <v>170</v>
      </c>
    </row>
    <row r="73" spans="1:11" ht="15" customHeight="1">
      <c r="A73" s="29" t="s">
        <v>115</v>
      </c>
      <c r="B73" s="85" t="s">
        <v>43</v>
      </c>
      <c r="C73" s="86"/>
      <c r="D73" s="86"/>
      <c r="E73" s="86"/>
      <c r="F73" s="86"/>
      <c r="G73" s="86"/>
      <c r="H73" s="86"/>
      <c r="I73" s="86"/>
      <c r="J73" s="86"/>
      <c r="K73" s="87"/>
    </row>
    <row r="74" spans="1:11" ht="53.25" customHeight="1">
      <c r="A74" s="29" t="s">
        <v>116</v>
      </c>
      <c r="B74" s="5" t="s">
        <v>5</v>
      </c>
      <c r="C74" s="20">
        <f>SUM(D74:J74)</f>
        <v>8988.820380000001</v>
      </c>
      <c r="D74" s="20">
        <v>0</v>
      </c>
      <c r="E74" s="20">
        <v>2421.8</v>
      </c>
      <c r="F74" s="20">
        <v>2236.50486</v>
      </c>
      <c r="G74" s="20">
        <v>1330.51552</v>
      </c>
      <c r="H74" s="20">
        <v>3000</v>
      </c>
      <c r="I74" s="20">
        <v>0</v>
      </c>
      <c r="J74" s="20">
        <v>0</v>
      </c>
      <c r="K74" s="3" t="s">
        <v>170</v>
      </c>
    </row>
    <row r="75" spans="1:11" ht="15" customHeight="1">
      <c r="A75" s="29" t="s">
        <v>117</v>
      </c>
      <c r="B75" s="85" t="s">
        <v>50</v>
      </c>
      <c r="C75" s="86"/>
      <c r="D75" s="86"/>
      <c r="E75" s="86"/>
      <c r="F75" s="86"/>
      <c r="G75" s="86"/>
      <c r="H75" s="86"/>
      <c r="I75" s="86"/>
      <c r="J75" s="86"/>
      <c r="K75" s="87"/>
    </row>
    <row r="76" spans="1:11" ht="15">
      <c r="A76" s="29" t="s">
        <v>118</v>
      </c>
      <c r="B76" s="5" t="s">
        <v>5</v>
      </c>
      <c r="C76" s="20">
        <f>SUM(D76:J76)</f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" t="s">
        <v>47</v>
      </c>
    </row>
    <row r="77" spans="1:11" ht="15">
      <c r="A77" s="29" t="s">
        <v>118</v>
      </c>
      <c r="B77" s="85" t="s">
        <v>156</v>
      </c>
      <c r="C77" s="86"/>
      <c r="D77" s="86"/>
      <c r="E77" s="86"/>
      <c r="F77" s="86"/>
      <c r="G77" s="86"/>
      <c r="H77" s="86"/>
      <c r="I77" s="86"/>
      <c r="J77" s="86"/>
      <c r="K77" s="87"/>
    </row>
    <row r="78" spans="1:11" ht="15">
      <c r="A78" s="29" t="s">
        <v>119</v>
      </c>
      <c r="B78" s="53" t="s">
        <v>157</v>
      </c>
      <c r="C78" s="55">
        <f>SUM(C79:C80)</f>
        <v>14727.666</v>
      </c>
      <c r="D78" s="55">
        <f aca="true" t="shared" si="25" ref="D78:J78">SUM(D79:D80)</f>
        <v>0</v>
      </c>
      <c r="E78" s="55">
        <f t="shared" si="25"/>
        <v>0</v>
      </c>
      <c r="F78" s="55">
        <f t="shared" si="25"/>
        <v>0</v>
      </c>
      <c r="G78" s="55">
        <f t="shared" si="25"/>
        <v>14727.666</v>
      </c>
      <c r="H78" s="55">
        <f t="shared" si="25"/>
        <v>0</v>
      </c>
      <c r="I78" s="55">
        <f t="shared" si="25"/>
        <v>0</v>
      </c>
      <c r="J78" s="55">
        <f t="shared" si="25"/>
        <v>0</v>
      </c>
      <c r="K78" s="97" t="s">
        <v>171</v>
      </c>
    </row>
    <row r="79" spans="1:11" ht="15">
      <c r="A79" s="29" t="s">
        <v>120</v>
      </c>
      <c r="B79" s="5" t="s">
        <v>5</v>
      </c>
      <c r="C79" s="20">
        <f>SUM(D79:J79)</f>
        <v>745.666</v>
      </c>
      <c r="D79" s="20">
        <v>0</v>
      </c>
      <c r="E79" s="20">
        <v>0</v>
      </c>
      <c r="F79" s="20">
        <v>0</v>
      </c>
      <c r="G79" s="20">
        <v>745.666</v>
      </c>
      <c r="H79" s="20">
        <v>0</v>
      </c>
      <c r="I79" s="20">
        <v>0</v>
      </c>
      <c r="J79" s="20">
        <v>0</v>
      </c>
      <c r="K79" s="104"/>
    </row>
    <row r="80" spans="1:11" ht="15">
      <c r="A80" s="29" t="s">
        <v>160</v>
      </c>
      <c r="B80" s="11" t="s">
        <v>7</v>
      </c>
      <c r="C80" s="20">
        <f>SUM(D80:J80)</f>
        <v>13982</v>
      </c>
      <c r="D80" s="20">
        <v>0</v>
      </c>
      <c r="E80" s="20">
        <v>0</v>
      </c>
      <c r="F80" s="20">
        <v>0</v>
      </c>
      <c r="G80" s="20">
        <v>13982</v>
      </c>
      <c r="H80" s="20">
        <v>0</v>
      </c>
      <c r="I80" s="20">
        <v>0</v>
      </c>
      <c r="J80" s="20">
        <v>0</v>
      </c>
      <c r="K80" s="98"/>
    </row>
    <row r="81" spans="1:11" ht="15">
      <c r="A81" s="29" t="s">
        <v>121</v>
      </c>
      <c r="B81" s="85" t="s">
        <v>165</v>
      </c>
      <c r="C81" s="86"/>
      <c r="D81" s="86"/>
      <c r="E81" s="86"/>
      <c r="F81" s="86"/>
      <c r="G81" s="86"/>
      <c r="H81" s="86"/>
      <c r="I81" s="86"/>
      <c r="J81" s="86"/>
      <c r="K81" s="87"/>
    </row>
    <row r="82" spans="1:11" ht="15">
      <c r="A82" s="56" t="s">
        <v>122</v>
      </c>
      <c r="B82" s="53" t="s">
        <v>157</v>
      </c>
      <c r="C82" s="55">
        <f>SUM(C83:C84)</f>
        <v>5243.12968</v>
      </c>
      <c r="D82" s="55">
        <f aca="true" t="shared" si="26" ref="D82:J82">SUM(D83:D84)</f>
        <v>0</v>
      </c>
      <c r="E82" s="55">
        <f t="shared" si="26"/>
        <v>0</v>
      </c>
      <c r="F82" s="55">
        <f t="shared" si="26"/>
        <v>0</v>
      </c>
      <c r="G82" s="55">
        <f t="shared" si="26"/>
        <v>5243.12968</v>
      </c>
      <c r="H82" s="55">
        <f t="shared" si="26"/>
        <v>0</v>
      </c>
      <c r="I82" s="55">
        <f t="shared" si="26"/>
        <v>0</v>
      </c>
      <c r="J82" s="55">
        <f t="shared" si="26"/>
        <v>0</v>
      </c>
      <c r="K82" s="97" t="s">
        <v>171</v>
      </c>
    </row>
    <row r="83" spans="1:11" ht="15">
      <c r="A83" s="29" t="s">
        <v>166</v>
      </c>
      <c r="B83" s="5" t="s">
        <v>5</v>
      </c>
      <c r="C83" s="20">
        <f>SUM(D83:J83)</f>
        <v>243.12968</v>
      </c>
      <c r="D83" s="20">
        <v>0</v>
      </c>
      <c r="E83" s="20">
        <v>0</v>
      </c>
      <c r="F83" s="20">
        <v>0</v>
      </c>
      <c r="G83" s="20">
        <v>243.12968</v>
      </c>
      <c r="H83" s="20">
        <v>0</v>
      </c>
      <c r="I83" s="20">
        <v>0</v>
      </c>
      <c r="J83" s="20">
        <v>0</v>
      </c>
      <c r="K83" s="104"/>
    </row>
    <row r="84" spans="1:11" ht="15">
      <c r="A84" s="29" t="s">
        <v>167</v>
      </c>
      <c r="B84" s="11" t="s">
        <v>7</v>
      </c>
      <c r="C84" s="20">
        <f>SUM(D84:J84)</f>
        <v>5000</v>
      </c>
      <c r="D84" s="20">
        <v>0</v>
      </c>
      <c r="E84" s="20">
        <v>0</v>
      </c>
      <c r="F84" s="20">
        <v>0</v>
      </c>
      <c r="G84" s="20">
        <v>5000</v>
      </c>
      <c r="H84" s="20">
        <v>0</v>
      </c>
      <c r="I84" s="20">
        <v>0</v>
      </c>
      <c r="J84" s="20">
        <v>0</v>
      </c>
      <c r="K84" s="98"/>
    </row>
    <row r="85" spans="1:11" ht="18" customHeight="1">
      <c r="A85" s="29" t="s">
        <v>123</v>
      </c>
      <c r="B85" s="73" t="s">
        <v>29</v>
      </c>
      <c r="C85" s="74"/>
      <c r="D85" s="74"/>
      <c r="E85" s="74"/>
      <c r="F85" s="74"/>
      <c r="G85" s="74"/>
      <c r="H85" s="74"/>
      <c r="I85" s="74"/>
      <c r="J85" s="74"/>
      <c r="K85" s="75"/>
    </row>
    <row r="86" spans="1:11" ht="21" customHeight="1">
      <c r="A86" s="25" t="s">
        <v>124</v>
      </c>
      <c r="B86" s="31" t="s">
        <v>5</v>
      </c>
      <c r="C86" s="35">
        <f>SUM(D86:J86)</f>
        <v>120965.99127</v>
      </c>
      <c r="D86" s="35">
        <f>SUM(D89+D91+D93)</f>
        <v>15403.900000000001</v>
      </c>
      <c r="E86" s="35">
        <f aca="true" t="shared" si="27" ref="E86:J86">SUM(E89+E91+E93)</f>
        <v>16917</v>
      </c>
      <c r="F86" s="35">
        <f t="shared" si="27"/>
        <v>21687.09127</v>
      </c>
      <c r="G86" s="35">
        <f t="shared" si="27"/>
        <v>18350</v>
      </c>
      <c r="H86" s="35">
        <f t="shared" si="27"/>
        <v>17000</v>
      </c>
      <c r="I86" s="35">
        <f t="shared" si="27"/>
        <v>15804</v>
      </c>
      <c r="J86" s="35">
        <f t="shared" si="27"/>
        <v>15804</v>
      </c>
      <c r="K86" s="25" t="s">
        <v>57</v>
      </c>
    </row>
    <row r="87" spans="1:11" ht="15.75">
      <c r="A87" s="30"/>
      <c r="B87" s="32" t="s">
        <v>25</v>
      </c>
      <c r="C87" s="36"/>
      <c r="D87" s="36"/>
      <c r="E87" s="36"/>
      <c r="F87" s="36"/>
      <c r="G87" s="36"/>
      <c r="H87" s="36"/>
      <c r="I87" s="36"/>
      <c r="J87" s="36"/>
      <c r="K87" s="34"/>
    </row>
    <row r="88" spans="1:11" ht="15" customHeight="1">
      <c r="A88" s="29" t="s">
        <v>168</v>
      </c>
      <c r="B88" s="85" t="s">
        <v>36</v>
      </c>
      <c r="C88" s="86"/>
      <c r="D88" s="86"/>
      <c r="E88" s="86"/>
      <c r="F88" s="86"/>
      <c r="G88" s="86"/>
      <c r="H88" s="86"/>
      <c r="I88" s="86"/>
      <c r="J88" s="86"/>
      <c r="K88" s="87"/>
    </row>
    <row r="89" spans="1:11" ht="45" customHeight="1">
      <c r="A89" s="29" t="s">
        <v>169</v>
      </c>
      <c r="B89" s="5" t="s">
        <v>5</v>
      </c>
      <c r="C89" s="20">
        <f>SUM(D89:J89)</f>
        <v>111301.58455</v>
      </c>
      <c r="D89" s="20">
        <v>14029.7</v>
      </c>
      <c r="E89" s="20">
        <v>15687.2</v>
      </c>
      <c r="F89" s="20">
        <v>20286.05775</v>
      </c>
      <c r="G89" s="20">
        <v>16950.6268</v>
      </c>
      <c r="H89" s="20">
        <v>15500</v>
      </c>
      <c r="I89" s="20">
        <v>14424</v>
      </c>
      <c r="J89" s="20">
        <v>14424</v>
      </c>
      <c r="K89" s="3" t="s">
        <v>172</v>
      </c>
    </row>
    <row r="90" spans="1:13" ht="15" customHeight="1">
      <c r="A90" s="29" t="s">
        <v>125</v>
      </c>
      <c r="B90" s="85" t="s">
        <v>37</v>
      </c>
      <c r="C90" s="86"/>
      <c r="D90" s="86"/>
      <c r="E90" s="86"/>
      <c r="F90" s="86"/>
      <c r="G90" s="86"/>
      <c r="H90" s="86"/>
      <c r="I90" s="86"/>
      <c r="J90" s="86"/>
      <c r="K90" s="87"/>
      <c r="M90" s="16"/>
    </row>
    <row r="91" spans="1:11" ht="41.25" customHeight="1">
      <c r="A91" s="29" t="s">
        <v>126</v>
      </c>
      <c r="B91" s="5" t="s">
        <v>5</v>
      </c>
      <c r="C91" s="19">
        <f>SUM(D91:J91)</f>
        <v>3289.3732</v>
      </c>
      <c r="D91" s="19">
        <v>295</v>
      </c>
      <c r="E91" s="19">
        <v>450</v>
      </c>
      <c r="F91" s="19">
        <v>485</v>
      </c>
      <c r="G91" s="19">
        <v>499.3732</v>
      </c>
      <c r="H91" s="19">
        <v>600</v>
      </c>
      <c r="I91" s="19">
        <v>480</v>
      </c>
      <c r="J91" s="19">
        <v>480</v>
      </c>
      <c r="K91" s="3" t="s">
        <v>172</v>
      </c>
    </row>
    <row r="92" spans="1:11" ht="15" customHeight="1">
      <c r="A92" s="29" t="s">
        <v>127</v>
      </c>
      <c r="B92" s="85" t="s">
        <v>51</v>
      </c>
      <c r="C92" s="86"/>
      <c r="D92" s="86"/>
      <c r="E92" s="86"/>
      <c r="F92" s="86"/>
      <c r="G92" s="86"/>
      <c r="H92" s="86"/>
      <c r="I92" s="86"/>
      <c r="J92" s="86"/>
      <c r="K92" s="87"/>
    </row>
    <row r="93" spans="1:13" ht="45" customHeight="1">
      <c r="A93" s="29" t="s">
        <v>128</v>
      </c>
      <c r="B93" s="5" t="s">
        <v>5</v>
      </c>
      <c r="C93" s="20">
        <f>SUM(D93:J93)</f>
        <v>6375.03352</v>
      </c>
      <c r="D93" s="20">
        <v>1079.2</v>
      </c>
      <c r="E93" s="20">
        <v>779.8</v>
      </c>
      <c r="F93" s="20">
        <v>916.03352</v>
      </c>
      <c r="G93" s="20">
        <v>900</v>
      </c>
      <c r="H93" s="20">
        <v>900</v>
      </c>
      <c r="I93" s="20">
        <v>900</v>
      </c>
      <c r="J93" s="20">
        <v>900</v>
      </c>
      <c r="K93" s="3" t="s">
        <v>172</v>
      </c>
      <c r="M93" s="16"/>
    </row>
    <row r="94" spans="1:11" ht="15" customHeight="1">
      <c r="A94" s="28" t="s">
        <v>129</v>
      </c>
      <c r="B94" s="73" t="s">
        <v>38</v>
      </c>
      <c r="C94" s="74"/>
      <c r="D94" s="74"/>
      <c r="E94" s="74"/>
      <c r="F94" s="74"/>
      <c r="G94" s="74"/>
      <c r="H94" s="74"/>
      <c r="I94" s="74"/>
      <c r="J94" s="74"/>
      <c r="K94" s="61"/>
    </row>
    <row r="95" spans="1:11" ht="17.25" customHeight="1">
      <c r="A95" s="38" t="s">
        <v>130</v>
      </c>
      <c r="B95" s="40" t="s">
        <v>5</v>
      </c>
      <c r="C95" s="35">
        <f>SUM(D95:J95)</f>
        <v>24774.88048</v>
      </c>
      <c r="D95" s="35">
        <f aca="true" t="shared" si="28" ref="D95:I95">D98+D103+D105+D131</f>
        <v>2013.5</v>
      </c>
      <c r="E95" s="35">
        <f t="shared" si="28"/>
        <v>2840</v>
      </c>
      <c r="F95" s="35">
        <f t="shared" si="28"/>
        <v>3108.18048</v>
      </c>
      <c r="G95" s="35">
        <f t="shared" si="28"/>
        <v>5947.2</v>
      </c>
      <c r="H95" s="35">
        <f t="shared" si="28"/>
        <v>3000</v>
      </c>
      <c r="I95" s="35">
        <f t="shared" si="28"/>
        <v>3933</v>
      </c>
      <c r="J95" s="33">
        <f>J98+J103+J105</f>
        <v>3933</v>
      </c>
      <c r="K95" s="82" t="s">
        <v>62</v>
      </c>
    </row>
    <row r="96" spans="1:11" ht="24" customHeight="1">
      <c r="A96" s="39"/>
      <c r="B96" s="41" t="s">
        <v>25</v>
      </c>
      <c r="C96" s="43"/>
      <c r="D96" s="43"/>
      <c r="E96" s="43"/>
      <c r="F96" s="43"/>
      <c r="G96" s="43"/>
      <c r="H96" s="43"/>
      <c r="I96" s="43"/>
      <c r="J96" s="42"/>
      <c r="K96" s="84"/>
    </row>
    <row r="97" spans="1:11" ht="15" customHeight="1">
      <c r="A97" s="44" t="s">
        <v>131</v>
      </c>
      <c r="B97" s="85" t="s">
        <v>30</v>
      </c>
      <c r="C97" s="86"/>
      <c r="D97" s="86"/>
      <c r="E97" s="86"/>
      <c r="F97" s="86"/>
      <c r="G97" s="86"/>
      <c r="H97" s="86"/>
      <c r="I97" s="86"/>
      <c r="J97" s="86"/>
      <c r="K97" s="87"/>
    </row>
    <row r="98" spans="1:11" ht="15">
      <c r="A98" s="3" t="s">
        <v>132</v>
      </c>
      <c r="B98" s="5" t="s">
        <v>5</v>
      </c>
      <c r="C98" s="20">
        <f>SUM(D98:J98)</f>
        <v>21121.18048</v>
      </c>
      <c r="D98" s="20">
        <v>1743</v>
      </c>
      <c r="E98" s="20">
        <v>2640</v>
      </c>
      <c r="F98" s="20">
        <v>3108.18048</v>
      </c>
      <c r="G98" s="20">
        <v>3000</v>
      </c>
      <c r="H98" s="20">
        <v>3000</v>
      </c>
      <c r="I98" s="20">
        <v>3815</v>
      </c>
      <c r="J98" s="20">
        <v>3815</v>
      </c>
      <c r="K98" s="6" t="s">
        <v>58</v>
      </c>
    </row>
    <row r="99" spans="1:11" ht="15" hidden="1">
      <c r="A99" s="3"/>
      <c r="B99" s="5" t="s">
        <v>6</v>
      </c>
      <c r="C99" s="12">
        <f>SUM(D99:F99)</f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3"/>
    </row>
    <row r="100" spans="1:11" ht="15" hidden="1">
      <c r="A100" s="3"/>
      <c r="B100" s="5" t="s">
        <v>7</v>
      </c>
      <c r="C100" s="12">
        <f>SUM(D100:F100)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3"/>
    </row>
    <row r="101" spans="1:11" ht="15" hidden="1">
      <c r="A101" s="3"/>
      <c r="B101" s="5" t="s">
        <v>8</v>
      </c>
      <c r="C101" s="12">
        <f>SUM(D101:F101)</f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3"/>
    </row>
    <row r="102" spans="1:11" ht="29.25" customHeight="1">
      <c r="A102" s="44" t="s">
        <v>133</v>
      </c>
      <c r="B102" s="85" t="s">
        <v>65</v>
      </c>
      <c r="C102" s="86"/>
      <c r="D102" s="86"/>
      <c r="E102" s="86"/>
      <c r="F102" s="86"/>
      <c r="G102" s="86"/>
      <c r="H102" s="86"/>
      <c r="I102" s="86"/>
      <c r="J102" s="86"/>
      <c r="K102" s="87"/>
    </row>
    <row r="103" spans="1:11" ht="15" customHeight="1">
      <c r="A103" s="3" t="s">
        <v>134</v>
      </c>
      <c r="B103" s="5" t="s">
        <v>5</v>
      </c>
      <c r="C103" s="20">
        <f>SUM(D103:J103)</f>
        <v>515.5</v>
      </c>
      <c r="D103" s="20">
        <v>215.5</v>
      </c>
      <c r="E103" s="20">
        <v>0</v>
      </c>
      <c r="F103" s="20">
        <v>0</v>
      </c>
      <c r="G103" s="20">
        <v>300</v>
      </c>
      <c r="H103" s="20">
        <v>0</v>
      </c>
      <c r="I103" s="20">
        <v>0</v>
      </c>
      <c r="J103" s="20">
        <v>0</v>
      </c>
      <c r="K103" s="6" t="s">
        <v>48</v>
      </c>
    </row>
    <row r="104" spans="1:11" ht="15" customHeight="1">
      <c r="A104" s="25" t="s">
        <v>135</v>
      </c>
      <c r="B104" s="91" t="s">
        <v>31</v>
      </c>
      <c r="C104" s="92"/>
      <c r="D104" s="92"/>
      <c r="E104" s="92"/>
      <c r="F104" s="92"/>
      <c r="G104" s="92"/>
      <c r="H104" s="92"/>
      <c r="I104" s="92"/>
      <c r="J104" s="92"/>
      <c r="K104" s="93"/>
    </row>
    <row r="105" spans="1:11" ht="15">
      <c r="A105" s="38" t="s">
        <v>136</v>
      </c>
      <c r="B105" s="40" t="s">
        <v>5</v>
      </c>
      <c r="C105" s="47">
        <f>C111+C116+C121+C126</f>
        <v>491</v>
      </c>
      <c r="D105" s="47">
        <f>D111+D116+D121+D126</f>
        <v>55</v>
      </c>
      <c r="E105" s="47">
        <f aca="true" t="shared" si="29" ref="E105:J105">E111+E116+E121+E126</f>
        <v>200</v>
      </c>
      <c r="F105" s="47">
        <f t="shared" si="29"/>
        <v>0</v>
      </c>
      <c r="G105" s="47">
        <f>G111+G116+G121+G126</f>
        <v>0</v>
      </c>
      <c r="H105" s="47">
        <f t="shared" si="29"/>
        <v>0</v>
      </c>
      <c r="I105" s="47">
        <f t="shared" si="29"/>
        <v>118</v>
      </c>
      <c r="J105" s="47">
        <f t="shared" si="29"/>
        <v>118</v>
      </c>
      <c r="K105" s="27" t="s">
        <v>26</v>
      </c>
    </row>
    <row r="106" spans="1:11" ht="15" hidden="1">
      <c r="A106" s="45"/>
      <c r="B106" s="46" t="s">
        <v>6</v>
      </c>
      <c r="C106" s="48">
        <f>SUM(D106:F106)</f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37"/>
    </row>
    <row r="107" spans="1:11" ht="15" hidden="1">
      <c r="A107" s="45"/>
      <c r="B107" s="46" t="s">
        <v>7</v>
      </c>
      <c r="C107" s="48">
        <f>SUM(D107:F107)</f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37"/>
    </row>
    <row r="108" spans="1:11" ht="15" hidden="1">
      <c r="A108" s="45"/>
      <c r="B108" s="46" t="s">
        <v>8</v>
      </c>
      <c r="C108" s="48">
        <f>SUM(D108:F108)</f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37"/>
    </row>
    <row r="109" spans="1:11" ht="15">
      <c r="A109" s="39"/>
      <c r="B109" s="41" t="s">
        <v>25</v>
      </c>
      <c r="C109" s="49"/>
      <c r="D109" s="49"/>
      <c r="E109" s="49"/>
      <c r="F109" s="49"/>
      <c r="G109" s="50"/>
      <c r="H109" s="50"/>
      <c r="I109" s="50"/>
      <c r="J109" s="50"/>
      <c r="K109" s="26"/>
    </row>
    <row r="110" spans="1:11" ht="32.25" customHeight="1">
      <c r="A110" s="3" t="s">
        <v>137</v>
      </c>
      <c r="B110" s="59" t="s">
        <v>40</v>
      </c>
      <c r="C110" s="95"/>
      <c r="D110" s="95"/>
      <c r="E110" s="95"/>
      <c r="F110" s="95"/>
      <c r="G110" s="95"/>
      <c r="H110" s="95"/>
      <c r="I110" s="95"/>
      <c r="J110" s="95"/>
      <c r="K110" s="96"/>
    </row>
    <row r="111" spans="1:11" ht="15">
      <c r="A111" s="3" t="s">
        <v>138</v>
      </c>
      <c r="B111" s="5" t="s">
        <v>5</v>
      </c>
      <c r="C111" s="19">
        <f>SUM(D111:J111)</f>
        <v>160</v>
      </c>
      <c r="D111" s="19">
        <v>50</v>
      </c>
      <c r="E111" s="19">
        <v>0</v>
      </c>
      <c r="F111" s="19">
        <v>0</v>
      </c>
      <c r="G111" s="19">
        <v>0</v>
      </c>
      <c r="H111" s="19">
        <v>0</v>
      </c>
      <c r="I111" s="19">
        <v>55</v>
      </c>
      <c r="J111" s="19">
        <v>55</v>
      </c>
      <c r="K111" s="6" t="s">
        <v>59</v>
      </c>
    </row>
    <row r="112" spans="1:11" ht="15" hidden="1">
      <c r="A112" s="3"/>
      <c r="B112" s="5" t="s">
        <v>6</v>
      </c>
      <c r="C112" s="13">
        <f>SUM(D112:F112)</f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3"/>
    </row>
    <row r="113" spans="1:11" ht="15" hidden="1">
      <c r="A113" s="3"/>
      <c r="B113" s="5" t="s">
        <v>7</v>
      </c>
      <c r="C113" s="13">
        <f>SUM(D113:F113)</f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3"/>
    </row>
    <row r="114" spans="1:11" ht="15" hidden="1">
      <c r="A114" s="3"/>
      <c r="B114" s="5" t="s">
        <v>8</v>
      </c>
      <c r="C114" s="13">
        <f>SUM(D114:F114)</f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3"/>
    </row>
    <row r="115" spans="1:11" ht="18.75" customHeight="1">
      <c r="A115" s="3" t="s">
        <v>139</v>
      </c>
      <c r="B115" s="85" t="s">
        <v>32</v>
      </c>
      <c r="C115" s="86"/>
      <c r="D115" s="86"/>
      <c r="E115" s="86"/>
      <c r="F115" s="86"/>
      <c r="G115" s="86"/>
      <c r="H115" s="86"/>
      <c r="I115" s="86"/>
      <c r="J115" s="86"/>
      <c r="K115" s="87"/>
    </row>
    <row r="116" spans="1:11" ht="28.5" customHeight="1">
      <c r="A116" s="3" t="s">
        <v>140</v>
      </c>
      <c r="B116" s="5" t="s">
        <v>5</v>
      </c>
      <c r="C116" s="19">
        <f>SUM(D116:J116)</f>
        <v>116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58</v>
      </c>
      <c r="J116" s="19">
        <v>58</v>
      </c>
      <c r="K116" s="6" t="s">
        <v>60</v>
      </c>
    </row>
    <row r="117" spans="1:11" ht="15" hidden="1">
      <c r="A117" s="3"/>
      <c r="B117" s="5" t="s">
        <v>6</v>
      </c>
      <c r="C117" s="13">
        <f>SUM(D117:F117)</f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3"/>
    </row>
    <row r="118" spans="1:11" ht="15" hidden="1">
      <c r="A118" s="3"/>
      <c r="B118" s="5" t="s">
        <v>7</v>
      </c>
      <c r="C118" s="13">
        <f>SUM(D118:F118)</f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3"/>
    </row>
    <row r="119" spans="1:11" ht="15" hidden="1">
      <c r="A119" s="3"/>
      <c r="B119" s="5" t="s">
        <v>8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9.5" customHeight="1">
      <c r="A120" s="3" t="s">
        <v>141</v>
      </c>
      <c r="B120" s="85" t="s">
        <v>33</v>
      </c>
      <c r="C120" s="86"/>
      <c r="D120" s="86"/>
      <c r="E120" s="86"/>
      <c r="F120" s="86"/>
      <c r="G120" s="86"/>
      <c r="H120" s="86"/>
      <c r="I120" s="86"/>
      <c r="J120" s="86"/>
      <c r="K120" s="87"/>
    </row>
    <row r="121" spans="1:11" ht="25.5" customHeight="1">
      <c r="A121" s="3" t="s">
        <v>142</v>
      </c>
      <c r="B121" s="5" t="s">
        <v>5</v>
      </c>
      <c r="C121" s="19">
        <f>SUM(D121:J121)</f>
        <v>15</v>
      </c>
      <c r="D121" s="19">
        <v>5</v>
      </c>
      <c r="E121" s="19">
        <v>0</v>
      </c>
      <c r="F121" s="19">
        <v>0</v>
      </c>
      <c r="G121" s="19">
        <v>0</v>
      </c>
      <c r="H121" s="19">
        <v>0</v>
      </c>
      <c r="I121" s="19">
        <v>5</v>
      </c>
      <c r="J121" s="19">
        <v>5</v>
      </c>
      <c r="K121" s="6" t="s">
        <v>60</v>
      </c>
    </row>
    <row r="122" spans="1:11" ht="15" hidden="1">
      <c r="A122" s="3"/>
      <c r="B122" s="5" t="s">
        <v>6</v>
      </c>
      <c r="C122" s="13">
        <f>SUM(D122:F122)</f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3"/>
    </row>
    <row r="123" spans="1:11" ht="15" hidden="1">
      <c r="A123" s="3"/>
      <c r="B123" s="5" t="s">
        <v>7</v>
      </c>
      <c r="C123" s="13">
        <f>SUM(D123:F123)</f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3"/>
    </row>
    <row r="124" spans="1:11" ht="15" hidden="1">
      <c r="A124" s="3"/>
      <c r="B124" s="5" t="s">
        <v>8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9.5" customHeight="1">
      <c r="A125" s="3" t="s">
        <v>143</v>
      </c>
      <c r="B125" s="85" t="s">
        <v>39</v>
      </c>
      <c r="C125" s="86"/>
      <c r="D125" s="86"/>
      <c r="E125" s="86"/>
      <c r="F125" s="86"/>
      <c r="G125" s="86"/>
      <c r="H125" s="86"/>
      <c r="I125" s="86"/>
      <c r="J125" s="86"/>
      <c r="K125" s="87"/>
    </row>
    <row r="126" spans="1:11" ht="15">
      <c r="A126" s="3" t="s">
        <v>144</v>
      </c>
      <c r="B126" s="5" t="s">
        <v>5</v>
      </c>
      <c r="C126" s="19">
        <f>SUM(D126:J126)</f>
        <v>200</v>
      </c>
      <c r="D126" s="19">
        <v>0</v>
      </c>
      <c r="E126" s="19">
        <v>200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6" t="s">
        <v>59</v>
      </c>
    </row>
    <row r="127" spans="1:11" ht="15" hidden="1">
      <c r="A127" s="3"/>
      <c r="B127" s="5" t="s">
        <v>6</v>
      </c>
      <c r="C127" s="13">
        <f>SUM(D127:F127)</f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3"/>
    </row>
    <row r="128" spans="1:11" ht="15" hidden="1">
      <c r="A128" s="3"/>
      <c r="B128" s="5" t="s">
        <v>7</v>
      </c>
      <c r="C128" s="13">
        <f>SUM(D128:F128)</f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3"/>
    </row>
    <row r="129" spans="1:11" ht="15" hidden="1">
      <c r="A129" s="3"/>
      <c r="B129" s="5" t="s">
        <v>8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customHeight="1">
      <c r="A130" s="25" t="s">
        <v>145</v>
      </c>
      <c r="B130" s="91" t="s">
        <v>52</v>
      </c>
      <c r="C130" s="92"/>
      <c r="D130" s="92"/>
      <c r="E130" s="92"/>
      <c r="F130" s="92"/>
      <c r="G130" s="92"/>
      <c r="H130" s="92"/>
      <c r="I130" s="92"/>
      <c r="J130" s="92"/>
      <c r="K130" s="93"/>
    </row>
    <row r="131" spans="1:11" ht="15">
      <c r="A131" s="38" t="s">
        <v>146</v>
      </c>
      <c r="B131" s="40" t="s">
        <v>5</v>
      </c>
      <c r="C131" s="47">
        <f>SUM(D131:J131)</f>
        <v>2647.2</v>
      </c>
      <c r="D131" s="47">
        <v>0</v>
      </c>
      <c r="E131" s="47">
        <v>0</v>
      </c>
      <c r="F131" s="47">
        <v>0</v>
      </c>
      <c r="G131" s="47">
        <v>2647.2</v>
      </c>
      <c r="H131" s="47">
        <v>0</v>
      </c>
      <c r="I131" s="47">
        <v>0</v>
      </c>
      <c r="J131" s="47">
        <v>0</v>
      </c>
      <c r="K131" s="25" t="s">
        <v>26</v>
      </c>
    </row>
    <row r="132" spans="1:11" ht="15.75">
      <c r="A132" s="51"/>
      <c r="B132" s="41" t="s">
        <v>25</v>
      </c>
      <c r="C132" s="52"/>
      <c r="D132" s="52"/>
      <c r="E132" s="52"/>
      <c r="F132" s="52"/>
      <c r="G132" s="52"/>
      <c r="H132" s="52"/>
      <c r="I132" s="52"/>
      <c r="J132" s="52"/>
      <c r="K132" s="26"/>
    </row>
    <row r="133" spans="1:11" ht="15" customHeight="1">
      <c r="A133" s="38" t="s">
        <v>147</v>
      </c>
      <c r="B133" s="85" t="s">
        <v>69</v>
      </c>
      <c r="C133" s="86"/>
      <c r="D133" s="86"/>
      <c r="E133" s="86"/>
      <c r="F133" s="86"/>
      <c r="G133" s="86"/>
      <c r="H133" s="86"/>
      <c r="I133" s="86"/>
      <c r="J133" s="86"/>
      <c r="K133" s="87"/>
    </row>
    <row r="134" spans="1:11" ht="15">
      <c r="A134" s="38" t="s">
        <v>148</v>
      </c>
      <c r="B134" s="5" t="s">
        <v>5</v>
      </c>
      <c r="C134" s="20">
        <f>SUM(D134:J134)</f>
        <v>2647.2</v>
      </c>
      <c r="D134" s="20">
        <v>0</v>
      </c>
      <c r="E134" s="20">
        <v>0</v>
      </c>
      <c r="F134" s="20">
        <v>0</v>
      </c>
      <c r="G134" s="20">
        <v>2647.2</v>
      </c>
      <c r="H134" s="20">
        <v>0</v>
      </c>
      <c r="I134" s="20">
        <v>0</v>
      </c>
      <c r="J134" s="20">
        <v>0</v>
      </c>
      <c r="K134" s="3" t="s">
        <v>61</v>
      </c>
    </row>
    <row r="135" spans="1:11" ht="28.5" customHeight="1">
      <c r="A135" s="3" t="s">
        <v>149</v>
      </c>
      <c r="B135" s="94" t="s">
        <v>49</v>
      </c>
      <c r="C135" s="60"/>
      <c r="D135" s="60"/>
      <c r="E135" s="60"/>
      <c r="F135" s="60"/>
      <c r="G135" s="60"/>
      <c r="H135" s="60"/>
      <c r="I135" s="60"/>
      <c r="J135" s="60"/>
      <c r="K135" s="61"/>
    </row>
    <row r="136" spans="1:11" ht="15">
      <c r="A136" s="3" t="s">
        <v>150</v>
      </c>
      <c r="B136" s="14" t="s">
        <v>27</v>
      </c>
      <c r="C136" s="21">
        <f>SUM(D136:J136)</f>
        <v>11821.944</v>
      </c>
      <c r="D136" s="21">
        <f>SUM(D137:D138)</f>
        <v>0</v>
      </c>
      <c r="E136" s="21">
        <f aca="true" t="shared" si="30" ref="E136:J136">SUM(E137:E138)</f>
        <v>0</v>
      </c>
      <c r="F136" s="21">
        <f>SUM(F137:F138)</f>
        <v>6072.875</v>
      </c>
      <c r="G136" s="21">
        <f t="shared" si="30"/>
        <v>5749.069</v>
      </c>
      <c r="H136" s="21">
        <f t="shared" si="30"/>
        <v>0</v>
      </c>
      <c r="I136" s="21">
        <f t="shared" si="30"/>
        <v>0</v>
      </c>
      <c r="J136" s="21">
        <f t="shared" si="30"/>
        <v>0</v>
      </c>
      <c r="K136" s="82" t="s">
        <v>63</v>
      </c>
    </row>
    <row r="137" spans="1:11" ht="15">
      <c r="A137" s="3" t="s">
        <v>151</v>
      </c>
      <c r="B137" s="5" t="s">
        <v>5</v>
      </c>
      <c r="C137" s="20">
        <f>SUM(D137:J137)</f>
        <v>10707.069</v>
      </c>
      <c r="D137" s="20">
        <f>SUM(D140)</f>
        <v>0</v>
      </c>
      <c r="E137" s="20">
        <f aca="true" t="shared" si="31" ref="E137:J137">SUM(E140)</f>
        <v>0</v>
      </c>
      <c r="F137" s="20">
        <f t="shared" si="31"/>
        <v>4958</v>
      </c>
      <c r="G137" s="20">
        <f t="shared" si="31"/>
        <v>5749.069</v>
      </c>
      <c r="H137" s="20">
        <f t="shared" si="31"/>
        <v>0</v>
      </c>
      <c r="I137" s="20">
        <f t="shared" si="31"/>
        <v>0</v>
      </c>
      <c r="J137" s="20">
        <f t="shared" si="31"/>
        <v>0</v>
      </c>
      <c r="K137" s="83"/>
    </row>
    <row r="138" spans="1:11" ht="15">
      <c r="A138" s="3" t="s">
        <v>161</v>
      </c>
      <c r="B138" s="11" t="s">
        <v>7</v>
      </c>
      <c r="C138" s="20">
        <f>SUM(D138:J138)</f>
        <v>1114.875</v>
      </c>
      <c r="D138" s="20">
        <f>SUM(D141)</f>
        <v>0</v>
      </c>
      <c r="E138" s="20">
        <f aca="true" t="shared" si="32" ref="E138:J138">SUM(E141)</f>
        <v>0</v>
      </c>
      <c r="F138" s="20">
        <f t="shared" si="32"/>
        <v>1114.875</v>
      </c>
      <c r="G138" s="20">
        <f t="shared" si="32"/>
        <v>0</v>
      </c>
      <c r="H138" s="20">
        <f t="shared" si="32"/>
        <v>0</v>
      </c>
      <c r="I138" s="20">
        <f t="shared" si="32"/>
        <v>0</v>
      </c>
      <c r="J138" s="20">
        <f t="shared" si="32"/>
        <v>0</v>
      </c>
      <c r="K138" s="84"/>
    </row>
    <row r="139" spans="1:11" ht="15" customHeight="1">
      <c r="A139" s="28" t="s">
        <v>152</v>
      </c>
      <c r="B139" s="85" t="s">
        <v>53</v>
      </c>
      <c r="C139" s="86"/>
      <c r="D139" s="86"/>
      <c r="E139" s="86"/>
      <c r="F139" s="86"/>
      <c r="G139" s="86"/>
      <c r="H139" s="86"/>
      <c r="I139" s="86"/>
      <c r="J139" s="86"/>
      <c r="K139" s="87"/>
    </row>
    <row r="140" spans="1:11" ht="15">
      <c r="A140" s="3" t="s">
        <v>153</v>
      </c>
      <c r="B140" s="5" t="s">
        <v>5</v>
      </c>
      <c r="C140" s="20">
        <f>SUM(D140:J140)</f>
        <v>10707.069</v>
      </c>
      <c r="D140" s="19">
        <v>0</v>
      </c>
      <c r="E140" s="19">
        <v>0</v>
      </c>
      <c r="F140" s="19">
        <v>4958</v>
      </c>
      <c r="G140" s="19">
        <v>5749.069</v>
      </c>
      <c r="H140" s="19">
        <v>0</v>
      </c>
      <c r="I140" s="19">
        <v>0</v>
      </c>
      <c r="J140" s="19">
        <v>0</v>
      </c>
      <c r="K140" s="97" t="s">
        <v>63</v>
      </c>
    </row>
    <row r="141" spans="1:11" ht="15">
      <c r="A141" s="3" t="s">
        <v>162</v>
      </c>
      <c r="B141" s="11" t="s">
        <v>7</v>
      </c>
      <c r="C141" s="20">
        <f>SUM(D141:J141)</f>
        <v>1114.875</v>
      </c>
      <c r="D141" s="19">
        <v>0</v>
      </c>
      <c r="E141" s="19">
        <v>0</v>
      </c>
      <c r="F141" s="19">
        <v>1114.875</v>
      </c>
      <c r="G141" s="19">
        <v>0</v>
      </c>
      <c r="H141" s="19">
        <v>0</v>
      </c>
      <c r="I141" s="19">
        <v>0</v>
      </c>
      <c r="J141" s="19">
        <v>0</v>
      </c>
      <c r="K141" s="98"/>
    </row>
    <row r="142" spans="1:11" ht="15" customHeight="1">
      <c r="A142" s="29" t="s">
        <v>163</v>
      </c>
      <c r="B142" s="88" t="s">
        <v>64</v>
      </c>
      <c r="C142" s="89"/>
      <c r="D142" s="89"/>
      <c r="E142" s="89"/>
      <c r="F142" s="89"/>
      <c r="G142" s="89"/>
      <c r="H142" s="89"/>
      <c r="I142" s="89"/>
      <c r="J142" s="89"/>
      <c r="K142" s="90"/>
    </row>
    <row r="143" spans="1:11" ht="15">
      <c r="A143" s="29" t="s">
        <v>164</v>
      </c>
      <c r="B143" s="11" t="s">
        <v>5</v>
      </c>
      <c r="C143" s="22">
        <f>SUM(D143:J143)</f>
        <v>200</v>
      </c>
      <c r="D143" s="22">
        <v>0</v>
      </c>
      <c r="E143" s="22">
        <v>0</v>
      </c>
      <c r="F143" s="22">
        <v>0</v>
      </c>
      <c r="G143" s="22">
        <v>200</v>
      </c>
      <c r="H143" s="22">
        <v>0</v>
      </c>
      <c r="I143" s="22">
        <v>0</v>
      </c>
      <c r="J143" s="22">
        <v>0</v>
      </c>
      <c r="K143" s="3" t="s">
        <v>46</v>
      </c>
    </row>
  </sheetData>
  <sheetProtection/>
  <mergeCells count="84">
    <mergeCell ref="B92:K92"/>
    <mergeCell ref="B94:K94"/>
    <mergeCell ref="B97:K97"/>
    <mergeCell ref="K78:K80"/>
    <mergeCell ref="B81:K81"/>
    <mergeCell ref="K82:K84"/>
    <mergeCell ref="B54:K54"/>
    <mergeCell ref="B57:K57"/>
    <mergeCell ref="K30:K31"/>
    <mergeCell ref="B75:K75"/>
    <mergeCell ref="B110:K110"/>
    <mergeCell ref="K140:K141"/>
    <mergeCell ref="K52:K53"/>
    <mergeCell ref="K55:K56"/>
    <mergeCell ref="B63:K63"/>
    <mergeCell ref="B65:K65"/>
    <mergeCell ref="B88:K88"/>
    <mergeCell ref="B90:K90"/>
    <mergeCell ref="B115:K115"/>
    <mergeCell ref="B69:K69"/>
    <mergeCell ref="I30:I31"/>
    <mergeCell ref="D30:D31"/>
    <mergeCell ref="E30:E31"/>
    <mergeCell ref="B104:K104"/>
    <mergeCell ref="B71:K71"/>
    <mergeCell ref="B73:K73"/>
    <mergeCell ref="C30:C31"/>
    <mergeCell ref="K66:K68"/>
    <mergeCell ref="B45:K45"/>
    <mergeCell ref="B51:K51"/>
    <mergeCell ref="G26:G27"/>
    <mergeCell ref="A7:A8"/>
    <mergeCell ref="J26:J27"/>
    <mergeCell ref="D26:D27"/>
    <mergeCell ref="F30:F31"/>
    <mergeCell ref="H26:H27"/>
    <mergeCell ref="I26:I27"/>
    <mergeCell ref="A4:K4"/>
    <mergeCell ref="A5:K5"/>
    <mergeCell ref="A25:K25"/>
    <mergeCell ref="K26:K27"/>
    <mergeCell ref="E26:E27"/>
    <mergeCell ref="F26:F27"/>
    <mergeCell ref="A26:A27"/>
    <mergeCell ref="K95:K96"/>
    <mergeCell ref="B102:K102"/>
    <mergeCell ref="B77:K77"/>
    <mergeCell ref="B7:B8"/>
    <mergeCell ref="C7:J7"/>
    <mergeCell ref="J30:J31"/>
    <mergeCell ref="G30:G31"/>
    <mergeCell ref="H30:H31"/>
    <mergeCell ref="A29:K29"/>
    <mergeCell ref="A30:A31"/>
    <mergeCell ref="F38:F39"/>
    <mergeCell ref="C38:C39"/>
    <mergeCell ref="D38:D39"/>
    <mergeCell ref="A44:K44"/>
    <mergeCell ref="E38:E39"/>
    <mergeCell ref="K38:K39"/>
    <mergeCell ref="B130:K130"/>
    <mergeCell ref="B133:K133"/>
    <mergeCell ref="B135:K135"/>
    <mergeCell ref="B120:K120"/>
    <mergeCell ref="K136:K138"/>
    <mergeCell ref="B139:K139"/>
    <mergeCell ref="B142:K142"/>
    <mergeCell ref="I1:K1"/>
    <mergeCell ref="G38:G39"/>
    <mergeCell ref="H38:H39"/>
    <mergeCell ref="I38:I39"/>
    <mergeCell ref="A37:K37"/>
    <mergeCell ref="A38:A39"/>
    <mergeCell ref="B125:K125"/>
    <mergeCell ref="N6:P6"/>
    <mergeCell ref="A2:K2"/>
    <mergeCell ref="A3:K3"/>
    <mergeCell ref="B85:K85"/>
    <mergeCell ref="J38:J39"/>
    <mergeCell ref="A59:K59"/>
    <mergeCell ref="K60:K61"/>
    <mergeCell ref="K7:K8"/>
    <mergeCell ref="A36:K36"/>
    <mergeCell ref="C26:C27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8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2017-10-18T05:48:21Z</cp:lastPrinted>
  <dcterms:created xsi:type="dcterms:W3CDTF">2006-09-16T00:00:00Z</dcterms:created>
  <dcterms:modified xsi:type="dcterms:W3CDTF">2017-10-18T10:33:21Z</dcterms:modified>
  <cp:category/>
  <cp:version/>
  <cp:contentType/>
  <cp:contentStatus/>
</cp:coreProperties>
</file>