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555" yWindow="180" windowWidth="19440" windowHeight="95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</definedNames>
  <calcPr calcId="145621"/>
</workbook>
</file>

<file path=xl/sharedStrings.xml><?xml version="1.0" encoding="utf-8"?>
<sst xmlns="http://schemas.openxmlformats.org/spreadsheetml/2006/main" count="624" uniqueCount="197">
  <si>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</si>
  <si>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</si>
  <si>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</si>
  <si>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</si>
  <si>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</si>
  <si>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</si>
  <si>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</si>
  <si>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</si>
  <si>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</si>
  <si>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</si>
  <si>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</si>
  <si>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</si>
  <si>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</si>
  <si>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</si>
  <si>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</si>
  <si>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</si>
  <si>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</si>
  <si>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</si>
  <si>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</si>
  <si>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</si>
  <si>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</si>
  <si>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</si>
  <si>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</si>
  <si>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</si>
  <si>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</si>
  <si>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</si>
  <si>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</si>
  <si>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</si>
  <si>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</si>
  <si>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</si>
  <si>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</si>
  <si>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</si>
  <si>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</si>
  <si>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</si>
  <si>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</si>
  <si>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</si>
  <si>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</si>
  <si>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</si>
  <si>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</si>
  <si>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</si>
  <si>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</si>
  <si>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</si>
  <si>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</si>
  <si>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</si>
  <si>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</si>
  <si>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</si>
  <si>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</si>
  <si>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</si>
  <si>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</si>
  <si>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</si>
  <si>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</si>
  <si>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</si>
  <si>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</si>
  <si>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</si>
  <si>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</si>
  <si>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</si>
  <si>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</si>
  <si>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</si>
  <si>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</si>
  <si>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</si>
  <si>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</si>
  <si>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</si>
  <si>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</si>
  <si>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</si>
  <si>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</si>
  <si>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</si>
  <si>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</si>
  <si>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</si>
  <si>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</si>
  <si>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</si>
  <si>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</si>
  <si>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</si>
  <si>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</si>
  <si>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</si>
  <si>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</si>
  <si>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</si>
  <si>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</si>
  <si>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</si>
  <si>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Мероприятие 3- Уличное освещение          </t>
  </si>
  <si>
    <t>Мероприятие 5 - Организация и содержание мест захоронения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</si>
  <si>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</si>
  <si>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</si>
  <si>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</si>
  <si>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</si>
  <si>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</si>
  <si>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</si>
  <si>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</si>
  <si>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</si>
  <si>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</si>
  <si>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</si>
  <si>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</si>
  <si>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</si>
  <si>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</si>
  <si>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</si>
  <si>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</si>
  <si>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 xml:space="preserve"> - Регулирование численности безнадзорных животных</t>
  </si>
  <si>
    <t xml:space="preserve"> - Строительство сетей уличного освещения микрорайона Южный</t>
  </si>
  <si>
    <t xml:space="preserve"> - Разработка ПСД на строительство сетей уличного освещения микрорайона Южный</t>
  </si>
  <si>
    <t xml:space="preserve"> -  Обеспечение бесперебойной подачи электроэнергии</t>
  </si>
  <si>
    <t>Мероприятие 1 -  Разработка и экспертиза проекта санитарно-защитной зоны полигона твердых бытовых отходов города Североуральска</t>
  </si>
  <si>
    <t>Подпрограмма 10: Формирование современной городской среды в Североуральском городском округе</t>
  </si>
  <si>
    <t xml:space="preserve">Всего по подпрограмме 10, </t>
  </si>
  <si>
    <t xml:space="preserve"> Мероприятие 1 - Благоустройство дворовых территорий Североуральского городского округа (г. Североуральск, ул. Ленина,42,43; п.Черемухово, квартал 13)                    </t>
  </si>
  <si>
    <t xml:space="preserve"> - г. Североуральск, ул. Ленина д.42</t>
  </si>
  <si>
    <t xml:space="preserve"> - г. Североуральск, ул. Ленина д.43</t>
  </si>
  <si>
    <t xml:space="preserve"> - п. Черемухово (13 квартал), ул. Ленина д.30,32,34,36,38,40,42,44,46,48, ул. Иванова д. 5,7,9,11,13,15,17</t>
  </si>
  <si>
    <t xml:space="preserve"> - Аллея по ул. Молодежная</t>
  </si>
  <si>
    <t xml:space="preserve"> Мероприятие 2 -   Благоустройство общественных территории Североуральского городского округа, аллея по ул. Молодежная</t>
  </si>
  <si>
    <t>Объем расходов на выполнение мероприятия за счет всех источников ресурсного обеспечения,  тыс. руб.</t>
  </si>
  <si>
    <t xml:space="preserve"> - средства заинтересованных лиц</t>
  </si>
  <si>
    <t>стр.8.                        с 2017 года стр. 9</t>
  </si>
  <si>
    <t>стр.13</t>
  </si>
  <si>
    <t>стр.5</t>
  </si>
  <si>
    <t>стр.6</t>
  </si>
  <si>
    <t>стр.11</t>
  </si>
  <si>
    <t>стр.14</t>
  </si>
  <si>
    <t>стр.15</t>
  </si>
  <si>
    <t>стр. 13</t>
  </si>
  <si>
    <t>стр. 5</t>
  </si>
  <si>
    <t>стр. 17</t>
  </si>
  <si>
    <t>стр.16</t>
  </si>
  <si>
    <t>стр. 4</t>
  </si>
  <si>
    <t>стр.28</t>
  </si>
  <si>
    <t>стр.33</t>
  </si>
  <si>
    <t>стр.29</t>
  </si>
  <si>
    <t>стр.22,23,24,25,26</t>
  </si>
  <si>
    <t>стр.30</t>
  </si>
  <si>
    <t>стр.40</t>
  </si>
  <si>
    <t>стр.44,46</t>
  </si>
  <si>
    <t>стр.47</t>
  </si>
  <si>
    <t>стр.51</t>
  </si>
  <si>
    <t>стр.53</t>
  </si>
  <si>
    <t>стр.52</t>
  </si>
  <si>
    <t>стр.61</t>
  </si>
  <si>
    <t>стр.58,59,60,65</t>
  </si>
  <si>
    <t>стр.58</t>
  </si>
  <si>
    <t>стр. 59</t>
  </si>
  <si>
    <t>стр. 60</t>
  </si>
  <si>
    <t>стр.65</t>
  </si>
  <si>
    <t xml:space="preserve"> стр. 66,67</t>
  </si>
  <si>
    <t>стр.66</t>
  </si>
  <si>
    <t>стр.67</t>
  </si>
  <si>
    <t>стр.76</t>
  </si>
  <si>
    <t>стр.86</t>
  </si>
  <si>
    <t>стр.87</t>
  </si>
  <si>
    <t>стр.84</t>
  </si>
  <si>
    <t>стр.88</t>
  </si>
  <si>
    <t>стр.92,96</t>
  </si>
  <si>
    <t>стр.94</t>
  </si>
  <si>
    <t xml:space="preserve"> - Обустройство источника нецентрализованного водоснабжения в п. Сосьва</t>
  </si>
  <si>
    <t xml:space="preserve"> - Разработка проектно-сметной документации и проведение ценовой экспертизы скверов, парков и аллей Североуральского городского округа</t>
  </si>
  <si>
    <t>местный бюджет, в т.ч.:</t>
  </si>
  <si>
    <t xml:space="preserve"> - местный бюджет</t>
  </si>
  <si>
    <t>стр.54 с 2018 года стр. 54.1</t>
  </si>
  <si>
    <t xml:space="preserve"> Мероприятие 2 - Ремонт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</t>
  </si>
  <si>
    <t xml:space="preserve"> - Приобретение декоративного освещения для улиц города Североуральска, ремонт светодиодных консолей</t>
  </si>
  <si>
    <t xml:space="preserve">стр.5.1. </t>
  </si>
  <si>
    <t>стр.34, введен с 2016 года</t>
  </si>
  <si>
    <t>стр.31, введен с 2016 года</t>
  </si>
  <si>
    <t>стр.32, введен с 2016 года</t>
  </si>
  <si>
    <t>стр.35, с 2016 года стр. 36</t>
  </si>
  <si>
    <t>стр.63, введен 2015 году</t>
  </si>
  <si>
    <t xml:space="preserve"> -  Уход за объектами благоустройства</t>
  </si>
  <si>
    <t>Мероприятие 2 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</si>
  <si>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 - Изготовление и установка информационных стендов у здания Администрации Североуральского городского округа</t>
  </si>
  <si>
    <t xml:space="preserve">стр.5.3. </t>
  </si>
  <si>
    <t xml:space="preserve">стр.5.2. </t>
  </si>
  <si>
    <t>стр.76.1</t>
  </si>
  <si>
    <t>2021 год</t>
  </si>
  <si>
    <t xml:space="preserve"> -  Содержание, ремонт  и модернизация сетей уличного освещения</t>
  </si>
  <si>
    <t xml:space="preserve"> Мероприятие 1 - 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</si>
  <si>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 xml:space="preserve"> - Услуги по исследованию качества воды в родниках на территории Североуральского городского округа</t>
  </si>
  <si>
    <t>стр.67.1</t>
  </si>
  <si>
    <t xml:space="preserve"> повышение энергетической эффективности и охрана окружающей среды в Североуральском городском округе» 2014 -2021 годы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</si>
  <si>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2014-2021 годы</t>
  </si>
  <si>
    <t>Мероприятие 1-  Мероприятия в области лесного хозяйства</t>
  </si>
  <si>
    <t>Мероприятие 4 - Озеленение</t>
  </si>
  <si>
    <t>Мероприятие 6 -  Прочие мероприятия по благоустройству Североуральского городского округа</t>
  </si>
  <si>
    <t>Мероприятие 5 -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коммунальной услуги</t>
  </si>
  <si>
    <t xml:space="preserve"> Мероприятие 2 -  Разработка генеральной схемы очистки Североуральского городского округа</t>
  </si>
  <si>
    <t>стр.62</t>
  </si>
  <si>
    <t>стр.71</t>
  </si>
  <si>
    <t>стр.80,                              с 2014 по 2015 годы стр.81,                       с 2014 по 2017 годы стр.82</t>
  </si>
  <si>
    <t>Мероприятие 5- Предоставление субсидий на удешевление услуг по содержанию и ремонту муниципального специализированного жилищного фонда (общежитий)</t>
  </si>
  <si>
    <t>Мероприятие 1 -  Разработка и экспертиза проектно-сметной документации для строительства нового городского кладбища</t>
  </si>
  <si>
    <t xml:space="preserve"> Мероприятие 1 - Разработка проектно-сметной документации для развития газификации Североуральского городского округа</t>
  </si>
  <si>
    <t xml:space="preserve"> -  Уборка и транспортировка трупов безнадзорных животных, погибших при различных обстоятельствах, в соответствии с ветеренарно-санитарными правилами по сбору, утилизации и уничтожению биологических отходов на территории Североуральского городского округа</t>
  </si>
  <si>
    <t>стр. 17.1</t>
  </si>
  <si>
    <t xml:space="preserve"> Мероприятие 7 -  Регулирование численности собак без владельцев</t>
  </si>
  <si>
    <t xml:space="preserve"> - Приобретение, установка  и ремонт остановочных комплексов на  территории Североуральского городского округа</t>
  </si>
  <si>
    <t xml:space="preserve"> стр. 5, 5.1., 5.2, 5.3, 6, 11, 13, 14, 15, 17, 17.1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</si>
  <si>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системы уличного освещения, проектно-сметные работы, экспертиза проектно-сметной документации</t>
  </si>
  <si>
    <t xml:space="preserve"> - Модернизация системы уличного освещения </t>
  </si>
  <si>
    <t xml:space="preserve"> - Мероприятия в системе коммунального хозяйства с заменой оборудования в целях повышения энергетической эффективности</t>
  </si>
  <si>
    <t xml:space="preserve"> - Техническое перевооружение ОПО-Система теплоснабжения Североуральского городского округа рег. №А54-06139-0001. Техническое перевооружение системы газоснабжения, автоматизации котла ПТВМ-50 (котел №2) рег. № 15001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</si>
  <si>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</t>
  </si>
  <si>
    <t>Приложение                                                                                                                                                     к постановлению Администрации                                                    Североуральского городского округа                                                                                                                       от 25.09.2019 № 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</si>
</sst>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00"/>
    <numFmt numFmtId="169" formatCode="0.00000"/>
    <numFmt numFmtId="170" formatCode="0.000000"/>
    <numFmt numFmtId="171" formatCode="#,##0.00000_ ;\-#,##0.000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0"/>
      <color indexed="8"/>
      <name val="PT Astra Serif"/>
      <family val="1"/>
    </font>
    <font>
      <sz val="9"/>
      <color indexed="8"/>
      <name val="PT Astra Serif"/>
      <family val="1"/>
    </font>
    <font>
      <i/>
      <sz val="10"/>
      <color indexed="8"/>
      <name val="PT Astra Serif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2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/>
    <xf numFmtId="0" fontId="0" fillId="2" borderId="0" xfId="0" applyFill="1"/>
    <xf numFmtId="165" fontId="0" fillId="0" borderId="0" xfId="0" applyNumberFormat="1" applyBorder="1"/>
    <xf numFmtId="0" fontId="0" fillId="3" borderId="0" xfId="0" applyFill="1"/>
    <xf numFmtId="0" fontId="3" fillId="0" borderId="0" xfId="0" applyFont="1" applyFill="1" applyAlignment="1">
      <alignment wrapText="1"/>
    </xf>
    <xf numFmtId="167" fontId="0" fillId="0" borderId="0" xfId="0" applyNumberFormat="1"/>
    <xf numFmtId="166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/>
    </xf>
    <xf numFmtId="169" fontId="0" fillId="0" borderId="0" xfId="0" applyNumberFormat="1"/>
    <xf numFmtId="171" fontId="0" fillId="0" borderId="0" xfId="0" applyNumberFormat="1"/>
    <xf numFmtId="0" fontId="0" fillId="0" borderId="0" xfId="0" applyFill="1"/>
    <xf numFmtId="0" fontId="5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168" fontId="8" fillId="3" borderId="2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left" vertical="center" wrapText="1"/>
    </xf>
    <xf numFmtId="168" fontId="8" fillId="3" borderId="2" xfId="0" applyNumberFormat="1" applyFont="1" applyFill="1" applyBorder="1" applyAlignment="1">
      <alignment vertical="center" wrapText="1"/>
    </xf>
    <xf numFmtId="168" fontId="8" fillId="3" borderId="5" xfId="0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169" fontId="8" fillId="0" borderId="4" xfId="0" applyNumberFormat="1" applyFont="1" applyFill="1" applyBorder="1" applyAlignment="1">
      <alignment horizontal="right" vertical="center" wrapText="1"/>
    </xf>
    <xf numFmtId="169" fontId="8" fillId="0" borderId="3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169" fontId="8" fillId="0" borderId="2" xfId="0" applyNumberFormat="1" applyFont="1" applyFill="1" applyBorder="1" applyAlignment="1">
      <alignment horizontal="right" vertical="center" wrapText="1"/>
    </xf>
    <xf numFmtId="169" fontId="8" fillId="0" borderId="5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 wrapText="1"/>
    </xf>
    <xf numFmtId="168" fontId="8" fillId="0" borderId="3" xfId="0" applyNumberFormat="1" applyFont="1" applyFill="1" applyBorder="1" applyAlignment="1">
      <alignment vertical="center" wrapText="1"/>
    </xf>
    <xf numFmtId="168" fontId="8" fillId="0" borderId="2" xfId="0" applyNumberFormat="1" applyFont="1" applyFill="1" applyBorder="1" applyAlignment="1">
      <alignment horizontal="right" vertical="center" wrapText="1"/>
    </xf>
    <xf numFmtId="168" fontId="8" fillId="0" borderId="3" xfId="0" applyNumberFormat="1" applyFont="1" applyFill="1" applyBorder="1" applyAlignment="1">
      <alignment horizontal="right" vertical="center" wrapText="1"/>
    </xf>
    <xf numFmtId="168" fontId="8" fillId="0" borderId="5" xfId="0" applyNumberFormat="1" applyFont="1" applyFill="1" applyBorder="1" applyAlignment="1">
      <alignment horizontal="right" vertical="center" wrapText="1"/>
    </xf>
    <xf numFmtId="169" fontId="8" fillId="0" borderId="9" xfId="0" applyNumberFormat="1" applyFont="1" applyFill="1" applyBorder="1" applyAlignment="1">
      <alignment horizontal="right" vertical="center" wrapText="1"/>
    </xf>
    <xf numFmtId="171" fontId="8" fillId="3" borderId="2" xfId="0" applyNumberFormat="1" applyFont="1" applyFill="1" applyBorder="1" applyAlignment="1">
      <alignment horizontal="right" vertical="center" wrapText="1"/>
    </xf>
    <xf numFmtId="171" fontId="8" fillId="3" borderId="2" xfId="20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left" vertical="center" wrapText="1"/>
    </xf>
    <xf numFmtId="168" fontId="8" fillId="0" borderId="2" xfId="20" applyNumberFormat="1" applyFont="1" applyFill="1" applyBorder="1" applyAlignment="1">
      <alignment horizontal="right" vertical="center" wrapText="1"/>
    </xf>
    <xf numFmtId="168" fontId="8" fillId="0" borderId="3" xfId="20" applyNumberFormat="1" applyFont="1" applyFill="1" applyBorder="1" applyAlignment="1">
      <alignment horizontal="right" vertical="center" wrapText="1"/>
    </xf>
    <xf numFmtId="168" fontId="8" fillId="0" borderId="9" xfId="0" applyNumberFormat="1" applyFont="1" applyFill="1" applyBorder="1" applyAlignment="1">
      <alignment horizontal="right" vertical="center" wrapText="1"/>
    </xf>
    <xf numFmtId="171" fontId="8" fillId="0" borderId="2" xfId="20" applyNumberFormat="1" applyFont="1" applyFill="1" applyBorder="1" applyAlignment="1">
      <alignment horizontal="right" vertical="center" wrapText="1"/>
    </xf>
    <xf numFmtId="168" fontId="8" fillId="0" borderId="7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169" fontId="8" fillId="0" borderId="2" xfId="20" applyNumberFormat="1" applyFont="1" applyFill="1" applyBorder="1" applyAlignment="1">
      <alignment horizontal="right" vertical="center" wrapText="1"/>
    </xf>
    <xf numFmtId="169" fontId="8" fillId="0" borderId="3" xfId="20" applyNumberFormat="1" applyFont="1" applyFill="1" applyBorder="1" applyAlignment="1">
      <alignment horizontal="right" vertical="center" wrapText="1"/>
    </xf>
    <xf numFmtId="169" fontId="8" fillId="3" borderId="2" xfId="0" applyNumberFormat="1" applyFont="1" applyFill="1" applyBorder="1" applyAlignment="1">
      <alignment horizontal="right" vertical="center" wrapText="1"/>
    </xf>
    <xf numFmtId="169" fontId="8" fillId="3" borderId="5" xfId="0" applyNumberFormat="1" applyFont="1" applyFill="1" applyBorder="1" applyAlignment="1">
      <alignment horizontal="right" vertical="center" wrapText="1"/>
    </xf>
    <xf numFmtId="169" fontId="8" fillId="0" borderId="5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168" fontId="8" fillId="0" borderId="6" xfId="0" applyNumberFormat="1" applyFont="1" applyFill="1" applyBorder="1" applyAlignment="1">
      <alignment horizontal="right" vertical="center" wrapText="1"/>
    </xf>
    <xf numFmtId="168" fontId="8" fillId="0" borderId="2" xfId="0" applyNumberFormat="1" applyFont="1" applyFill="1" applyBorder="1" applyAlignment="1">
      <alignment vertical="center" wrapText="1"/>
    </xf>
    <xf numFmtId="168" fontId="8" fillId="3" borderId="6" xfId="0" applyNumberFormat="1" applyFont="1" applyFill="1" applyBorder="1" applyAlignment="1">
      <alignment horizontal="right" vertical="center" wrapText="1"/>
    </xf>
    <xf numFmtId="170" fontId="8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6" fontId="8" fillId="3" borderId="3" xfId="0" applyNumberFormat="1" applyFont="1" applyFill="1" applyBorder="1" applyAlignment="1">
      <alignment horizontal="center" vertical="center" wrapText="1"/>
    </xf>
    <xf numFmtId="166" fontId="8" fillId="3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8" fontId="8" fillId="3" borderId="3" xfId="0" applyNumberFormat="1" applyFont="1" applyFill="1" applyBorder="1" applyAlignment="1">
      <alignment horizontal="right" vertical="center" wrapText="1"/>
    </xf>
    <xf numFmtId="168" fontId="8" fillId="3" borderId="5" xfId="0" applyNumberFormat="1" applyFont="1" applyFill="1" applyBorder="1" applyAlignment="1">
      <alignment horizontal="right" vertical="center" wrapText="1"/>
    </xf>
    <xf numFmtId="166" fontId="8" fillId="3" borderId="9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167" fontId="8" fillId="3" borderId="3" xfId="0" applyNumberFormat="1" applyFont="1" applyFill="1" applyBorder="1" applyAlignment="1">
      <alignment horizontal="center" vertical="center" wrapText="1"/>
    </xf>
    <xf numFmtId="167" fontId="8" fillId="3" borderId="9" xfId="0" applyNumberFormat="1" applyFont="1" applyFill="1" applyBorder="1" applyAlignment="1">
      <alignment horizontal="center" vertical="center" wrapText="1"/>
    </xf>
    <xf numFmtId="167" fontId="8" fillId="3" borderId="5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66" fontId="8" fillId="0" borderId="9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485"/>
  <sheetViews>
    <sheetView tabSelected="1" view="pageLayout" zoomScaleSheetLayoutView="30" workbookViewId="0" topLeftCell="B469">
      <selection activeCell="G482" sqref="G482"/>
    </sheetView>
  </sheetViews>
  <sheetFormatPr defaultColWidth="9.140625" defaultRowHeight="15"/>
  <cols>
    <col min="1" max="1" width="5.421875" style="0" customWidth="1"/>
    <col min="2" max="2" width="26.8515625" style="0" customWidth="1"/>
    <col min="3" max="3" width="15.00390625" style="0" customWidth="1"/>
    <col min="4" max="4" width="13.57421875" style="0" customWidth="1"/>
    <col min="5" max="5" width="13.7109375" style="0" customWidth="1"/>
    <col min="6" max="6" width="12.57421875" style="0" customWidth="1"/>
    <col min="7" max="7" width="13.28125" style="0" customWidth="1"/>
    <col min="8" max="8" width="12.421875" style="0" customWidth="1"/>
    <col min="9" max="9" width="13.140625" style="0" customWidth="1"/>
    <col min="10" max="10" width="12.28125" style="0" customWidth="1"/>
    <col min="11" max="11" width="12.57421875" style="0" customWidth="1"/>
    <col min="12" max="12" width="14.57421875" style="0" customWidth="1"/>
    <col min="13" max="13" width="11.57421875" style="0" bestFit="1" customWidth="1"/>
    <col min="14" max="14" width="13.7109375" style="0" bestFit="1" customWidth="1"/>
    <col min="15" max="15" width="15.28125" style="0" customWidth="1"/>
    <col min="16" max="17" width="11.57421875" style="0" bestFit="1" customWidth="1"/>
  </cols>
  <sheetData>
    <row r="1" spans="1:12" ht="61.5" customHeight="1">
      <c r="A1" s="17"/>
      <c r="B1" s="17"/>
      <c r="C1" s="17"/>
      <c r="D1" s="17"/>
      <c r="E1" s="17"/>
      <c r="F1" s="17"/>
      <c r="G1" s="17"/>
      <c r="H1" s="67" t="s">
        <v>196</v>
      </c>
      <c r="I1" s="67"/>
      <c r="J1" s="67"/>
      <c r="K1" s="67"/>
      <c r="L1" s="67"/>
    </row>
    <row r="2" spans="2:14" ht="116.25" customHeight="1">
      <c r="B2" s="66"/>
      <c r="C2" s="66"/>
      <c r="D2" s="66"/>
      <c r="E2" s="66"/>
      <c r="F2" s="66"/>
      <c r="G2" s="66"/>
      <c r="H2" s="68" t="s">
        <v>174</v>
      </c>
      <c r="I2" s="68"/>
      <c r="J2" s="68"/>
      <c r="K2" s="68"/>
      <c r="L2" s="68"/>
      <c r="M2" s="8"/>
      <c r="N2" s="8"/>
    </row>
    <row r="3" spans="1:12" ht="28.5" customHeight="1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5.75">
      <c r="A4" s="104" t="s">
        <v>39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5.75">
      <c r="A5" s="104" t="s">
        <v>38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15.75">
      <c r="A6" s="105" t="s">
        <v>173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5.75">
      <c r="A8" s="19"/>
      <c r="B8" s="19"/>
      <c r="C8" s="19"/>
      <c r="D8" s="19"/>
      <c r="E8" s="19"/>
      <c r="F8" s="19"/>
      <c r="G8" s="19"/>
      <c r="H8" s="19"/>
      <c r="I8" s="19"/>
      <c r="J8" s="19"/>
      <c r="K8" s="18"/>
      <c r="L8" s="18"/>
    </row>
    <row r="9" spans="1:12" ht="61.5" customHeight="1">
      <c r="A9" s="83" t="s">
        <v>1</v>
      </c>
      <c r="B9" s="71" t="s">
        <v>16</v>
      </c>
      <c r="C9" s="106" t="s">
        <v>108</v>
      </c>
      <c r="D9" s="107"/>
      <c r="E9" s="107"/>
      <c r="F9" s="107"/>
      <c r="G9" s="107"/>
      <c r="H9" s="107"/>
      <c r="I9" s="107"/>
      <c r="J9" s="107"/>
      <c r="K9" s="108"/>
      <c r="L9" s="71" t="s">
        <v>15</v>
      </c>
    </row>
    <row r="10" spans="1:17" ht="30" customHeight="1">
      <c r="A10" s="71"/>
      <c r="B10" s="72"/>
      <c r="C10" s="21" t="s">
        <v>2</v>
      </c>
      <c r="D10" s="22" t="s">
        <v>82</v>
      </c>
      <c r="E10" s="21" t="s">
        <v>83</v>
      </c>
      <c r="F10" s="21" t="s">
        <v>84</v>
      </c>
      <c r="G10" s="21" t="s">
        <v>85</v>
      </c>
      <c r="H10" s="21" t="s">
        <v>86</v>
      </c>
      <c r="I10" s="21" t="s">
        <v>87</v>
      </c>
      <c r="J10" s="21" t="s">
        <v>88</v>
      </c>
      <c r="K10" s="21" t="s">
        <v>168</v>
      </c>
      <c r="L10" s="72"/>
      <c r="M10" s="1"/>
      <c r="N10" s="1"/>
      <c r="O10" s="10"/>
      <c r="Q10" s="1"/>
    </row>
    <row r="11" spans="1:17" ht="12" customHeight="1">
      <c r="A11" s="24"/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1"/>
      <c r="N11" s="1"/>
      <c r="O11" s="10"/>
      <c r="Q11" s="1"/>
    </row>
    <row r="12" spans="1:17" ht="28.5" customHeight="1">
      <c r="A12" s="20">
        <v>1</v>
      </c>
      <c r="B12" s="25" t="s">
        <v>3</v>
      </c>
      <c r="C12" s="26">
        <f>SUM(C13+C16+C17)</f>
        <v>1312859.07888</v>
      </c>
      <c r="D12" s="26">
        <f aca="true" t="shared" si="0" ref="D12:K12">SUM(D13+D16+D17)</f>
        <v>283826.9</v>
      </c>
      <c r="E12" s="26">
        <f t="shared" si="0"/>
        <v>348239.16000000003</v>
      </c>
      <c r="F12" s="26">
        <f t="shared" si="0"/>
        <v>216622.58758</v>
      </c>
      <c r="G12" s="26">
        <f t="shared" si="0"/>
        <v>122867.75615999999</v>
      </c>
      <c r="H12" s="26">
        <f t="shared" si="0"/>
        <v>94174.44440000001</v>
      </c>
      <c r="I12" s="26">
        <f t="shared" si="0"/>
        <v>118750.33073999999</v>
      </c>
      <c r="J12" s="26">
        <f t="shared" si="0"/>
        <v>62498.600000000006</v>
      </c>
      <c r="K12" s="26">
        <f t="shared" si="0"/>
        <v>65879.3</v>
      </c>
      <c r="L12" s="73" t="s">
        <v>57</v>
      </c>
      <c r="M12" s="1"/>
      <c r="N12" s="14"/>
      <c r="O12" s="1"/>
      <c r="P12" s="1"/>
      <c r="Q12" s="1"/>
    </row>
    <row r="13" spans="1:17" ht="15">
      <c r="A13" s="20">
        <f>SUM(A12+1)</f>
        <v>2</v>
      </c>
      <c r="B13" s="27" t="s">
        <v>151</v>
      </c>
      <c r="C13" s="26">
        <f>SUM(D13:K13)</f>
        <v>766410.8702499999</v>
      </c>
      <c r="D13" s="26">
        <f aca="true" t="shared" si="1" ref="D13:K13">SUM(D14:D15)</f>
        <v>92792.8</v>
      </c>
      <c r="E13" s="26">
        <f t="shared" si="1"/>
        <v>126635.26</v>
      </c>
      <c r="F13" s="26">
        <f t="shared" si="1"/>
        <v>117147.57338999999</v>
      </c>
      <c r="G13" s="26">
        <f t="shared" si="1"/>
        <v>96239.06172</v>
      </c>
      <c r="H13" s="26">
        <f t="shared" si="1"/>
        <v>92906.1444</v>
      </c>
      <c r="I13" s="26">
        <f t="shared" si="1"/>
        <v>114213.93074</v>
      </c>
      <c r="J13" s="26">
        <f t="shared" si="1"/>
        <v>61544.200000000004</v>
      </c>
      <c r="K13" s="26">
        <f t="shared" si="1"/>
        <v>64931.9</v>
      </c>
      <c r="L13" s="86"/>
      <c r="M13" s="1"/>
      <c r="N13" s="1"/>
      <c r="O13" s="1"/>
      <c r="P13" s="1"/>
      <c r="Q13" s="1"/>
    </row>
    <row r="14" spans="1:17" ht="15">
      <c r="A14" s="20">
        <f aca="true" t="shared" si="2" ref="A14:A77">SUM(A13+1)</f>
        <v>3</v>
      </c>
      <c r="B14" s="27" t="s">
        <v>152</v>
      </c>
      <c r="C14" s="26">
        <f>SUM(D14:K14)</f>
        <v>766215.60465</v>
      </c>
      <c r="D14" s="26">
        <f aca="true" t="shared" si="3" ref="D14:K14">SUM(D19+D24)</f>
        <v>92792.8</v>
      </c>
      <c r="E14" s="26">
        <f t="shared" si="3"/>
        <v>126635.26</v>
      </c>
      <c r="F14" s="26">
        <f t="shared" si="3"/>
        <v>117147.57338999999</v>
      </c>
      <c r="G14" s="26">
        <f t="shared" si="3"/>
        <v>96043.79612</v>
      </c>
      <c r="H14" s="26">
        <f t="shared" si="3"/>
        <v>92906.1444</v>
      </c>
      <c r="I14" s="26">
        <f t="shared" si="3"/>
        <v>114213.93074</v>
      </c>
      <c r="J14" s="26">
        <f t="shared" si="3"/>
        <v>61544.200000000004</v>
      </c>
      <c r="K14" s="26">
        <f t="shared" si="3"/>
        <v>64931.9</v>
      </c>
      <c r="L14" s="86"/>
      <c r="M14" s="1"/>
      <c r="N14" s="1"/>
      <c r="O14" s="1"/>
      <c r="P14" s="1"/>
      <c r="Q14" s="1"/>
    </row>
    <row r="15" spans="1:17" ht="25.5">
      <c r="A15" s="20">
        <f t="shared" si="2"/>
        <v>4</v>
      </c>
      <c r="B15" s="27" t="s">
        <v>109</v>
      </c>
      <c r="C15" s="26">
        <f>SUM(D15:K15)</f>
        <v>195.2656</v>
      </c>
      <c r="D15" s="26">
        <f aca="true" t="shared" si="4" ref="D15:K15">SUM(D25)</f>
        <v>0</v>
      </c>
      <c r="E15" s="26">
        <f t="shared" si="4"/>
        <v>0</v>
      </c>
      <c r="F15" s="26">
        <f t="shared" si="4"/>
        <v>0</v>
      </c>
      <c r="G15" s="26">
        <f t="shared" si="4"/>
        <v>195.2656</v>
      </c>
      <c r="H15" s="26">
        <f t="shared" si="4"/>
        <v>0</v>
      </c>
      <c r="I15" s="26">
        <f t="shared" si="4"/>
        <v>0</v>
      </c>
      <c r="J15" s="26">
        <f t="shared" si="4"/>
        <v>0</v>
      </c>
      <c r="K15" s="26">
        <f t="shared" si="4"/>
        <v>0</v>
      </c>
      <c r="L15" s="86"/>
      <c r="M15" s="1"/>
      <c r="N15" s="1"/>
      <c r="O15" s="1"/>
      <c r="P15" s="1"/>
      <c r="Q15" s="1"/>
    </row>
    <row r="16" spans="1:17" ht="15">
      <c r="A16" s="20">
        <f t="shared" si="2"/>
        <v>5</v>
      </c>
      <c r="B16" s="25" t="s">
        <v>5</v>
      </c>
      <c r="C16" s="26">
        <f>SUM(D16:K16)</f>
        <v>343360.0481100001</v>
      </c>
      <c r="D16" s="26">
        <f aca="true" t="shared" si="5" ref="D16:K16">SUM(D20+D26)</f>
        <v>109216.09999999999</v>
      </c>
      <c r="E16" s="26">
        <f t="shared" si="5"/>
        <v>135104.30000000002</v>
      </c>
      <c r="F16" s="26">
        <f t="shared" si="5"/>
        <v>81477.35126000001</v>
      </c>
      <c r="G16" s="26">
        <f t="shared" si="5"/>
        <v>9855.79685</v>
      </c>
      <c r="H16" s="26">
        <f t="shared" si="5"/>
        <v>1268.3</v>
      </c>
      <c r="I16" s="26">
        <f t="shared" si="5"/>
        <v>4536.4</v>
      </c>
      <c r="J16" s="26">
        <f t="shared" si="5"/>
        <v>954.4</v>
      </c>
      <c r="K16" s="26">
        <f t="shared" si="5"/>
        <v>947.4</v>
      </c>
      <c r="L16" s="86"/>
      <c r="M16" s="1"/>
      <c r="N16" s="1"/>
      <c r="O16" s="1"/>
      <c r="P16" s="1"/>
      <c r="Q16" s="1"/>
    </row>
    <row r="17" spans="1:17" ht="15">
      <c r="A17" s="20">
        <f t="shared" si="2"/>
        <v>6</v>
      </c>
      <c r="B17" s="25" t="s">
        <v>51</v>
      </c>
      <c r="C17" s="26">
        <f>SUM(D17:K17)</f>
        <v>203088.16052</v>
      </c>
      <c r="D17" s="26">
        <f aca="true" t="shared" si="6" ref="D17:K17">SUM(D27+D21)</f>
        <v>81818</v>
      </c>
      <c r="E17" s="26">
        <f t="shared" si="6"/>
        <v>86499.6</v>
      </c>
      <c r="F17" s="26">
        <f t="shared" si="6"/>
        <v>17997.66293</v>
      </c>
      <c r="G17" s="26">
        <f t="shared" si="6"/>
        <v>16772.89759</v>
      </c>
      <c r="H17" s="26">
        <f t="shared" si="6"/>
        <v>0</v>
      </c>
      <c r="I17" s="26">
        <f t="shared" si="6"/>
        <v>0</v>
      </c>
      <c r="J17" s="26">
        <f t="shared" si="6"/>
        <v>0</v>
      </c>
      <c r="K17" s="26">
        <f t="shared" si="6"/>
        <v>0</v>
      </c>
      <c r="L17" s="86"/>
      <c r="M17" s="1"/>
      <c r="N17" s="1"/>
      <c r="O17" s="14"/>
      <c r="P17" s="1"/>
      <c r="Q17" s="1"/>
    </row>
    <row r="18" spans="1:14" ht="16.5" customHeight="1">
      <c r="A18" s="20">
        <f t="shared" si="2"/>
        <v>7</v>
      </c>
      <c r="B18" s="25" t="s">
        <v>6</v>
      </c>
      <c r="C18" s="26">
        <f>SUM(C19:C21)</f>
        <v>684946.81255</v>
      </c>
      <c r="D18" s="26">
        <f>SUM(D19:D21)</f>
        <v>232761.9</v>
      </c>
      <c r="E18" s="26">
        <f aca="true" t="shared" si="7" ref="E18:K18">SUM(E19:E21)</f>
        <v>271669</v>
      </c>
      <c r="F18" s="26">
        <f t="shared" si="7"/>
        <v>133207.8847</v>
      </c>
      <c r="G18" s="26">
        <f t="shared" si="7"/>
        <v>16137.356319999999</v>
      </c>
      <c r="H18" s="26">
        <f t="shared" si="7"/>
        <v>0</v>
      </c>
      <c r="I18" s="26">
        <f t="shared" si="7"/>
        <v>31170.67153</v>
      </c>
      <c r="J18" s="26">
        <f t="shared" si="7"/>
        <v>0</v>
      </c>
      <c r="K18" s="26">
        <f t="shared" si="7"/>
        <v>0</v>
      </c>
      <c r="L18" s="73" t="s">
        <v>57</v>
      </c>
      <c r="N18" s="1"/>
    </row>
    <row r="19" spans="1:14" ht="15">
      <c r="A19" s="20">
        <f t="shared" si="2"/>
        <v>8</v>
      </c>
      <c r="B19" s="25" t="s">
        <v>4</v>
      </c>
      <c r="C19" s="28">
        <f>SUM(D19:K19)</f>
        <v>164748.72877000002</v>
      </c>
      <c r="D19" s="28">
        <f>D35+D134+D218+D238+D269+D304+D373+D395</f>
        <v>44727.8</v>
      </c>
      <c r="E19" s="28">
        <f>E35+E134+E218+E238+E269+E304+E373+E395</f>
        <v>50411.3</v>
      </c>
      <c r="F19" s="28">
        <f>F35+F134+F218+F238+F269+F304+F373+F395</f>
        <v>34707.97051</v>
      </c>
      <c r="G19" s="28">
        <f>G35+G134+G218+G238+G269+G304+G373+G395+G432</f>
        <v>7324.686729999999</v>
      </c>
      <c r="H19" s="28">
        <f>H35+H134+H218+H238+H269+H304+H373+H395</f>
        <v>0</v>
      </c>
      <c r="I19" s="28">
        <f>I35+I134+I218+I238+I269+I304+I373+I395</f>
        <v>27576.97153</v>
      </c>
      <c r="J19" s="28">
        <f>J35+J134+J218+J238+J269+J304+J373+J395</f>
        <v>0</v>
      </c>
      <c r="K19" s="28">
        <f>K35+K134+K218+K238+K269+K304+K373+K395</f>
        <v>0</v>
      </c>
      <c r="L19" s="86"/>
      <c r="M19" s="10"/>
      <c r="N19" s="1"/>
    </row>
    <row r="20" spans="1:14" ht="15">
      <c r="A20" s="20">
        <f t="shared" si="2"/>
        <v>9</v>
      </c>
      <c r="B20" s="25" t="s">
        <v>5</v>
      </c>
      <c r="C20" s="28">
        <f>SUM(D20:K20)</f>
        <v>332741.81326</v>
      </c>
      <c r="D20" s="28">
        <f>D135+D239+D36</f>
        <v>106216.09999999999</v>
      </c>
      <c r="E20" s="28">
        <f>E135+E239+E36</f>
        <v>134758.1</v>
      </c>
      <c r="F20" s="28">
        <f aca="true" t="shared" si="8" ref="F20:K20">F135+F239</f>
        <v>80502.25126</v>
      </c>
      <c r="G20" s="28">
        <f t="shared" si="8"/>
        <v>7671.662</v>
      </c>
      <c r="H20" s="28">
        <f t="shared" si="8"/>
        <v>0</v>
      </c>
      <c r="I20" s="28">
        <f t="shared" si="8"/>
        <v>3593.7</v>
      </c>
      <c r="J20" s="28">
        <f t="shared" si="8"/>
        <v>0</v>
      </c>
      <c r="K20" s="28">
        <f t="shared" si="8"/>
        <v>0</v>
      </c>
      <c r="L20" s="86"/>
      <c r="N20" s="1"/>
    </row>
    <row r="21" spans="1:14" ht="15">
      <c r="A21" s="20">
        <f t="shared" si="2"/>
        <v>10</v>
      </c>
      <c r="B21" s="25" t="s">
        <v>51</v>
      </c>
      <c r="C21" s="28">
        <f>SUM(D21:K21)</f>
        <v>187456.27052</v>
      </c>
      <c r="D21" s="28">
        <f>D240</f>
        <v>81818</v>
      </c>
      <c r="E21" s="28">
        <f aca="true" t="shared" si="9" ref="E21:K21">E240</f>
        <v>86499.6</v>
      </c>
      <c r="F21" s="28">
        <f t="shared" si="9"/>
        <v>17997.66293</v>
      </c>
      <c r="G21" s="28">
        <f t="shared" si="9"/>
        <v>1141.00759</v>
      </c>
      <c r="H21" s="28">
        <f t="shared" si="9"/>
        <v>0</v>
      </c>
      <c r="I21" s="28">
        <f t="shared" si="9"/>
        <v>0</v>
      </c>
      <c r="J21" s="28">
        <f t="shared" si="9"/>
        <v>0</v>
      </c>
      <c r="K21" s="28">
        <f t="shared" si="9"/>
        <v>0</v>
      </c>
      <c r="L21" s="74"/>
      <c r="N21" s="1"/>
    </row>
    <row r="22" spans="1:14" ht="15">
      <c r="A22" s="20">
        <f t="shared" si="2"/>
        <v>11</v>
      </c>
      <c r="B22" s="25" t="s">
        <v>7</v>
      </c>
      <c r="C22" s="26">
        <f>SUM(C27+C26+C23)</f>
        <v>627912.26633</v>
      </c>
      <c r="D22" s="26">
        <f>SUM(D23:D26)</f>
        <v>99130</v>
      </c>
      <c r="E22" s="26">
        <f>SUM(E23:E26)</f>
        <v>152794.12</v>
      </c>
      <c r="F22" s="26">
        <f>SUM(F23:F26)</f>
        <v>165854.30576</v>
      </c>
      <c r="G22" s="26">
        <f>SUM(G27+G26+G23)</f>
        <v>106730.39984</v>
      </c>
      <c r="H22" s="26">
        <f>SUM(H27+H26+H23)</f>
        <v>94174.44440000002</v>
      </c>
      <c r="I22" s="26">
        <f>SUM(I27+I26+I23)</f>
        <v>87579.65921</v>
      </c>
      <c r="J22" s="26">
        <f>SUM(J27+J26+J23)</f>
        <v>62498.600000000006</v>
      </c>
      <c r="K22" s="26">
        <f>SUM(K27+K26+K23)</f>
        <v>65879.3</v>
      </c>
      <c r="L22" s="73" t="s">
        <v>57</v>
      </c>
      <c r="M22" s="10"/>
      <c r="N22" s="1"/>
    </row>
    <row r="23" spans="1:14" ht="15">
      <c r="A23" s="20">
        <f t="shared" si="2"/>
        <v>12</v>
      </c>
      <c r="B23" s="27" t="s">
        <v>151</v>
      </c>
      <c r="C23" s="26">
        <f>SUM(D23:K23)</f>
        <v>601662.14148</v>
      </c>
      <c r="D23" s="26">
        <f>D50+D184+D227+D256+D313+D382+D411+D278+D364</f>
        <v>48065</v>
      </c>
      <c r="E23" s="26">
        <f>E50+E184+E227+E256+E313+E382+E411+E278+E364</f>
        <v>76223.95999999999</v>
      </c>
      <c r="F23" s="26">
        <f>F50+F184+F227+F256+F313+F382+F411+F278+F364</f>
        <v>82439.60288</v>
      </c>
      <c r="G23" s="26">
        <f>SUM(G24:G25)</f>
        <v>88914.37499</v>
      </c>
      <c r="H23" s="26">
        <f>H50+H184+H227+H256+H313+H382+H411+H278+H364</f>
        <v>92906.14440000002</v>
      </c>
      <c r="I23" s="26">
        <f>I50+I184+I227+I256+I313+I382+I411+I278+I364</f>
        <v>86636.95921</v>
      </c>
      <c r="J23" s="26">
        <f>J50+J184+J227+J256+J313+J382+J411+J278+J364</f>
        <v>61544.200000000004</v>
      </c>
      <c r="K23" s="26">
        <f>K50+K184+K227+K256+K313+K382+K411+K278+K364</f>
        <v>64931.9</v>
      </c>
      <c r="L23" s="86"/>
      <c r="N23" s="1"/>
    </row>
    <row r="24" spans="1:14" ht="15">
      <c r="A24" s="20">
        <f t="shared" si="2"/>
        <v>13</v>
      </c>
      <c r="B24" s="27" t="s">
        <v>152</v>
      </c>
      <c r="C24" s="26">
        <f aca="true" t="shared" si="10" ref="C24:K24">SUM(C50+C184+C227+C256+C278+C313+C364+C382+C411+C448)</f>
        <v>601466.87588</v>
      </c>
      <c r="D24" s="26">
        <f t="shared" si="10"/>
        <v>48065</v>
      </c>
      <c r="E24" s="26">
        <f t="shared" si="10"/>
        <v>76223.95999999999</v>
      </c>
      <c r="F24" s="26">
        <f t="shared" si="10"/>
        <v>82439.60287999999</v>
      </c>
      <c r="G24" s="26">
        <f t="shared" si="10"/>
        <v>88719.10939</v>
      </c>
      <c r="H24" s="26">
        <f t="shared" si="10"/>
        <v>92906.1444</v>
      </c>
      <c r="I24" s="26">
        <f t="shared" si="10"/>
        <v>86636.95921</v>
      </c>
      <c r="J24" s="26">
        <f t="shared" si="10"/>
        <v>61544.200000000004</v>
      </c>
      <c r="K24" s="26">
        <f t="shared" si="10"/>
        <v>64931.9</v>
      </c>
      <c r="L24" s="86"/>
      <c r="N24" s="1"/>
    </row>
    <row r="25" spans="1:14" ht="25.5">
      <c r="A25" s="20">
        <f t="shared" si="2"/>
        <v>14</v>
      </c>
      <c r="B25" s="27" t="s">
        <v>109</v>
      </c>
      <c r="C25" s="26">
        <f>SUM(D25:K25)</f>
        <v>195.2656</v>
      </c>
      <c r="D25" s="26">
        <f aca="true" t="shared" si="11" ref="D25:K25">SUM(D449)</f>
        <v>0</v>
      </c>
      <c r="E25" s="26">
        <f t="shared" si="11"/>
        <v>0</v>
      </c>
      <c r="F25" s="26">
        <f t="shared" si="11"/>
        <v>0</v>
      </c>
      <c r="G25" s="26">
        <f t="shared" si="11"/>
        <v>195.2656</v>
      </c>
      <c r="H25" s="26">
        <f t="shared" si="11"/>
        <v>0</v>
      </c>
      <c r="I25" s="26">
        <f t="shared" si="11"/>
        <v>0</v>
      </c>
      <c r="J25" s="26">
        <f t="shared" si="11"/>
        <v>0</v>
      </c>
      <c r="K25" s="26">
        <f t="shared" si="11"/>
        <v>0</v>
      </c>
      <c r="L25" s="86"/>
      <c r="N25" s="1"/>
    </row>
    <row r="26" spans="1:14" ht="15">
      <c r="A26" s="20">
        <f t="shared" si="2"/>
        <v>15</v>
      </c>
      <c r="B26" s="25" t="s">
        <v>5</v>
      </c>
      <c r="C26" s="26">
        <f>SUM(D26:K26)</f>
        <v>10618.234849999999</v>
      </c>
      <c r="D26" s="26">
        <f aca="true" t="shared" si="12" ref="D26:K26">SUM(D185+D410+D51+D279+D450)</f>
        <v>3000</v>
      </c>
      <c r="E26" s="26">
        <f t="shared" si="12"/>
        <v>346.2</v>
      </c>
      <c r="F26" s="26">
        <f t="shared" si="12"/>
        <v>975.1</v>
      </c>
      <c r="G26" s="26">
        <f t="shared" si="12"/>
        <v>2184.13485</v>
      </c>
      <c r="H26" s="26">
        <f t="shared" si="12"/>
        <v>1268.3</v>
      </c>
      <c r="I26" s="26">
        <f t="shared" si="12"/>
        <v>942.7</v>
      </c>
      <c r="J26" s="26">
        <f t="shared" si="12"/>
        <v>954.4</v>
      </c>
      <c r="K26" s="26">
        <f t="shared" si="12"/>
        <v>947.4</v>
      </c>
      <c r="L26" s="86"/>
      <c r="N26" s="1"/>
    </row>
    <row r="27" spans="1:16" ht="12" customHeight="1">
      <c r="A27" s="20">
        <f t="shared" si="2"/>
        <v>16</v>
      </c>
      <c r="B27" s="25" t="s">
        <v>51</v>
      </c>
      <c r="C27" s="26">
        <f>SUM(D27:K27)</f>
        <v>15631.89</v>
      </c>
      <c r="D27" s="28">
        <v>0</v>
      </c>
      <c r="E27" s="28">
        <f>E185</f>
        <v>0</v>
      </c>
      <c r="F27" s="28">
        <f>F185</f>
        <v>0</v>
      </c>
      <c r="G27" s="28">
        <f>SUM(G451)</f>
        <v>15631.89</v>
      </c>
      <c r="H27" s="28">
        <f>SUM(H451)</f>
        <v>0</v>
      </c>
      <c r="I27" s="28">
        <f>SUM(I451)</f>
        <v>0</v>
      </c>
      <c r="J27" s="28">
        <f>SUM(J451)</f>
        <v>0</v>
      </c>
      <c r="K27" s="28">
        <f>SUM(K451)</f>
        <v>0</v>
      </c>
      <c r="L27" s="86"/>
      <c r="N27" s="1"/>
      <c r="P27" s="1"/>
    </row>
    <row r="28" spans="1:14" ht="15.75" customHeight="1">
      <c r="A28" s="20">
        <f t="shared" si="2"/>
        <v>17</v>
      </c>
      <c r="B28" s="79" t="s">
        <v>18</v>
      </c>
      <c r="C28" s="80"/>
      <c r="D28" s="80"/>
      <c r="E28" s="80"/>
      <c r="F28" s="80"/>
      <c r="G28" s="80"/>
      <c r="H28" s="80"/>
      <c r="I28" s="80"/>
      <c r="J28" s="80"/>
      <c r="K28" s="80"/>
      <c r="L28" s="81"/>
      <c r="N28" s="1"/>
    </row>
    <row r="29" spans="1:14" ht="15">
      <c r="A29" s="20">
        <f t="shared" si="2"/>
        <v>18</v>
      </c>
      <c r="B29" s="25" t="s">
        <v>8</v>
      </c>
      <c r="C29" s="84">
        <f>SUM(C31+C32)</f>
        <v>271957.34963</v>
      </c>
      <c r="D29" s="84">
        <f aca="true" t="shared" si="13" ref="D29:J29">SUM(D31:D32)</f>
        <v>25725.200000000004</v>
      </c>
      <c r="E29" s="84">
        <f t="shared" si="13"/>
        <v>29762.200000000004</v>
      </c>
      <c r="F29" s="84">
        <f t="shared" si="13"/>
        <v>47222.84145</v>
      </c>
      <c r="G29" s="84">
        <f t="shared" si="13"/>
        <v>35527.977230000004</v>
      </c>
      <c r="H29" s="84">
        <f t="shared" si="13"/>
        <v>38623.97458000001</v>
      </c>
      <c r="I29" s="84">
        <f t="shared" si="13"/>
        <v>35030.356369999994</v>
      </c>
      <c r="J29" s="84">
        <f t="shared" si="13"/>
        <v>30035.9</v>
      </c>
      <c r="K29" s="84">
        <f>SUM(K31:K32)</f>
        <v>30028.9</v>
      </c>
      <c r="L29" s="73" t="s">
        <v>57</v>
      </c>
      <c r="N29" s="1"/>
    </row>
    <row r="30" spans="1:14" ht="15">
      <c r="A30" s="20">
        <f t="shared" si="2"/>
        <v>19</v>
      </c>
      <c r="B30" s="25" t="s">
        <v>9</v>
      </c>
      <c r="C30" s="85"/>
      <c r="D30" s="85"/>
      <c r="E30" s="85"/>
      <c r="F30" s="85"/>
      <c r="G30" s="85"/>
      <c r="H30" s="85"/>
      <c r="I30" s="85"/>
      <c r="J30" s="85"/>
      <c r="K30" s="85"/>
      <c r="L30" s="86"/>
      <c r="M30" s="4"/>
      <c r="N30" s="1"/>
    </row>
    <row r="31" spans="1:14" ht="15">
      <c r="A31" s="20">
        <f t="shared" si="2"/>
        <v>20</v>
      </c>
      <c r="B31" s="25" t="s">
        <v>4</v>
      </c>
      <c r="C31" s="26">
        <f>SUM(D31:K31)</f>
        <v>261387.34963</v>
      </c>
      <c r="D31" s="26">
        <f aca="true" t="shared" si="14" ref="D31:K32">SUM(D35+D50)</f>
        <v>24510.500000000004</v>
      </c>
      <c r="E31" s="26">
        <f t="shared" si="14"/>
        <v>26102.300000000003</v>
      </c>
      <c r="F31" s="26">
        <f t="shared" si="14"/>
        <v>46247.74145</v>
      </c>
      <c r="G31" s="26">
        <f>SUM(G35+G50)</f>
        <v>34564.477230000004</v>
      </c>
      <c r="H31" s="26">
        <f t="shared" si="14"/>
        <v>37669.674580000006</v>
      </c>
      <c r="I31" s="26">
        <f t="shared" si="14"/>
        <v>34087.65637</v>
      </c>
      <c r="J31" s="26">
        <f t="shared" si="14"/>
        <v>29102.5</v>
      </c>
      <c r="K31" s="26">
        <f t="shared" si="14"/>
        <v>29102.5</v>
      </c>
      <c r="L31" s="86"/>
      <c r="N31" s="1"/>
    </row>
    <row r="32" spans="1:14" ht="15">
      <c r="A32" s="20">
        <f t="shared" si="2"/>
        <v>21</v>
      </c>
      <c r="B32" s="25" t="s">
        <v>5</v>
      </c>
      <c r="C32" s="26">
        <f>SUM(D32:K32)</f>
        <v>10570</v>
      </c>
      <c r="D32" s="26">
        <f t="shared" si="14"/>
        <v>1214.7</v>
      </c>
      <c r="E32" s="26">
        <f t="shared" si="14"/>
        <v>3659.8999999999996</v>
      </c>
      <c r="F32" s="26">
        <f t="shared" si="14"/>
        <v>975.1</v>
      </c>
      <c r="G32" s="26">
        <f t="shared" si="14"/>
        <v>963.5</v>
      </c>
      <c r="H32" s="26">
        <f t="shared" si="14"/>
        <v>954.3</v>
      </c>
      <c r="I32" s="26">
        <f t="shared" si="14"/>
        <v>942.7</v>
      </c>
      <c r="J32" s="26">
        <f t="shared" si="14"/>
        <v>933.4</v>
      </c>
      <c r="K32" s="26">
        <f t="shared" si="14"/>
        <v>926.4</v>
      </c>
      <c r="L32" s="74"/>
      <c r="N32" s="1"/>
    </row>
    <row r="33" spans="1:12" ht="15.75" customHeight="1">
      <c r="A33" s="20">
        <f t="shared" si="2"/>
        <v>22</v>
      </c>
      <c r="B33" s="30" t="s">
        <v>10</v>
      </c>
      <c r="C33" s="31"/>
      <c r="D33" s="31"/>
      <c r="E33" s="31"/>
      <c r="F33" s="31"/>
      <c r="G33" s="31"/>
      <c r="H33" s="31"/>
      <c r="I33" s="31"/>
      <c r="J33" s="31"/>
      <c r="K33" s="31"/>
      <c r="L33" s="32"/>
    </row>
    <row r="34" spans="1:12" ht="38.25">
      <c r="A34" s="20">
        <f t="shared" si="2"/>
        <v>23</v>
      </c>
      <c r="B34" s="25" t="s">
        <v>23</v>
      </c>
      <c r="C34" s="26">
        <f>SUM(D34:K34)</f>
        <v>15605.099999999999</v>
      </c>
      <c r="D34" s="26">
        <f>SUM(D35+D36)</f>
        <v>3536.3999999999996</v>
      </c>
      <c r="E34" s="26">
        <f>SUM(E35+E36)</f>
        <v>3674.7</v>
      </c>
      <c r="F34" s="26">
        <f aca="true" t="shared" si="15" ref="F34:K34">SUM(F35)</f>
        <v>4819</v>
      </c>
      <c r="G34" s="26">
        <f t="shared" si="15"/>
        <v>3575</v>
      </c>
      <c r="H34" s="26">
        <f t="shared" si="15"/>
        <v>0</v>
      </c>
      <c r="I34" s="26">
        <f t="shared" si="15"/>
        <v>0</v>
      </c>
      <c r="J34" s="26">
        <f t="shared" si="15"/>
        <v>0</v>
      </c>
      <c r="K34" s="26">
        <f t="shared" si="15"/>
        <v>0</v>
      </c>
      <c r="L34" s="73" t="s">
        <v>57</v>
      </c>
    </row>
    <row r="35" spans="1:12" ht="15">
      <c r="A35" s="20">
        <f t="shared" si="2"/>
        <v>24</v>
      </c>
      <c r="B35" s="25" t="s">
        <v>4</v>
      </c>
      <c r="C35" s="26">
        <f>SUM(D35:K35)</f>
        <v>11076.7</v>
      </c>
      <c r="D35" s="26">
        <f>SUM(D46)</f>
        <v>2321.7</v>
      </c>
      <c r="E35" s="26">
        <f aca="true" t="shared" si="16" ref="E35:J35">SUM(E46)</f>
        <v>361</v>
      </c>
      <c r="F35" s="26">
        <f>SUM(F46)</f>
        <v>4819</v>
      </c>
      <c r="G35" s="26">
        <f>SUM(G39+G42)</f>
        <v>3575</v>
      </c>
      <c r="H35" s="26">
        <f t="shared" si="16"/>
        <v>0</v>
      </c>
      <c r="I35" s="26">
        <f t="shared" si="16"/>
        <v>0</v>
      </c>
      <c r="J35" s="26">
        <f t="shared" si="16"/>
        <v>0</v>
      </c>
      <c r="K35" s="26">
        <f>SUM(K46)</f>
        <v>0</v>
      </c>
      <c r="L35" s="86"/>
    </row>
    <row r="36" spans="1:12" ht="15">
      <c r="A36" s="20">
        <f t="shared" si="2"/>
        <v>25</v>
      </c>
      <c r="B36" s="25" t="s">
        <v>5</v>
      </c>
      <c r="C36" s="26">
        <f>SUM(D36:K36)</f>
        <v>4528.4</v>
      </c>
      <c r="D36" s="26">
        <f>SUM(D43)</f>
        <v>1214.7</v>
      </c>
      <c r="E36" s="26">
        <f aca="true" t="shared" si="17" ref="E36:J36">SUM(E43)</f>
        <v>3313.7</v>
      </c>
      <c r="F36" s="26">
        <f t="shared" si="17"/>
        <v>0</v>
      </c>
      <c r="G36" s="26">
        <f>SUM(G43)</f>
        <v>0</v>
      </c>
      <c r="H36" s="26">
        <f t="shared" si="17"/>
        <v>0</v>
      </c>
      <c r="I36" s="26">
        <f t="shared" si="17"/>
        <v>0</v>
      </c>
      <c r="J36" s="26">
        <f t="shared" si="17"/>
        <v>0</v>
      </c>
      <c r="K36" s="26">
        <f>SUM(K43)</f>
        <v>0</v>
      </c>
      <c r="L36" s="74"/>
    </row>
    <row r="37" spans="1:12" ht="15" customHeight="1">
      <c r="A37" s="20">
        <f t="shared" si="2"/>
        <v>26</v>
      </c>
      <c r="B37" s="75" t="s">
        <v>11</v>
      </c>
      <c r="C37" s="76"/>
      <c r="D37" s="76"/>
      <c r="E37" s="76"/>
      <c r="F37" s="76"/>
      <c r="G37" s="76"/>
      <c r="H37" s="76"/>
      <c r="I37" s="76"/>
      <c r="J37" s="76"/>
      <c r="K37" s="76"/>
      <c r="L37" s="77"/>
    </row>
    <row r="38" spans="1:12" ht="51">
      <c r="A38" s="20">
        <f t="shared" si="2"/>
        <v>27</v>
      </c>
      <c r="B38" s="27" t="s">
        <v>21</v>
      </c>
      <c r="C38" s="34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71" t="s">
        <v>57</v>
      </c>
    </row>
    <row r="39" spans="1:12" ht="15">
      <c r="A39" s="20">
        <f t="shared" si="2"/>
        <v>28</v>
      </c>
      <c r="B39" s="36" t="s">
        <v>4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8">
        <v>0</v>
      </c>
      <c r="L39" s="72"/>
    </row>
    <row r="40" spans="1:12" ht="15" customHeight="1">
      <c r="A40" s="20">
        <f t="shared" si="2"/>
        <v>29</v>
      </c>
      <c r="B40" s="75" t="s">
        <v>12</v>
      </c>
      <c r="C40" s="76"/>
      <c r="D40" s="76"/>
      <c r="E40" s="76"/>
      <c r="F40" s="76"/>
      <c r="G40" s="76"/>
      <c r="H40" s="76"/>
      <c r="I40" s="76"/>
      <c r="J40" s="76"/>
      <c r="K40" s="76"/>
      <c r="L40" s="77"/>
    </row>
    <row r="41" spans="1:12" ht="18.75" customHeight="1">
      <c r="A41" s="20">
        <f t="shared" si="2"/>
        <v>30</v>
      </c>
      <c r="B41" s="39" t="s">
        <v>2</v>
      </c>
      <c r="C41" s="26">
        <f>SUM(D41:K41)</f>
        <v>15605.099999999999</v>
      </c>
      <c r="D41" s="40">
        <f>SUM(D42:D43)</f>
        <v>3536.3999999999996</v>
      </c>
      <c r="E41" s="40">
        <f aca="true" t="shared" si="18" ref="E41:J41">SUM(E42:E43)</f>
        <v>3674.7</v>
      </c>
      <c r="F41" s="40">
        <f t="shared" si="18"/>
        <v>4819</v>
      </c>
      <c r="G41" s="40">
        <f t="shared" si="18"/>
        <v>3575</v>
      </c>
      <c r="H41" s="40">
        <f t="shared" si="18"/>
        <v>0</v>
      </c>
      <c r="I41" s="40">
        <f t="shared" si="18"/>
        <v>0</v>
      </c>
      <c r="J41" s="40">
        <f t="shared" si="18"/>
        <v>0</v>
      </c>
      <c r="K41" s="40">
        <f>SUM(K42:K43)</f>
        <v>0</v>
      </c>
      <c r="L41" s="71" t="s">
        <v>57</v>
      </c>
    </row>
    <row r="42" spans="1:12" ht="11.25" customHeight="1">
      <c r="A42" s="20">
        <f t="shared" si="2"/>
        <v>31</v>
      </c>
      <c r="B42" s="36" t="s">
        <v>4</v>
      </c>
      <c r="C42" s="26">
        <f>SUM(D42:K42)</f>
        <v>11076.7</v>
      </c>
      <c r="D42" s="41">
        <f aca="true" t="shared" si="19" ref="D42:I42">SUM(D46)</f>
        <v>2321.7</v>
      </c>
      <c r="E42" s="41">
        <f t="shared" si="19"/>
        <v>361</v>
      </c>
      <c r="F42" s="41">
        <f t="shared" si="19"/>
        <v>4819</v>
      </c>
      <c r="G42" s="41">
        <f t="shared" si="19"/>
        <v>3575</v>
      </c>
      <c r="H42" s="41">
        <f t="shared" si="19"/>
        <v>0</v>
      </c>
      <c r="I42" s="41">
        <f t="shared" si="19"/>
        <v>0</v>
      </c>
      <c r="J42" s="41">
        <v>0</v>
      </c>
      <c r="K42" s="41">
        <v>0</v>
      </c>
      <c r="L42" s="78"/>
    </row>
    <row r="43" spans="1:12" ht="11.25" customHeight="1">
      <c r="A43" s="20">
        <f t="shared" si="2"/>
        <v>32</v>
      </c>
      <c r="B43" s="25" t="s">
        <v>5</v>
      </c>
      <c r="C43" s="26">
        <f>SUM(D43:K43)</f>
        <v>4528.4</v>
      </c>
      <c r="D43" s="41">
        <f>SUM(D47)</f>
        <v>1214.7</v>
      </c>
      <c r="E43" s="41">
        <f aca="true" t="shared" si="20" ref="E43:J43">SUM(E47)</f>
        <v>3313.7</v>
      </c>
      <c r="F43" s="41">
        <f t="shared" si="20"/>
        <v>0</v>
      </c>
      <c r="G43" s="41">
        <f>SUM(G47)</f>
        <v>0</v>
      </c>
      <c r="H43" s="41">
        <f t="shared" si="20"/>
        <v>0</v>
      </c>
      <c r="I43" s="41">
        <f t="shared" si="20"/>
        <v>0</v>
      </c>
      <c r="J43" s="41">
        <f t="shared" si="20"/>
        <v>0</v>
      </c>
      <c r="K43" s="41">
        <f>SUM(K47)</f>
        <v>0</v>
      </c>
      <c r="L43" s="72"/>
    </row>
    <row r="44" spans="1:12" ht="15" customHeight="1">
      <c r="A44" s="20">
        <f t="shared" si="2"/>
        <v>33</v>
      </c>
      <c r="B44" s="75" t="s">
        <v>24</v>
      </c>
      <c r="C44" s="76"/>
      <c r="D44" s="76"/>
      <c r="E44" s="76"/>
      <c r="F44" s="76"/>
      <c r="G44" s="76"/>
      <c r="H44" s="76"/>
      <c r="I44" s="76"/>
      <c r="J44" s="76"/>
      <c r="K44" s="76"/>
      <c r="L44" s="77"/>
    </row>
    <row r="45" spans="1:12" ht="15" customHeight="1">
      <c r="A45" s="20">
        <f t="shared" si="2"/>
        <v>34</v>
      </c>
      <c r="B45" s="36" t="s">
        <v>17</v>
      </c>
      <c r="C45" s="26">
        <f>SUM(D45:K45)</f>
        <v>15605.099999999999</v>
      </c>
      <c r="D45" s="41">
        <f>D46+D47</f>
        <v>3536.3999999999996</v>
      </c>
      <c r="E45" s="41">
        <f>SUM(E46:E47)</f>
        <v>3674.7</v>
      </c>
      <c r="F45" s="41">
        <f aca="true" t="shared" si="21" ref="F45:K45">SUM(F46)</f>
        <v>4819</v>
      </c>
      <c r="G45" s="41">
        <f t="shared" si="21"/>
        <v>3575</v>
      </c>
      <c r="H45" s="41">
        <f t="shared" si="21"/>
        <v>0</v>
      </c>
      <c r="I45" s="41">
        <f t="shared" si="21"/>
        <v>0</v>
      </c>
      <c r="J45" s="41">
        <f t="shared" si="21"/>
        <v>0</v>
      </c>
      <c r="K45" s="41">
        <f t="shared" si="21"/>
        <v>0</v>
      </c>
      <c r="L45" s="71" t="s">
        <v>121</v>
      </c>
    </row>
    <row r="46" spans="1:12" ht="15">
      <c r="A46" s="20">
        <f t="shared" si="2"/>
        <v>35</v>
      </c>
      <c r="B46" s="27" t="s">
        <v>4</v>
      </c>
      <c r="C46" s="26">
        <f>SUM(D46:K46)</f>
        <v>11076.7</v>
      </c>
      <c r="D46" s="42">
        <v>2321.7</v>
      </c>
      <c r="E46" s="42">
        <v>361</v>
      </c>
      <c r="F46" s="42">
        <v>4819</v>
      </c>
      <c r="G46" s="42">
        <v>3575</v>
      </c>
      <c r="H46" s="42">
        <v>0</v>
      </c>
      <c r="I46" s="42">
        <v>0</v>
      </c>
      <c r="J46" s="42">
        <v>0</v>
      </c>
      <c r="K46" s="42">
        <v>0</v>
      </c>
      <c r="L46" s="78"/>
    </row>
    <row r="47" spans="1:12" ht="15">
      <c r="A47" s="20">
        <f t="shared" si="2"/>
        <v>36</v>
      </c>
      <c r="B47" s="36" t="s">
        <v>5</v>
      </c>
      <c r="C47" s="26">
        <f>SUM(D47:K47)</f>
        <v>4528.4</v>
      </c>
      <c r="D47" s="41">
        <v>1214.7</v>
      </c>
      <c r="E47" s="41">
        <v>3313.7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72"/>
    </row>
    <row r="48" spans="1:12" ht="15" customHeight="1">
      <c r="A48" s="20">
        <f t="shared" si="2"/>
        <v>37</v>
      </c>
      <c r="B48" s="75" t="s">
        <v>13</v>
      </c>
      <c r="C48" s="76"/>
      <c r="D48" s="76"/>
      <c r="E48" s="76"/>
      <c r="F48" s="76"/>
      <c r="G48" s="76"/>
      <c r="H48" s="76"/>
      <c r="I48" s="76"/>
      <c r="J48" s="76"/>
      <c r="K48" s="76"/>
      <c r="L48" s="77"/>
    </row>
    <row r="49" spans="1:15" ht="38.25">
      <c r="A49" s="20">
        <f t="shared" si="2"/>
        <v>38</v>
      </c>
      <c r="B49" s="25" t="s">
        <v>14</v>
      </c>
      <c r="C49" s="26">
        <f>SUM(D49:K49)</f>
        <v>256352.24962999998</v>
      </c>
      <c r="D49" s="26">
        <f aca="true" t="shared" si="22" ref="D49:K49">SUM(D50:D51)</f>
        <v>22188.800000000003</v>
      </c>
      <c r="E49" s="26">
        <f t="shared" si="22"/>
        <v>26087.500000000004</v>
      </c>
      <c r="F49" s="26">
        <f t="shared" si="22"/>
        <v>42403.84145</v>
      </c>
      <c r="G49" s="26">
        <f t="shared" si="22"/>
        <v>31952.97723</v>
      </c>
      <c r="H49" s="26">
        <f t="shared" si="22"/>
        <v>38623.97458000001</v>
      </c>
      <c r="I49" s="26">
        <f t="shared" si="22"/>
        <v>35030.356369999994</v>
      </c>
      <c r="J49" s="26">
        <f t="shared" si="22"/>
        <v>30035.9</v>
      </c>
      <c r="K49" s="26">
        <f t="shared" si="22"/>
        <v>30028.9</v>
      </c>
      <c r="L49" s="109" t="s">
        <v>57</v>
      </c>
      <c r="O49" s="10"/>
    </row>
    <row r="50" spans="1:15" ht="15">
      <c r="A50" s="20">
        <f t="shared" si="2"/>
        <v>39</v>
      </c>
      <c r="B50" s="25" t="s">
        <v>4</v>
      </c>
      <c r="C50" s="26">
        <f>SUM(D50:K50)</f>
        <v>250310.64963</v>
      </c>
      <c r="D50" s="26">
        <f aca="true" t="shared" si="23" ref="D50:K50">SUM(D61+D70+D73+D76+D54+D126)</f>
        <v>22188.800000000003</v>
      </c>
      <c r="E50" s="26">
        <f t="shared" si="23"/>
        <v>25741.300000000003</v>
      </c>
      <c r="F50" s="26">
        <f t="shared" si="23"/>
        <v>41428.74145</v>
      </c>
      <c r="G50" s="26">
        <f t="shared" si="23"/>
        <v>30989.47723</v>
      </c>
      <c r="H50" s="26">
        <f t="shared" si="23"/>
        <v>37669.674580000006</v>
      </c>
      <c r="I50" s="26">
        <f t="shared" si="23"/>
        <v>34087.65637</v>
      </c>
      <c r="J50" s="26">
        <f t="shared" si="23"/>
        <v>29102.5</v>
      </c>
      <c r="K50" s="26">
        <f t="shared" si="23"/>
        <v>29102.5</v>
      </c>
      <c r="L50" s="110"/>
      <c r="N50" s="11"/>
      <c r="O50" s="11"/>
    </row>
    <row r="51" spans="1:15" ht="15">
      <c r="A51" s="20">
        <f t="shared" si="2"/>
        <v>40</v>
      </c>
      <c r="B51" s="36" t="s">
        <v>5</v>
      </c>
      <c r="C51" s="26">
        <f>SUM(D51:K51)</f>
        <v>6041.599999999999</v>
      </c>
      <c r="D51" s="26">
        <f>SUM(D77)</f>
        <v>0</v>
      </c>
      <c r="E51" s="26">
        <f>SUM(E77)</f>
        <v>346.2</v>
      </c>
      <c r="F51" s="26">
        <f aca="true" t="shared" si="24" ref="F51:K51">SUM(F127)</f>
        <v>975.1</v>
      </c>
      <c r="G51" s="26">
        <f t="shared" si="24"/>
        <v>963.5</v>
      </c>
      <c r="H51" s="26">
        <f t="shared" si="24"/>
        <v>954.3</v>
      </c>
      <c r="I51" s="26">
        <f t="shared" si="24"/>
        <v>942.7</v>
      </c>
      <c r="J51" s="26">
        <f t="shared" si="24"/>
        <v>933.4</v>
      </c>
      <c r="K51" s="26">
        <f t="shared" si="24"/>
        <v>926.4</v>
      </c>
      <c r="L51" s="111"/>
      <c r="N51" s="11"/>
      <c r="O51" s="11"/>
    </row>
    <row r="52" spans="1:15" ht="15" customHeight="1">
      <c r="A52" s="20">
        <f t="shared" si="2"/>
        <v>41</v>
      </c>
      <c r="B52" s="75" t="s">
        <v>24</v>
      </c>
      <c r="C52" s="76"/>
      <c r="D52" s="76"/>
      <c r="E52" s="76"/>
      <c r="F52" s="76"/>
      <c r="G52" s="76"/>
      <c r="H52" s="76"/>
      <c r="I52" s="76"/>
      <c r="J52" s="76"/>
      <c r="K52" s="76"/>
      <c r="L52" s="77"/>
      <c r="N52" s="11"/>
      <c r="O52" s="11"/>
    </row>
    <row r="53" spans="1:15" ht="15">
      <c r="A53" s="20">
        <f t="shared" si="2"/>
        <v>42</v>
      </c>
      <c r="B53" s="36" t="s">
        <v>17</v>
      </c>
      <c r="C53" s="41">
        <f>SUM(D53:K53)</f>
        <v>7034.745</v>
      </c>
      <c r="D53" s="41">
        <f>D54+D55</f>
        <v>310.9</v>
      </c>
      <c r="E53" s="41">
        <f aca="true" t="shared" si="25" ref="E53:K53">SUM(E54)</f>
        <v>436</v>
      </c>
      <c r="F53" s="41">
        <f t="shared" si="25"/>
        <v>2681</v>
      </c>
      <c r="G53" s="41">
        <f t="shared" si="25"/>
        <v>500</v>
      </c>
      <c r="H53" s="41">
        <f t="shared" si="25"/>
        <v>1206.845</v>
      </c>
      <c r="I53" s="41">
        <f t="shared" si="25"/>
        <v>900</v>
      </c>
      <c r="J53" s="41">
        <f t="shared" si="25"/>
        <v>500</v>
      </c>
      <c r="K53" s="41">
        <f t="shared" si="25"/>
        <v>500</v>
      </c>
      <c r="L53" s="71" t="s">
        <v>121</v>
      </c>
      <c r="N53" s="11"/>
      <c r="O53" s="11"/>
    </row>
    <row r="54" spans="1:15" ht="15">
      <c r="A54" s="20">
        <f t="shared" si="2"/>
        <v>43</v>
      </c>
      <c r="B54" s="27" t="s">
        <v>4</v>
      </c>
      <c r="C54" s="41">
        <f>SUM(D54:K54)</f>
        <v>7034.745</v>
      </c>
      <c r="D54" s="42">
        <v>310.9</v>
      </c>
      <c r="E54" s="42">
        <v>436</v>
      </c>
      <c r="F54" s="42">
        <v>2681</v>
      </c>
      <c r="G54" s="42">
        <v>500</v>
      </c>
      <c r="H54" s="42">
        <v>1206.845</v>
      </c>
      <c r="I54" s="42">
        <v>900</v>
      </c>
      <c r="J54" s="42">
        <v>500</v>
      </c>
      <c r="K54" s="42">
        <v>500</v>
      </c>
      <c r="L54" s="78"/>
      <c r="N54" s="11"/>
      <c r="O54" s="11"/>
    </row>
    <row r="55" spans="1:15" ht="15">
      <c r="A55" s="20">
        <f t="shared" si="2"/>
        <v>44</v>
      </c>
      <c r="B55" s="36" t="s">
        <v>5</v>
      </c>
      <c r="C55" s="41">
        <f>SUM(D55:K55)</f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72"/>
      <c r="N55" s="11"/>
      <c r="O55" s="11"/>
    </row>
    <row r="56" spans="1:15" ht="16.5" customHeight="1">
      <c r="A56" s="20">
        <f t="shared" si="2"/>
        <v>45</v>
      </c>
      <c r="B56" s="75" t="s">
        <v>89</v>
      </c>
      <c r="C56" s="76"/>
      <c r="D56" s="76"/>
      <c r="E56" s="76"/>
      <c r="F56" s="76"/>
      <c r="G56" s="76"/>
      <c r="H56" s="76"/>
      <c r="I56" s="76"/>
      <c r="J56" s="76"/>
      <c r="K56" s="76"/>
      <c r="L56" s="77"/>
      <c r="N56" s="11"/>
      <c r="O56" s="11"/>
    </row>
    <row r="57" spans="1:15" ht="15">
      <c r="A57" s="20">
        <f t="shared" si="2"/>
        <v>46</v>
      </c>
      <c r="B57" s="36" t="s">
        <v>17</v>
      </c>
      <c r="C57" s="41">
        <f>SUM(D57:J57)</f>
        <v>0</v>
      </c>
      <c r="D57" s="41">
        <f>D58+D59</f>
        <v>0</v>
      </c>
      <c r="E57" s="41">
        <f aca="true" t="shared" si="26" ref="E57:K57">SUM(E58)</f>
        <v>0</v>
      </c>
      <c r="F57" s="41">
        <f t="shared" si="26"/>
        <v>0</v>
      </c>
      <c r="G57" s="41">
        <f t="shared" si="26"/>
        <v>0</v>
      </c>
      <c r="H57" s="41">
        <f t="shared" si="26"/>
        <v>0</v>
      </c>
      <c r="I57" s="41">
        <f t="shared" si="26"/>
        <v>0</v>
      </c>
      <c r="J57" s="41">
        <f t="shared" si="26"/>
        <v>0</v>
      </c>
      <c r="K57" s="41">
        <f t="shared" si="26"/>
        <v>0</v>
      </c>
      <c r="L57" s="71" t="s">
        <v>57</v>
      </c>
      <c r="N57" s="11"/>
      <c r="O57" s="11"/>
    </row>
    <row r="58" spans="1:15" ht="15">
      <c r="A58" s="20">
        <f t="shared" si="2"/>
        <v>47</v>
      </c>
      <c r="B58" s="27" t="s">
        <v>4</v>
      </c>
      <c r="C58" s="42">
        <f>SUM(D58:J58)</f>
        <v>0</v>
      </c>
      <c r="D58" s="42">
        <v>0</v>
      </c>
      <c r="E58" s="42">
        <v>0</v>
      </c>
      <c r="F58" s="42">
        <v>0</v>
      </c>
      <c r="G58" s="42">
        <v>0</v>
      </c>
      <c r="H58" s="42">
        <f>SUM(G58)</f>
        <v>0</v>
      </c>
      <c r="I58" s="42">
        <f>SUM(H58)</f>
        <v>0</v>
      </c>
      <c r="J58" s="42">
        <f>SUM(I58)</f>
        <v>0</v>
      </c>
      <c r="K58" s="42">
        <f>SUM(J58)</f>
        <v>0</v>
      </c>
      <c r="L58" s="72"/>
      <c r="N58" s="11"/>
      <c r="O58" s="11"/>
    </row>
    <row r="59" spans="1:15" ht="15" customHeight="1">
      <c r="A59" s="20">
        <f t="shared" si="2"/>
        <v>48</v>
      </c>
      <c r="B59" s="75" t="s">
        <v>78</v>
      </c>
      <c r="C59" s="76"/>
      <c r="D59" s="76"/>
      <c r="E59" s="76"/>
      <c r="F59" s="76"/>
      <c r="G59" s="76"/>
      <c r="H59" s="76"/>
      <c r="I59" s="76"/>
      <c r="J59" s="76"/>
      <c r="K59" s="76"/>
      <c r="L59" s="77"/>
      <c r="N59" s="2"/>
      <c r="O59" s="2"/>
    </row>
    <row r="60" spans="1:15" ht="15">
      <c r="A60" s="20">
        <f t="shared" si="2"/>
        <v>49</v>
      </c>
      <c r="B60" s="36" t="s">
        <v>29</v>
      </c>
      <c r="C60" s="41">
        <f>SUM(D60:K60)</f>
        <v>130510.5328</v>
      </c>
      <c r="D60" s="41">
        <f aca="true" t="shared" si="27" ref="D60:I60">SUM(D61)</f>
        <v>12001</v>
      </c>
      <c r="E60" s="41">
        <f t="shared" si="27"/>
        <v>12600</v>
      </c>
      <c r="F60" s="41">
        <f t="shared" si="27"/>
        <v>18150.6908</v>
      </c>
      <c r="G60" s="41">
        <f t="shared" si="27"/>
        <v>15955</v>
      </c>
      <c r="H60" s="41">
        <f t="shared" si="27"/>
        <v>21456.004</v>
      </c>
      <c r="I60" s="41">
        <f t="shared" si="27"/>
        <v>18347.838</v>
      </c>
      <c r="J60" s="41">
        <f>SUM(J61)</f>
        <v>16000</v>
      </c>
      <c r="K60" s="41">
        <f>SUM(K61)</f>
        <v>16000</v>
      </c>
      <c r="L60" s="71" t="s">
        <v>110</v>
      </c>
      <c r="N60" s="2"/>
      <c r="O60" s="2"/>
    </row>
    <row r="61" spans="1:15" ht="20.25" customHeight="1">
      <c r="A61" s="20">
        <f t="shared" si="2"/>
        <v>50</v>
      </c>
      <c r="B61" s="36" t="s">
        <v>4</v>
      </c>
      <c r="C61" s="41">
        <f>SUM(D61:K61)</f>
        <v>130510.5328</v>
      </c>
      <c r="D61" s="41">
        <f aca="true" t="shared" si="28" ref="D61:K61">SUM(D64+D67)</f>
        <v>12001</v>
      </c>
      <c r="E61" s="41">
        <f t="shared" si="28"/>
        <v>12600</v>
      </c>
      <c r="F61" s="41">
        <f t="shared" si="28"/>
        <v>18150.6908</v>
      </c>
      <c r="G61" s="41">
        <f t="shared" si="28"/>
        <v>15955</v>
      </c>
      <c r="H61" s="41">
        <f t="shared" si="28"/>
        <v>21456.004</v>
      </c>
      <c r="I61" s="41">
        <f t="shared" si="28"/>
        <v>18347.838</v>
      </c>
      <c r="J61" s="41">
        <f t="shared" si="28"/>
        <v>16000</v>
      </c>
      <c r="K61" s="41">
        <f t="shared" si="28"/>
        <v>16000</v>
      </c>
      <c r="L61" s="72"/>
      <c r="N61" s="2"/>
      <c r="O61" s="2"/>
    </row>
    <row r="62" spans="1:15" ht="15" customHeight="1">
      <c r="A62" s="20">
        <f t="shared" si="2"/>
        <v>51</v>
      </c>
      <c r="B62" s="75" t="s">
        <v>98</v>
      </c>
      <c r="C62" s="76"/>
      <c r="D62" s="76"/>
      <c r="E62" s="76"/>
      <c r="F62" s="76"/>
      <c r="G62" s="76"/>
      <c r="H62" s="76"/>
      <c r="I62" s="76"/>
      <c r="J62" s="76"/>
      <c r="K62" s="76"/>
      <c r="L62" s="77"/>
      <c r="N62" s="2"/>
      <c r="O62" s="2"/>
    </row>
    <row r="63" spans="1:15" ht="15">
      <c r="A63" s="20">
        <f t="shared" si="2"/>
        <v>52</v>
      </c>
      <c r="B63" s="36" t="s">
        <v>41</v>
      </c>
      <c r="C63" s="41">
        <f>SUM(D63:K63)</f>
        <v>95203.08840000001</v>
      </c>
      <c r="D63" s="41">
        <f>SUM(D64)</f>
        <v>8644.1</v>
      </c>
      <c r="E63" s="41">
        <f aca="true" t="shared" si="29" ref="E63:K63">SUM(E64)</f>
        <v>8800</v>
      </c>
      <c r="F63" s="41">
        <f t="shared" si="29"/>
        <v>10660.6908</v>
      </c>
      <c r="G63" s="41">
        <f t="shared" si="29"/>
        <v>13098.2976</v>
      </c>
      <c r="H63" s="41">
        <f t="shared" si="29"/>
        <v>15000</v>
      </c>
      <c r="I63" s="41">
        <f t="shared" si="29"/>
        <v>13000</v>
      </c>
      <c r="J63" s="41">
        <f t="shared" si="29"/>
        <v>13000</v>
      </c>
      <c r="K63" s="41">
        <f t="shared" si="29"/>
        <v>13000</v>
      </c>
      <c r="L63" s="71" t="s">
        <v>110</v>
      </c>
      <c r="N63" s="2"/>
      <c r="O63" s="2"/>
    </row>
    <row r="64" spans="1:15" ht="23.25" customHeight="1">
      <c r="A64" s="20">
        <f t="shared" si="2"/>
        <v>53</v>
      </c>
      <c r="B64" s="36" t="s">
        <v>4</v>
      </c>
      <c r="C64" s="41">
        <f>SUM(D64:K64)</f>
        <v>95203.08840000001</v>
      </c>
      <c r="D64" s="41">
        <v>8644.1</v>
      </c>
      <c r="E64" s="41">
        <v>8800</v>
      </c>
      <c r="F64" s="41">
        <v>10660.6908</v>
      </c>
      <c r="G64" s="41">
        <v>13098.2976</v>
      </c>
      <c r="H64" s="41">
        <v>15000</v>
      </c>
      <c r="I64" s="41">
        <v>13000</v>
      </c>
      <c r="J64" s="41">
        <v>13000</v>
      </c>
      <c r="K64" s="43">
        <v>13000</v>
      </c>
      <c r="L64" s="72"/>
      <c r="N64" s="2"/>
      <c r="O64" s="2"/>
    </row>
    <row r="65" spans="1:15" ht="15" customHeight="1">
      <c r="A65" s="20">
        <f t="shared" si="2"/>
        <v>54</v>
      </c>
      <c r="B65" s="75" t="s">
        <v>169</v>
      </c>
      <c r="C65" s="76"/>
      <c r="D65" s="76"/>
      <c r="E65" s="76"/>
      <c r="F65" s="76"/>
      <c r="G65" s="76"/>
      <c r="H65" s="76"/>
      <c r="I65" s="76"/>
      <c r="J65" s="76"/>
      <c r="K65" s="76"/>
      <c r="L65" s="77"/>
      <c r="N65" s="2"/>
      <c r="O65" s="2"/>
    </row>
    <row r="66" spans="1:15" ht="15">
      <c r="A66" s="20">
        <f t="shared" si="2"/>
        <v>55</v>
      </c>
      <c r="B66" s="36" t="s">
        <v>41</v>
      </c>
      <c r="C66" s="41">
        <f>SUM(D66:K66)</f>
        <v>35307.4444</v>
      </c>
      <c r="D66" s="41">
        <f>SUM(D67)</f>
        <v>3356.9</v>
      </c>
      <c r="E66" s="41">
        <f aca="true" t="shared" si="30" ref="E66:K66">SUM(E67)</f>
        <v>3800</v>
      </c>
      <c r="F66" s="41">
        <f t="shared" si="30"/>
        <v>7490</v>
      </c>
      <c r="G66" s="41">
        <f t="shared" si="30"/>
        <v>2856.7024</v>
      </c>
      <c r="H66" s="41">
        <f t="shared" si="30"/>
        <v>6456.004</v>
      </c>
      <c r="I66" s="41">
        <f t="shared" si="30"/>
        <v>5347.838</v>
      </c>
      <c r="J66" s="41">
        <f t="shared" si="30"/>
        <v>3000</v>
      </c>
      <c r="K66" s="41">
        <f t="shared" si="30"/>
        <v>3000</v>
      </c>
      <c r="L66" s="71" t="s">
        <v>110</v>
      </c>
      <c r="N66" s="2"/>
      <c r="O66" s="2"/>
    </row>
    <row r="67" spans="1:15" ht="15">
      <c r="A67" s="20">
        <f t="shared" si="2"/>
        <v>56</v>
      </c>
      <c r="B67" s="36" t="s">
        <v>4</v>
      </c>
      <c r="C67" s="41">
        <f>SUM(D67:K67)</f>
        <v>35307.4444</v>
      </c>
      <c r="D67" s="41">
        <v>3356.9</v>
      </c>
      <c r="E67" s="41">
        <v>3800</v>
      </c>
      <c r="F67" s="41">
        <v>7490</v>
      </c>
      <c r="G67" s="41">
        <v>2856.7024</v>
      </c>
      <c r="H67" s="41">
        <v>6456.004</v>
      </c>
      <c r="I67" s="41">
        <v>5347.838</v>
      </c>
      <c r="J67" s="41">
        <v>3000</v>
      </c>
      <c r="K67" s="43">
        <v>3000</v>
      </c>
      <c r="L67" s="72"/>
      <c r="N67" s="2"/>
      <c r="O67" s="2"/>
    </row>
    <row r="68" spans="1:15" ht="15" customHeight="1">
      <c r="A68" s="20">
        <f t="shared" si="2"/>
        <v>57</v>
      </c>
      <c r="B68" s="75" t="s">
        <v>176</v>
      </c>
      <c r="C68" s="76"/>
      <c r="D68" s="76"/>
      <c r="E68" s="76"/>
      <c r="F68" s="76"/>
      <c r="G68" s="76"/>
      <c r="H68" s="76"/>
      <c r="I68" s="76"/>
      <c r="J68" s="76"/>
      <c r="K68" s="76"/>
      <c r="L68" s="77"/>
      <c r="N68" s="2"/>
      <c r="O68" s="2"/>
    </row>
    <row r="69" spans="1:15" ht="15">
      <c r="A69" s="20">
        <f t="shared" si="2"/>
        <v>58</v>
      </c>
      <c r="B69" s="36" t="s">
        <v>17</v>
      </c>
      <c r="C69" s="41">
        <f>SUM(D69:K69)</f>
        <v>25640.53223</v>
      </c>
      <c r="D69" s="41">
        <f aca="true" t="shared" si="31" ref="D69:K69">SUM(D70)</f>
        <v>2890.9</v>
      </c>
      <c r="E69" s="41">
        <f t="shared" si="31"/>
        <v>2148</v>
      </c>
      <c r="F69" s="41">
        <f t="shared" si="31"/>
        <v>3923.84386</v>
      </c>
      <c r="G69" s="41">
        <f t="shared" si="31"/>
        <v>3352.35509</v>
      </c>
      <c r="H69" s="41">
        <f t="shared" si="31"/>
        <v>3175.75066</v>
      </c>
      <c r="I69" s="41">
        <f t="shared" si="31"/>
        <v>3544.68262</v>
      </c>
      <c r="J69" s="41">
        <f t="shared" si="31"/>
        <v>3302.5</v>
      </c>
      <c r="K69" s="41">
        <f t="shared" si="31"/>
        <v>3302.5</v>
      </c>
      <c r="L69" s="71" t="s">
        <v>114</v>
      </c>
      <c r="N69" s="2"/>
      <c r="O69" s="2"/>
    </row>
    <row r="70" spans="1:15" ht="15">
      <c r="A70" s="20">
        <f t="shared" si="2"/>
        <v>59</v>
      </c>
      <c r="B70" s="36" t="s">
        <v>4</v>
      </c>
      <c r="C70" s="41">
        <f>SUM(D70:K70)</f>
        <v>25640.53223</v>
      </c>
      <c r="D70" s="41">
        <v>2890.9</v>
      </c>
      <c r="E70" s="41">
        <v>2148</v>
      </c>
      <c r="F70" s="41">
        <v>3923.84386</v>
      </c>
      <c r="G70" s="41">
        <v>3352.35509</v>
      </c>
      <c r="H70" s="41">
        <v>3175.75066</v>
      </c>
      <c r="I70" s="41">
        <v>3544.68262</v>
      </c>
      <c r="J70" s="41">
        <v>3302.5</v>
      </c>
      <c r="K70" s="41">
        <v>3302.5</v>
      </c>
      <c r="L70" s="72"/>
      <c r="N70" s="2"/>
      <c r="O70" s="2"/>
    </row>
    <row r="71" spans="1:15" ht="15" customHeight="1">
      <c r="A71" s="20">
        <f t="shared" si="2"/>
        <v>60</v>
      </c>
      <c r="B71" s="75" t="s">
        <v>79</v>
      </c>
      <c r="C71" s="76"/>
      <c r="D71" s="76"/>
      <c r="E71" s="76"/>
      <c r="F71" s="76"/>
      <c r="G71" s="76"/>
      <c r="H71" s="76"/>
      <c r="I71" s="76"/>
      <c r="J71" s="76"/>
      <c r="K71" s="76"/>
      <c r="L71" s="77"/>
      <c r="N71" s="2"/>
      <c r="O71" s="2"/>
    </row>
    <row r="72" spans="1:15" ht="15">
      <c r="A72" s="20">
        <f t="shared" si="2"/>
        <v>61</v>
      </c>
      <c r="B72" s="36" t="s">
        <v>17</v>
      </c>
      <c r="C72" s="41">
        <f>SUM(D72:K72)</f>
        <v>23633.52907</v>
      </c>
      <c r="D72" s="41">
        <f aca="true" t="shared" si="32" ref="D72:K72">SUM(D73)</f>
        <v>2263.1</v>
      </c>
      <c r="E72" s="41">
        <f t="shared" si="32"/>
        <v>2306.9</v>
      </c>
      <c r="F72" s="41">
        <f t="shared" si="32"/>
        <v>3619.44212</v>
      </c>
      <c r="G72" s="41">
        <f t="shared" si="32"/>
        <v>2961.65639</v>
      </c>
      <c r="H72" s="41">
        <f t="shared" si="32"/>
        <v>3181.67</v>
      </c>
      <c r="I72" s="41">
        <f t="shared" si="32"/>
        <v>3300.76056</v>
      </c>
      <c r="J72" s="41">
        <f t="shared" si="32"/>
        <v>3000</v>
      </c>
      <c r="K72" s="41">
        <f t="shared" si="32"/>
        <v>3000</v>
      </c>
      <c r="L72" s="71" t="s">
        <v>120</v>
      </c>
      <c r="N72" s="2"/>
      <c r="O72" s="2"/>
    </row>
    <row r="73" spans="1:15" ht="15">
      <c r="A73" s="20">
        <f t="shared" si="2"/>
        <v>62</v>
      </c>
      <c r="B73" s="36" t="s">
        <v>4</v>
      </c>
      <c r="C73" s="41">
        <f>SUM(D73:K73)</f>
        <v>23633.52907</v>
      </c>
      <c r="D73" s="41">
        <v>2263.1</v>
      </c>
      <c r="E73" s="41">
        <v>2306.9</v>
      </c>
      <c r="F73" s="41">
        <v>3619.44212</v>
      </c>
      <c r="G73" s="41">
        <v>2961.65639</v>
      </c>
      <c r="H73" s="41">
        <v>3181.67</v>
      </c>
      <c r="I73" s="41">
        <v>3300.76056</v>
      </c>
      <c r="J73" s="41">
        <v>3000</v>
      </c>
      <c r="K73" s="41">
        <f>SUM(J73)</f>
        <v>3000</v>
      </c>
      <c r="L73" s="72"/>
      <c r="N73" s="2"/>
      <c r="O73" s="2"/>
    </row>
    <row r="74" spans="1:12" ht="15" customHeight="1">
      <c r="A74" s="20">
        <f t="shared" si="2"/>
        <v>63</v>
      </c>
      <c r="B74" s="75" t="s">
        <v>177</v>
      </c>
      <c r="C74" s="76"/>
      <c r="D74" s="76"/>
      <c r="E74" s="76"/>
      <c r="F74" s="76"/>
      <c r="G74" s="76"/>
      <c r="H74" s="76"/>
      <c r="I74" s="76"/>
      <c r="J74" s="76"/>
      <c r="K74" s="76"/>
      <c r="L74" s="77"/>
    </row>
    <row r="75" spans="1:12" ht="15" customHeight="1">
      <c r="A75" s="20">
        <f t="shared" si="2"/>
        <v>64</v>
      </c>
      <c r="B75" s="36" t="s">
        <v>29</v>
      </c>
      <c r="C75" s="41">
        <f>SUM(D75:K75)</f>
        <v>62065.06053</v>
      </c>
      <c r="D75" s="41">
        <f>SUM(D76:D77)</f>
        <v>4722.9</v>
      </c>
      <c r="E75" s="41">
        <f aca="true" t="shared" si="33" ref="E75:K75">SUM(E76:E77)</f>
        <v>8596.6</v>
      </c>
      <c r="F75" s="41">
        <f t="shared" si="33"/>
        <v>12256.96467</v>
      </c>
      <c r="G75" s="41">
        <f t="shared" si="33"/>
        <v>8014.415750000001</v>
      </c>
      <c r="H75" s="41">
        <f t="shared" si="33"/>
        <v>8129.80492</v>
      </c>
      <c r="I75" s="41">
        <f t="shared" si="33"/>
        <v>7744.375189999999</v>
      </c>
      <c r="J75" s="41">
        <f t="shared" si="33"/>
        <v>6300</v>
      </c>
      <c r="K75" s="41">
        <f t="shared" si="33"/>
        <v>6300</v>
      </c>
      <c r="L75" s="71" t="s">
        <v>190</v>
      </c>
    </row>
    <row r="76" spans="1:12" ht="19.5" customHeight="1">
      <c r="A76" s="20">
        <f t="shared" si="2"/>
        <v>65</v>
      </c>
      <c r="B76" s="36" t="s">
        <v>4</v>
      </c>
      <c r="C76" s="41">
        <f>SUM(D76:K76)</f>
        <v>61718.86053</v>
      </c>
      <c r="D76" s="41">
        <f>SUM(D80+D83+D90+D93+D99+D96+D102+D108+D105+D86+D111+D114)</f>
        <v>4722.9</v>
      </c>
      <c r="E76" s="41">
        <f>SUM(E80+E83+E90+E93+E99+E96+E102+E108+E105+E86+E111+E114)</f>
        <v>8250.4</v>
      </c>
      <c r="F76" s="41">
        <f>SUM(F80+F83+F90+F93+F99+F96+F102+F108+F105+F86+F111+F114)</f>
        <v>12256.96467</v>
      </c>
      <c r="G76" s="41">
        <f>SUM(G80+G83+G90+G93+G99+G96+G102+G108+G105+G86+G111+G114)</f>
        <v>8014.415750000001</v>
      </c>
      <c r="H76" s="41">
        <f>SUM(H80+H83+H90+H93+H99+H96+H102+H108+H105+H86+H111+H114+H117+H120)</f>
        <v>8129.80492</v>
      </c>
      <c r="I76" s="41">
        <f>SUM(I80+I83+I90+I93+I99+I96+I102+I108+I105+I86+I111+I114+I117+I120+I123)</f>
        <v>7744.375189999999</v>
      </c>
      <c r="J76" s="41">
        <f>SUM(J80+J83+J90+J93+J99+J96+J102+J108+J105+J86+J111+J114+J117+J120)</f>
        <v>6300</v>
      </c>
      <c r="K76" s="41">
        <f>SUM(K80+K83+K90+K93+K99+K96+K102+K108+K105+K86+K111+K114+K117+K120)</f>
        <v>6300</v>
      </c>
      <c r="L76" s="78"/>
    </row>
    <row r="77" spans="1:12" ht="18.75" customHeight="1">
      <c r="A77" s="20">
        <f t="shared" si="2"/>
        <v>66</v>
      </c>
      <c r="B77" s="36" t="s">
        <v>5</v>
      </c>
      <c r="C77" s="41">
        <f>SUM(D77:K77)</f>
        <v>346.2</v>
      </c>
      <c r="D77" s="41">
        <f>SUM(D87)</f>
        <v>0</v>
      </c>
      <c r="E77" s="41">
        <f aca="true" t="shared" si="34" ref="E77:K77">SUM(E87)</f>
        <v>346.2</v>
      </c>
      <c r="F77" s="41">
        <f t="shared" si="34"/>
        <v>0</v>
      </c>
      <c r="G77" s="41">
        <f t="shared" si="34"/>
        <v>0</v>
      </c>
      <c r="H77" s="41">
        <f t="shared" si="34"/>
        <v>0</v>
      </c>
      <c r="I77" s="41">
        <f t="shared" si="34"/>
        <v>0</v>
      </c>
      <c r="J77" s="41">
        <f t="shared" si="34"/>
        <v>0</v>
      </c>
      <c r="K77" s="41">
        <f t="shared" si="34"/>
        <v>0</v>
      </c>
      <c r="L77" s="72"/>
    </row>
    <row r="78" spans="1:12" ht="15" customHeight="1">
      <c r="A78" s="20">
        <f aca="true" t="shared" si="35" ref="A78:A144">SUM(A77+1)</f>
        <v>67</v>
      </c>
      <c r="B78" s="75" t="s">
        <v>46</v>
      </c>
      <c r="C78" s="76"/>
      <c r="D78" s="76"/>
      <c r="E78" s="76"/>
      <c r="F78" s="76"/>
      <c r="G78" s="76"/>
      <c r="H78" s="76"/>
      <c r="I78" s="76"/>
      <c r="J78" s="76"/>
      <c r="K78" s="76"/>
      <c r="L78" s="77"/>
    </row>
    <row r="79" spans="1:12" ht="15">
      <c r="A79" s="20">
        <f t="shared" si="35"/>
        <v>68</v>
      </c>
      <c r="B79" s="36" t="s">
        <v>41</v>
      </c>
      <c r="C79" s="41">
        <f>SUM(D79:K79)</f>
        <v>3781.6915099999997</v>
      </c>
      <c r="D79" s="41">
        <f aca="true" t="shared" si="36" ref="D79:K79">SUM(D80)</f>
        <v>369.2</v>
      </c>
      <c r="E79" s="41">
        <f t="shared" si="36"/>
        <v>404.9</v>
      </c>
      <c r="F79" s="41">
        <f t="shared" si="36"/>
        <v>384.30006</v>
      </c>
      <c r="G79" s="41">
        <f t="shared" si="36"/>
        <v>466.45882</v>
      </c>
      <c r="H79" s="41">
        <f t="shared" si="36"/>
        <v>500</v>
      </c>
      <c r="I79" s="41">
        <f t="shared" si="36"/>
        <v>656.83263</v>
      </c>
      <c r="J79" s="41">
        <f t="shared" si="36"/>
        <v>500</v>
      </c>
      <c r="K79" s="41">
        <f t="shared" si="36"/>
        <v>500</v>
      </c>
      <c r="L79" s="71" t="s">
        <v>119</v>
      </c>
    </row>
    <row r="80" spans="1:12" ht="15">
      <c r="A80" s="20">
        <f t="shared" si="35"/>
        <v>69</v>
      </c>
      <c r="B80" s="36" t="s">
        <v>4</v>
      </c>
      <c r="C80" s="41">
        <f>SUM(D80:K80)</f>
        <v>3781.6915099999997</v>
      </c>
      <c r="D80" s="41">
        <v>369.2</v>
      </c>
      <c r="E80" s="41">
        <v>404.9</v>
      </c>
      <c r="F80" s="41">
        <v>384.30006</v>
      </c>
      <c r="G80" s="41">
        <v>466.45882</v>
      </c>
      <c r="H80" s="41">
        <v>500</v>
      </c>
      <c r="I80" s="41">
        <v>656.83263</v>
      </c>
      <c r="J80" s="41">
        <v>500</v>
      </c>
      <c r="K80" s="41">
        <v>500</v>
      </c>
      <c r="L80" s="72"/>
    </row>
    <row r="81" spans="1:12" ht="15" customHeight="1">
      <c r="A81" s="20">
        <f t="shared" si="35"/>
        <v>70</v>
      </c>
      <c r="B81" s="75" t="s">
        <v>162</v>
      </c>
      <c r="C81" s="76"/>
      <c r="D81" s="76"/>
      <c r="E81" s="76"/>
      <c r="F81" s="76"/>
      <c r="G81" s="76"/>
      <c r="H81" s="76"/>
      <c r="I81" s="76"/>
      <c r="J81" s="76"/>
      <c r="K81" s="76"/>
      <c r="L81" s="77"/>
    </row>
    <row r="82" spans="1:12" ht="15">
      <c r="A82" s="20">
        <f t="shared" si="35"/>
        <v>71</v>
      </c>
      <c r="B82" s="36" t="s">
        <v>41</v>
      </c>
      <c r="C82" s="41">
        <f>SUM(C83)</f>
        <v>10052.84033</v>
      </c>
      <c r="D82" s="41">
        <f>SUM(D83)</f>
        <v>1098.7</v>
      </c>
      <c r="E82" s="41">
        <f aca="true" t="shared" si="37" ref="E82:K82">SUM(E83)</f>
        <v>976.1</v>
      </c>
      <c r="F82" s="41">
        <f t="shared" si="37"/>
        <v>999.8138</v>
      </c>
      <c r="G82" s="41">
        <f t="shared" si="37"/>
        <v>1147.68593</v>
      </c>
      <c r="H82" s="41">
        <f t="shared" si="37"/>
        <v>1312.24992</v>
      </c>
      <c r="I82" s="41">
        <f t="shared" si="37"/>
        <v>1718.29068</v>
      </c>
      <c r="J82" s="41">
        <f t="shared" si="37"/>
        <v>1400</v>
      </c>
      <c r="K82" s="41">
        <f t="shared" si="37"/>
        <v>1400</v>
      </c>
      <c r="L82" s="71" t="s">
        <v>118</v>
      </c>
    </row>
    <row r="83" spans="1:12" ht="15">
      <c r="A83" s="20">
        <f t="shared" si="35"/>
        <v>72</v>
      </c>
      <c r="B83" s="36" t="s">
        <v>4</v>
      </c>
      <c r="C83" s="41">
        <f>SUM(D83:K83)</f>
        <v>10052.84033</v>
      </c>
      <c r="D83" s="41">
        <v>1098.7</v>
      </c>
      <c r="E83" s="41">
        <v>976.1</v>
      </c>
      <c r="F83" s="41">
        <v>999.8138</v>
      </c>
      <c r="G83" s="41">
        <v>1147.68593</v>
      </c>
      <c r="H83" s="41">
        <v>1312.24992</v>
      </c>
      <c r="I83" s="41">
        <v>1718.29068</v>
      </c>
      <c r="J83" s="41">
        <v>1400</v>
      </c>
      <c r="K83" s="41">
        <v>1400</v>
      </c>
      <c r="L83" s="72"/>
    </row>
    <row r="84" spans="1:12" ht="15" customHeight="1">
      <c r="A84" s="20">
        <f t="shared" si="35"/>
        <v>73</v>
      </c>
      <c r="B84" s="75" t="s">
        <v>95</v>
      </c>
      <c r="C84" s="76"/>
      <c r="D84" s="76"/>
      <c r="E84" s="76"/>
      <c r="F84" s="76"/>
      <c r="G84" s="76"/>
      <c r="H84" s="76"/>
      <c r="I84" s="76"/>
      <c r="J84" s="76"/>
      <c r="K84" s="76"/>
      <c r="L84" s="77"/>
    </row>
    <row r="85" spans="1:12" ht="15">
      <c r="A85" s="20">
        <f t="shared" si="35"/>
        <v>74</v>
      </c>
      <c r="B85" s="36" t="s">
        <v>41</v>
      </c>
      <c r="C85" s="41">
        <f>SUM(D85:J85)</f>
        <v>1677.2</v>
      </c>
      <c r="D85" s="41">
        <f>SUM(D86:D87)</f>
        <v>500</v>
      </c>
      <c r="E85" s="41">
        <f aca="true" t="shared" si="38" ref="E85:J85">SUM(E86:E87)</f>
        <v>1177.2</v>
      </c>
      <c r="F85" s="41">
        <f t="shared" si="38"/>
        <v>0</v>
      </c>
      <c r="G85" s="41">
        <f t="shared" si="38"/>
        <v>0</v>
      </c>
      <c r="H85" s="41">
        <f t="shared" si="38"/>
        <v>0</v>
      </c>
      <c r="I85" s="41">
        <f t="shared" si="38"/>
        <v>0</v>
      </c>
      <c r="J85" s="41">
        <f t="shared" si="38"/>
        <v>0</v>
      </c>
      <c r="K85" s="41">
        <f>SUM(K86:K87)</f>
        <v>0</v>
      </c>
      <c r="L85" s="71" t="s">
        <v>117</v>
      </c>
    </row>
    <row r="86" spans="1:12" ht="15">
      <c r="A86" s="20">
        <f t="shared" si="35"/>
        <v>75</v>
      </c>
      <c r="B86" s="36" t="s">
        <v>4</v>
      </c>
      <c r="C86" s="41">
        <f>SUM(D86:J86)</f>
        <v>1331</v>
      </c>
      <c r="D86" s="41">
        <v>500</v>
      </c>
      <c r="E86" s="41">
        <v>831</v>
      </c>
      <c r="F86" s="41">
        <v>0</v>
      </c>
      <c r="G86" s="41">
        <v>0</v>
      </c>
      <c r="H86" s="41">
        <v>0</v>
      </c>
      <c r="I86" s="41">
        <f>SUM(H86)</f>
        <v>0</v>
      </c>
      <c r="J86" s="41">
        <f>SUM(I86)</f>
        <v>0</v>
      </c>
      <c r="K86" s="41">
        <f>SUM(J86)</f>
        <v>0</v>
      </c>
      <c r="L86" s="78"/>
    </row>
    <row r="87" spans="1:12" ht="15">
      <c r="A87" s="20">
        <f t="shared" si="35"/>
        <v>76</v>
      </c>
      <c r="B87" s="36" t="s">
        <v>5</v>
      </c>
      <c r="C87" s="41">
        <f>SUM(D87:K87)</f>
        <v>346.2</v>
      </c>
      <c r="D87" s="41">
        <v>0</v>
      </c>
      <c r="E87" s="41">
        <v>346.2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3">
        <v>0</v>
      </c>
      <c r="L87" s="72"/>
    </row>
    <row r="88" spans="1:12" ht="15" customHeight="1">
      <c r="A88" s="20">
        <f t="shared" si="35"/>
        <v>77</v>
      </c>
      <c r="B88" s="75" t="s">
        <v>47</v>
      </c>
      <c r="C88" s="76"/>
      <c r="D88" s="76"/>
      <c r="E88" s="76"/>
      <c r="F88" s="76"/>
      <c r="G88" s="76"/>
      <c r="H88" s="76"/>
      <c r="I88" s="76"/>
      <c r="J88" s="76"/>
      <c r="K88" s="76"/>
      <c r="L88" s="77"/>
    </row>
    <row r="89" spans="1:12" ht="15">
      <c r="A89" s="20">
        <f t="shared" si="35"/>
        <v>78</v>
      </c>
      <c r="B89" s="36" t="s">
        <v>41</v>
      </c>
      <c r="C89" s="41">
        <f>SUM(C90)</f>
        <v>713.66913</v>
      </c>
      <c r="D89" s="41">
        <f>SUM(D90)</f>
        <v>116.1</v>
      </c>
      <c r="E89" s="41">
        <f aca="true" t="shared" si="39" ref="E89:K89">SUM(E90)</f>
        <v>69.3</v>
      </c>
      <c r="F89" s="41">
        <f t="shared" si="39"/>
        <v>77.02912</v>
      </c>
      <c r="G89" s="41">
        <f t="shared" si="39"/>
        <v>74.75306</v>
      </c>
      <c r="H89" s="41">
        <f t="shared" si="39"/>
        <v>80</v>
      </c>
      <c r="I89" s="41">
        <f t="shared" si="39"/>
        <v>96.48695</v>
      </c>
      <c r="J89" s="41">
        <f t="shared" si="39"/>
        <v>100</v>
      </c>
      <c r="K89" s="41">
        <f t="shared" si="39"/>
        <v>100</v>
      </c>
      <c r="L89" s="71" t="s">
        <v>116</v>
      </c>
    </row>
    <row r="90" spans="1:12" ht="15">
      <c r="A90" s="20">
        <f t="shared" si="35"/>
        <v>79</v>
      </c>
      <c r="B90" s="36" t="s">
        <v>4</v>
      </c>
      <c r="C90" s="41">
        <f>SUM(D90:K90)</f>
        <v>713.66913</v>
      </c>
      <c r="D90" s="41">
        <v>116.1</v>
      </c>
      <c r="E90" s="41">
        <v>69.3</v>
      </c>
      <c r="F90" s="41">
        <v>77.02912</v>
      </c>
      <c r="G90" s="41">
        <v>74.75306</v>
      </c>
      <c r="H90" s="41">
        <v>80</v>
      </c>
      <c r="I90" s="41">
        <v>96.48695</v>
      </c>
      <c r="J90" s="41">
        <v>100</v>
      </c>
      <c r="K90" s="41">
        <v>100</v>
      </c>
      <c r="L90" s="72"/>
    </row>
    <row r="91" spans="1:12" ht="15" customHeight="1">
      <c r="A91" s="20">
        <f t="shared" si="35"/>
        <v>80</v>
      </c>
      <c r="B91" s="75" t="s">
        <v>55</v>
      </c>
      <c r="C91" s="76"/>
      <c r="D91" s="76"/>
      <c r="E91" s="76"/>
      <c r="F91" s="76"/>
      <c r="G91" s="76"/>
      <c r="H91" s="76"/>
      <c r="I91" s="76"/>
      <c r="J91" s="76"/>
      <c r="K91" s="76"/>
      <c r="L91" s="77"/>
    </row>
    <row r="92" spans="1:12" ht="15">
      <c r="A92" s="20">
        <f t="shared" si="35"/>
        <v>81</v>
      </c>
      <c r="B92" s="36" t="s">
        <v>41</v>
      </c>
      <c r="C92" s="41">
        <f>SUM(C93)</f>
        <v>25289.4842</v>
      </c>
      <c r="D92" s="41">
        <f>SUM(D93)</f>
        <v>1685.5</v>
      </c>
      <c r="E92" s="41">
        <f aca="true" t="shared" si="40" ref="E92:K92">SUM(E93)</f>
        <v>2669.2</v>
      </c>
      <c r="F92" s="41">
        <f t="shared" si="40"/>
        <v>2900</v>
      </c>
      <c r="G92" s="41">
        <f t="shared" si="40"/>
        <v>3120</v>
      </c>
      <c r="H92" s="41">
        <f t="shared" si="40"/>
        <v>3820</v>
      </c>
      <c r="I92" s="41">
        <f t="shared" si="40"/>
        <v>3994.7842</v>
      </c>
      <c r="J92" s="41">
        <f t="shared" si="40"/>
        <v>3550</v>
      </c>
      <c r="K92" s="41">
        <f t="shared" si="40"/>
        <v>3550</v>
      </c>
      <c r="L92" s="71" t="s">
        <v>112</v>
      </c>
    </row>
    <row r="93" spans="1:12" ht="15">
      <c r="A93" s="20">
        <f t="shared" si="35"/>
        <v>82</v>
      </c>
      <c r="B93" s="36" t="s">
        <v>4</v>
      </c>
      <c r="C93" s="41">
        <f>SUM(D93:K93)</f>
        <v>25289.4842</v>
      </c>
      <c r="D93" s="41">
        <v>1685.5</v>
      </c>
      <c r="E93" s="41">
        <v>2669.2</v>
      </c>
      <c r="F93" s="41">
        <v>2900</v>
      </c>
      <c r="G93" s="41">
        <v>3120</v>
      </c>
      <c r="H93" s="41">
        <v>3820</v>
      </c>
      <c r="I93" s="41">
        <v>3994.7842</v>
      </c>
      <c r="J93" s="41">
        <v>3550</v>
      </c>
      <c r="K93" s="41">
        <v>3550</v>
      </c>
      <c r="L93" s="72"/>
    </row>
    <row r="94" spans="1:12" ht="15" customHeight="1">
      <c r="A94" s="20">
        <f t="shared" si="35"/>
        <v>83</v>
      </c>
      <c r="B94" s="75" t="s">
        <v>155</v>
      </c>
      <c r="C94" s="76"/>
      <c r="D94" s="76"/>
      <c r="E94" s="76"/>
      <c r="F94" s="76"/>
      <c r="G94" s="76"/>
      <c r="H94" s="76"/>
      <c r="I94" s="76"/>
      <c r="J94" s="76"/>
      <c r="K94" s="76"/>
      <c r="L94" s="77"/>
    </row>
    <row r="95" spans="1:12" ht="15">
      <c r="A95" s="20">
        <f t="shared" si="35"/>
        <v>84</v>
      </c>
      <c r="B95" s="36" t="s">
        <v>41</v>
      </c>
      <c r="C95" s="41">
        <f>SUM(C96)</f>
        <v>4645.41257</v>
      </c>
      <c r="D95" s="41">
        <f>SUM(D96)</f>
        <v>773.4</v>
      </c>
      <c r="E95" s="41">
        <f aca="true" t="shared" si="41" ref="E95:K95">SUM(E96)</f>
        <v>1701</v>
      </c>
      <c r="F95" s="41">
        <f t="shared" si="41"/>
        <v>0</v>
      </c>
      <c r="G95" s="41">
        <f t="shared" si="41"/>
        <v>560</v>
      </c>
      <c r="H95" s="41">
        <f t="shared" si="41"/>
        <v>158</v>
      </c>
      <c r="I95" s="41">
        <f t="shared" si="41"/>
        <v>453.01257</v>
      </c>
      <c r="J95" s="41">
        <f t="shared" si="41"/>
        <v>500</v>
      </c>
      <c r="K95" s="41">
        <f t="shared" si="41"/>
        <v>500</v>
      </c>
      <c r="L95" s="71" t="s">
        <v>112</v>
      </c>
    </row>
    <row r="96" spans="1:12" ht="15">
      <c r="A96" s="20">
        <f t="shared" si="35"/>
        <v>85</v>
      </c>
      <c r="B96" s="36" t="s">
        <v>4</v>
      </c>
      <c r="C96" s="41">
        <f>SUM(D96:K96)</f>
        <v>4645.41257</v>
      </c>
      <c r="D96" s="41">
        <v>773.4</v>
      </c>
      <c r="E96" s="41">
        <v>1701</v>
      </c>
      <c r="F96" s="41">
        <v>0</v>
      </c>
      <c r="G96" s="41">
        <v>560</v>
      </c>
      <c r="H96" s="41">
        <v>158</v>
      </c>
      <c r="I96" s="41">
        <v>453.01257</v>
      </c>
      <c r="J96" s="41">
        <v>500</v>
      </c>
      <c r="K96" s="41">
        <f>SUM(J96)</f>
        <v>500</v>
      </c>
      <c r="L96" s="72"/>
    </row>
    <row r="97" spans="1:12" ht="15" customHeight="1">
      <c r="A97" s="20">
        <f t="shared" si="35"/>
        <v>86</v>
      </c>
      <c r="B97" s="75" t="s">
        <v>50</v>
      </c>
      <c r="C97" s="76"/>
      <c r="D97" s="76"/>
      <c r="E97" s="76"/>
      <c r="F97" s="76"/>
      <c r="G97" s="76"/>
      <c r="H97" s="76"/>
      <c r="I97" s="76"/>
      <c r="J97" s="76"/>
      <c r="K97" s="76"/>
      <c r="L97" s="77"/>
    </row>
    <row r="98" spans="1:12" ht="15">
      <c r="A98" s="20">
        <f t="shared" si="35"/>
        <v>87</v>
      </c>
      <c r="B98" s="36" t="s">
        <v>41</v>
      </c>
      <c r="C98" s="41">
        <f>SUM(C99)</f>
        <v>815.2899</v>
      </c>
      <c r="D98" s="41">
        <f>SUM(D99)</f>
        <v>92</v>
      </c>
      <c r="E98" s="41">
        <f aca="true" t="shared" si="42" ref="E98:K98">SUM(E99)</f>
        <v>99.9</v>
      </c>
      <c r="F98" s="41">
        <f t="shared" si="42"/>
        <v>99.9899</v>
      </c>
      <c r="G98" s="41">
        <f t="shared" si="42"/>
        <v>45</v>
      </c>
      <c r="H98" s="41">
        <f t="shared" si="42"/>
        <v>95.4</v>
      </c>
      <c r="I98" s="41">
        <f t="shared" si="42"/>
        <v>83</v>
      </c>
      <c r="J98" s="41">
        <f t="shared" si="42"/>
        <v>150</v>
      </c>
      <c r="K98" s="41">
        <f t="shared" si="42"/>
        <v>150</v>
      </c>
      <c r="L98" s="71" t="s">
        <v>115</v>
      </c>
    </row>
    <row r="99" spans="1:12" ht="15">
      <c r="A99" s="20">
        <f t="shared" si="35"/>
        <v>88</v>
      </c>
      <c r="B99" s="36" t="s">
        <v>4</v>
      </c>
      <c r="C99" s="41">
        <f>SUM(D99:K99)</f>
        <v>815.2899</v>
      </c>
      <c r="D99" s="41">
        <v>92</v>
      </c>
      <c r="E99" s="41">
        <v>99.9</v>
      </c>
      <c r="F99" s="41">
        <v>99.9899</v>
      </c>
      <c r="G99" s="41">
        <v>45</v>
      </c>
      <c r="H99" s="41">
        <v>95.4</v>
      </c>
      <c r="I99" s="41">
        <v>83</v>
      </c>
      <c r="J99" s="41">
        <v>150</v>
      </c>
      <c r="K99" s="41">
        <v>150</v>
      </c>
      <c r="L99" s="72"/>
    </row>
    <row r="100" spans="1:12" ht="15" customHeight="1">
      <c r="A100" s="20">
        <f t="shared" si="35"/>
        <v>89</v>
      </c>
      <c r="B100" s="75" t="s">
        <v>53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7"/>
    </row>
    <row r="101" spans="1:12" ht="15">
      <c r="A101" s="20">
        <f t="shared" si="35"/>
        <v>90</v>
      </c>
      <c r="B101" s="36" t="s">
        <v>41</v>
      </c>
      <c r="C101" s="41">
        <f>SUM(C102)</f>
        <v>614.6935599999999</v>
      </c>
      <c r="D101" s="41">
        <f>SUM(D102)</f>
        <v>88</v>
      </c>
      <c r="E101" s="41">
        <f aca="true" t="shared" si="43" ref="E101:K101">SUM(E102)</f>
        <v>0</v>
      </c>
      <c r="F101" s="41">
        <f t="shared" si="43"/>
        <v>150</v>
      </c>
      <c r="G101" s="41">
        <f t="shared" si="43"/>
        <v>99</v>
      </c>
      <c r="H101" s="41">
        <f t="shared" si="43"/>
        <v>0</v>
      </c>
      <c r="I101" s="41">
        <f t="shared" si="43"/>
        <v>77.69356</v>
      </c>
      <c r="J101" s="41">
        <f t="shared" si="43"/>
        <v>100</v>
      </c>
      <c r="K101" s="41">
        <f t="shared" si="43"/>
        <v>100</v>
      </c>
      <c r="L101" s="71" t="s">
        <v>114</v>
      </c>
    </row>
    <row r="102" spans="1:12" ht="15">
      <c r="A102" s="20">
        <f t="shared" si="35"/>
        <v>91</v>
      </c>
      <c r="B102" s="36" t="s">
        <v>4</v>
      </c>
      <c r="C102" s="41">
        <f>SUM(D102:K102)</f>
        <v>614.6935599999999</v>
      </c>
      <c r="D102" s="41">
        <v>88</v>
      </c>
      <c r="E102" s="41">
        <v>0</v>
      </c>
      <c r="F102" s="41">
        <v>150</v>
      </c>
      <c r="G102" s="41">
        <v>99</v>
      </c>
      <c r="H102" s="41">
        <v>0</v>
      </c>
      <c r="I102" s="41">
        <v>77.69356</v>
      </c>
      <c r="J102" s="41">
        <v>100</v>
      </c>
      <c r="K102" s="41">
        <v>100</v>
      </c>
      <c r="L102" s="72"/>
    </row>
    <row r="103" spans="1:12" ht="15" customHeight="1">
      <c r="A103" s="20">
        <f t="shared" si="35"/>
        <v>92</v>
      </c>
      <c r="B103" s="75" t="s">
        <v>63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7"/>
    </row>
    <row r="104" spans="1:12" ht="15">
      <c r="A104" s="20">
        <f t="shared" si="35"/>
        <v>93</v>
      </c>
      <c r="B104" s="36" t="s">
        <v>41</v>
      </c>
      <c r="C104" s="41">
        <f>SUM(D104:K104)</f>
        <v>1710.25802</v>
      </c>
      <c r="D104" s="41">
        <f>SUM(D105)</f>
        <v>0</v>
      </c>
      <c r="E104" s="41">
        <f aca="true" t="shared" si="44" ref="E104:K104">SUM(E105)</f>
        <v>0</v>
      </c>
      <c r="F104" s="41">
        <f t="shared" si="44"/>
        <v>1710.25802</v>
      </c>
      <c r="G104" s="41">
        <f t="shared" si="44"/>
        <v>0</v>
      </c>
      <c r="H104" s="41">
        <f t="shared" si="44"/>
        <v>0</v>
      </c>
      <c r="I104" s="41">
        <f t="shared" si="44"/>
        <v>0</v>
      </c>
      <c r="J104" s="41">
        <f t="shared" si="44"/>
        <v>0</v>
      </c>
      <c r="K104" s="41">
        <f t="shared" si="44"/>
        <v>0</v>
      </c>
      <c r="L104" s="71" t="s">
        <v>113</v>
      </c>
    </row>
    <row r="105" spans="1:12" ht="15">
      <c r="A105" s="20">
        <f t="shared" si="35"/>
        <v>94</v>
      </c>
      <c r="B105" s="36" t="s">
        <v>4</v>
      </c>
      <c r="C105" s="41">
        <f>SUM(D105:K105)</f>
        <v>1710.25802</v>
      </c>
      <c r="D105" s="41">
        <v>0</v>
      </c>
      <c r="E105" s="41">
        <v>0</v>
      </c>
      <c r="F105" s="41">
        <v>1710.25802</v>
      </c>
      <c r="G105" s="41">
        <v>0</v>
      </c>
      <c r="H105" s="41">
        <v>0</v>
      </c>
      <c r="I105" s="41">
        <v>0</v>
      </c>
      <c r="J105" s="41">
        <f>SUM(I105)</f>
        <v>0</v>
      </c>
      <c r="K105" s="41">
        <f>SUM(J105)</f>
        <v>0</v>
      </c>
      <c r="L105" s="72"/>
    </row>
    <row r="106" spans="1:12" ht="15" customHeight="1">
      <c r="A106" s="20">
        <f t="shared" si="35"/>
        <v>95</v>
      </c>
      <c r="B106" s="75" t="s">
        <v>61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7"/>
    </row>
    <row r="107" spans="1:12" ht="15">
      <c r="A107" s="20">
        <f t="shared" si="35"/>
        <v>96</v>
      </c>
      <c r="B107" s="36" t="s">
        <v>41</v>
      </c>
      <c r="C107" s="41">
        <f>SUM(D107:K107)</f>
        <v>9651.76771</v>
      </c>
      <c r="D107" s="41">
        <f>SUM(D108)</f>
        <v>0</v>
      </c>
      <c r="E107" s="41">
        <f aca="true" t="shared" si="45" ref="E107:K107">SUM(E108)</f>
        <v>1499</v>
      </c>
      <c r="F107" s="41">
        <f t="shared" si="45"/>
        <v>5935.57377</v>
      </c>
      <c r="G107" s="41">
        <f t="shared" si="45"/>
        <v>2093.46794</v>
      </c>
      <c r="H107" s="41">
        <f t="shared" si="45"/>
        <v>33</v>
      </c>
      <c r="I107" s="41">
        <f t="shared" si="45"/>
        <v>90.726</v>
      </c>
      <c r="J107" s="41">
        <f t="shared" si="45"/>
        <v>0</v>
      </c>
      <c r="K107" s="41">
        <f t="shared" si="45"/>
        <v>0</v>
      </c>
      <c r="L107" s="71" t="s">
        <v>112</v>
      </c>
    </row>
    <row r="108" spans="1:12" ht="15">
      <c r="A108" s="20">
        <f t="shared" si="35"/>
        <v>97</v>
      </c>
      <c r="B108" s="36" t="s">
        <v>4</v>
      </c>
      <c r="C108" s="41">
        <f>SUM(D108:K108)</f>
        <v>9651.76771</v>
      </c>
      <c r="D108" s="41">
        <v>0</v>
      </c>
      <c r="E108" s="41">
        <v>1499</v>
      </c>
      <c r="F108" s="41">
        <v>5935.57377</v>
      </c>
      <c r="G108" s="41">
        <v>2093.46794</v>
      </c>
      <c r="H108" s="41">
        <v>33</v>
      </c>
      <c r="I108" s="41">
        <v>90.726</v>
      </c>
      <c r="J108" s="41">
        <v>0</v>
      </c>
      <c r="K108" s="41">
        <f>SUM(J108)</f>
        <v>0</v>
      </c>
      <c r="L108" s="72"/>
    </row>
    <row r="109" spans="1:12" ht="15" customHeight="1">
      <c r="A109" s="20">
        <f t="shared" si="35"/>
        <v>98</v>
      </c>
      <c r="B109" s="75" t="s">
        <v>149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7"/>
    </row>
    <row r="110" spans="1:12" ht="15">
      <c r="A110" s="20">
        <f t="shared" si="35"/>
        <v>99</v>
      </c>
      <c r="B110" s="36" t="s">
        <v>41</v>
      </c>
      <c r="C110" s="41">
        <f>SUM(D110:K110)</f>
        <v>58.05</v>
      </c>
      <c r="D110" s="41">
        <f>SUM(D111)</f>
        <v>0</v>
      </c>
      <c r="E110" s="41">
        <f aca="true" t="shared" si="46" ref="E110:K110">SUM(E111)</f>
        <v>0</v>
      </c>
      <c r="F110" s="41">
        <f t="shared" si="46"/>
        <v>0</v>
      </c>
      <c r="G110" s="41">
        <f t="shared" si="46"/>
        <v>58.05</v>
      </c>
      <c r="H110" s="41">
        <f t="shared" si="46"/>
        <v>0</v>
      </c>
      <c r="I110" s="41">
        <f t="shared" si="46"/>
        <v>0</v>
      </c>
      <c r="J110" s="41">
        <f t="shared" si="46"/>
        <v>0</v>
      </c>
      <c r="K110" s="41">
        <f t="shared" si="46"/>
        <v>0</v>
      </c>
      <c r="L110" s="71" t="s">
        <v>112</v>
      </c>
    </row>
    <row r="111" spans="1:12" ht="15">
      <c r="A111" s="20">
        <f t="shared" si="35"/>
        <v>100</v>
      </c>
      <c r="B111" s="36" t="s">
        <v>4</v>
      </c>
      <c r="C111" s="41">
        <f>SUM(D111:K111)</f>
        <v>58.05</v>
      </c>
      <c r="D111" s="41">
        <v>0</v>
      </c>
      <c r="E111" s="41">
        <v>0</v>
      </c>
      <c r="F111" s="41">
        <v>0</v>
      </c>
      <c r="G111" s="41">
        <v>58.05</v>
      </c>
      <c r="H111" s="41">
        <v>0</v>
      </c>
      <c r="I111" s="41">
        <v>0</v>
      </c>
      <c r="J111" s="41">
        <f>SUM(I111)</f>
        <v>0</v>
      </c>
      <c r="K111" s="41">
        <f>SUM(J111)</f>
        <v>0</v>
      </c>
      <c r="L111" s="72"/>
    </row>
    <row r="112" spans="1:12" ht="15">
      <c r="A112" s="20">
        <f t="shared" si="35"/>
        <v>101</v>
      </c>
      <c r="B112" s="75" t="s">
        <v>150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7"/>
    </row>
    <row r="113" spans="1:12" ht="15">
      <c r="A113" s="20">
        <f t="shared" si="35"/>
        <v>102</v>
      </c>
      <c r="B113" s="36" t="s">
        <v>41</v>
      </c>
      <c r="C113" s="41">
        <f>SUM(D113:K113)</f>
        <v>733.155</v>
      </c>
      <c r="D113" s="41">
        <f>SUM(D114)</f>
        <v>0</v>
      </c>
      <c r="E113" s="41">
        <f aca="true" t="shared" si="47" ref="E113:K113">SUM(E114)</f>
        <v>0</v>
      </c>
      <c r="F113" s="41">
        <f t="shared" si="47"/>
        <v>0</v>
      </c>
      <c r="G113" s="41">
        <f t="shared" si="47"/>
        <v>350</v>
      </c>
      <c r="H113" s="41">
        <f t="shared" si="47"/>
        <v>383.155</v>
      </c>
      <c r="I113" s="41">
        <f t="shared" si="47"/>
        <v>0</v>
      </c>
      <c r="J113" s="41">
        <f t="shared" si="47"/>
        <v>0</v>
      </c>
      <c r="K113" s="41">
        <f t="shared" si="47"/>
        <v>0</v>
      </c>
      <c r="L113" s="71" t="s">
        <v>156</v>
      </c>
    </row>
    <row r="114" spans="1:12" ht="15">
      <c r="A114" s="20">
        <f t="shared" si="35"/>
        <v>103</v>
      </c>
      <c r="B114" s="36" t="s">
        <v>4</v>
      </c>
      <c r="C114" s="41">
        <f>SUM(D114:K114)</f>
        <v>733.155</v>
      </c>
      <c r="D114" s="41">
        <v>0</v>
      </c>
      <c r="E114" s="41">
        <v>0</v>
      </c>
      <c r="F114" s="41">
        <v>0</v>
      </c>
      <c r="G114" s="41">
        <v>350</v>
      </c>
      <c r="H114" s="41">
        <v>383.155</v>
      </c>
      <c r="I114" s="41">
        <v>0</v>
      </c>
      <c r="J114" s="41">
        <f>SUM(I114)</f>
        <v>0</v>
      </c>
      <c r="K114" s="41">
        <f>SUM(J114)</f>
        <v>0</v>
      </c>
      <c r="L114" s="72"/>
    </row>
    <row r="115" spans="1:12" ht="14.25" customHeight="1">
      <c r="A115" s="20">
        <f t="shared" si="35"/>
        <v>104</v>
      </c>
      <c r="B115" s="75" t="s">
        <v>189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7"/>
    </row>
    <row r="116" spans="1:12" ht="15">
      <c r="A116" s="20">
        <f t="shared" si="35"/>
        <v>105</v>
      </c>
      <c r="B116" s="36" t="s">
        <v>41</v>
      </c>
      <c r="C116" s="41">
        <f>SUM(D116:K116)</f>
        <v>2067.3450000000003</v>
      </c>
      <c r="D116" s="41">
        <f>SUM(D117)</f>
        <v>0</v>
      </c>
      <c r="E116" s="41">
        <f aca="true" t="shared" si="48" ref="E116:K116">SUM(E117)</f>
        <v>0</v>
      </c>
      <c r="F116" s="41">
        <f t="shared" si="48"/>
        <v>0</v>
      </c>
      <c r="G116" s="41">
        <f t="shared" si="48"/>
        <v>0</v>
      </c>
      <c r="H116" s="41">
        <f t="shared" si="48"/>
        <v>1500</v>
      </c>
      <c r="I116" s="41">
        <f t="shared" si="48"/>
        <v>567.345</v>
      </c>
      <c r="J116" s="41">
        <f t="shared" si="48"/>
        <v>0</v>
      </c>
      <c r="K116" s="41">
        <f t="shared" si="48"/>
        <v>0</v>
      </c>
      <c r="L116" s="71" t="s">
        <v>166</v>
      </c>
    </row>
    <row r="117" spans="1:12" ht="15">
      <c r="A117" s="20">
        <f t="shared" si="35"/>
        <v>106</v>
      </c>
      <c r="B117" s="36" t="s">
        <v>4</v>
      </c>
      <c r="C117" s="41">
        <f>SUM(D117:K117)</f>
        <v>2067.3450000000003</v>
      </c>
      <c r="D117" s="41">
        <v>0</v>
      </c>
      <c r="E117" s="41">
        <v>0</v>
      </c>
      <c r="F117" s="41">
        <v>0</v>
      </c>
      <c r="G117" s="41">
        <v>0</v>
      </c>
      <c r="H117" s="41">
        <v>1500</v>
      </c>
      <c r="I117" s="41">
        <v>567.345</v>
      </c>
      <c r="J117" s="41">
        <v>0</v>
      </c>
      <c r="K117" s="41">
        <f>SUM(J117)</f>
        <v>0</v>
      </c>
      <c r="L117" s="72"/>
    </row>
    <row r="118" spans="1:12" ht="15" customHeight="1">
      <c r="A118" s="20">
        <f t="shared" si="35"/>
        <v>107</v>
      </c>
      <c r="B118" s="75" t="s">
        <v>164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7"/>
    </row>
    <row r="119" spans="1:12" ht="15">
      <c r="A119" s="20">
        <f t="shared" si="35"/>
        <v>108</v>
      </c>
      <c r="B119" s="36" t="s">
        <v>41</v>
      </c>
      <c r="C119" s="41">
        <f>SUM(D119:K119)</f>
        <v>248</v>
      </c>
      <c r="D119" s="41">
        <f>SUM(D120)</f>
        <v>0</v>
      </c>
      <c r="E119" s="41">
        <f aca="true" t="shared" si="49" ref="E119:K119">SUM(E120)</f>
        <v>0</v>
      </c>
      <c r="F119" s="41">
        <f t="shared" si="49"/>
        <v>0</v>
      </c>
      <c r="G119" s="41">
        <f t="shared" si="49"/>
        <v>0</v>
      </c>
      <c r="H119" s="41">
        <f t="shared" si="49"/>
        <v>248</v>
      </c>
      <c r="I119" s="41">
        <f t="shared" si="49"/>
        <v>0</v>
      </c>
      <c r="J119" s="41">
        <f t="shared" si="49"/>
        <v>0</v>
      </c>
      <c r="K119" s="41">
        <f t="shared" si="49"/>
        <v>0</v>
      </c>
      <c r="L119" s="71" t="s">
        <v>165</v>
      </c>
    </row>
    <row r="120" spans="1:12" ht="15">
      <c r="A120" s="20">
        <f t="shared" si="35"/>
        <v>109</v>
      </c>
      <c r="B120" s="36" t="s">
        <v>4</v>
      </c>
      <c r="C120" s="41">
        <f>SUM(D120:K120)</f>
        <v>248</v>
      </c>
      <c r="D120" s="41">
        <v>0</v>
      </c>
      <c r="E120" s="41">
        <v>0</v>
      </c>
      <c r="F120" s="41">
        <v>0</v>
      </c>
      <c r="G120" s="41">
        <v>0</v>
      </c>
      <c r="H120" s="41">
        <v>248</v>
      </c>
      <c r="I120" s="41">
        <v>0</v>
      </c>
      <c r="J120" s="41">
        <f>SUM(I120)</f>
        <v>0</v>
      </c>
      <c r="K120" s="41">
        <f>SUM(J120)</f>
        <v>0</v>
      </c>
      <c r="L120" s="72"/>
    </row>
    <row r="121" spans="1:12" ht="27" customHeight="1">
      <c r="A121" s="20">
        <f t="shared" si="35"/>
        <v>110</v>
      </c>
      <c r="B121" s="75" t="s">
        <v>186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7"/>
    </row>
    <row r="122" spans="1:12" ht="15">
      <c r="A122" s="20">
        <f t="shared" si="35"/>
        <v>111</v>
      </c>
      <c r="B122" s="36" t="s">
        <v>41</v>
      </c>
      <c r="C122" s="41">
        <f>SUM(D122:K122)</f>
        <v>6.2036</v>
      </c>
      <c r="D122" s="41">
        <f>SUM(D123)</f>
        <v>0</v>
      </c>
      <c r="E122" s="41">
        <f aca="true" t="shared" si="50" ref="E122:K122">SUM(E123)</f>
        <v>0</v>
      </c>
      <c r="F122" s="41">
        <f t="shared" si="50"/>
        <v>0</v>
      </c>
      <c r="G122" s="41">
        <f t="shared" si="50"/>
        <v>0</v>
      </c>
      <c r="H122" s="41">
        <f t="shared" si="50"/>
        <v>0</v>
      </c>
      <c r="I122" s="41">
        <f t="shared" si="50"/>
        <v>6.2036</v>
      </c>
      <c r="J122" s="41">
        <f t="shared" si="50"/>
        <v>0</v>
      </c>
      <c r="K122" s="41">
        <f t="shared" si="50"/>
        <v>0</v>
      </c>
      <c r="L122" s="71" t="s">
        <v>187</v>
      </c>
    </row>
    <row r="123" spans="1:12" ht="15">
      <c r="A123" s="20">
        <f t="shared" si="35"/>
        <v>112</v>
      </c>
      <c r="B123" s="36" t="s">
        <v>4</v>
      </c>
      <c r="C123" s="41">
        <f>SUM(D123:K123)</f>
        <v>6.2036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6.2036</v>
      </c>
      <c r="J123" s="41">
        <v>0</v>
      </c>
      <c r="K123" s="41">
        <v>0</v>
      </c>
      <c r="L123" s="72"/>
    </row>
    <row r="124" spans="1:12" ht="15" customHeight="1">
      <c r="A124" s="20">
        <f t="shared" si="35"/>
        <v>113</v>
      </c>
      <c r="B124" s="75" t="s">
        <v>188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7"/>
    </row>
    <row r="125" spans="1:12" ht="15">
      <c r="A125" s="20">
        <f t="shared" si="35"/>
        <v>114</v>
      </c>
      <c r="B125" s="36" t="s">
        <v>17</v>
      </c>
      <c r="C125" s="41">
        <f>SUM(D125:K125)</f>
        <v>7467.849999999999</v>
      </c>
      <c r="D125" s="37">
        <f>SUM(D126:D127)</f>
        <v>0</v>
      </c>
      <c r="E125" s="37">
        <f aca="true" t="shared" si="51" ref="E125:K125">SUM(E126:E127)</f>
        <v>0</v>
      </c>
      <c r="F125" s="37">
        <f t="shared" si="51"/>
        <v>1771.9</v>
      </c>
      <c r="G125" s="37">
        <f t="shared" si="51"/>
        <v>1169.55</v>
      </c>
      <c r="H125" s="37">
        <f t="shared" si="51"/>
        <v>1473.9</v>
      </c>
      <c r="I125" s="37">
        <f t="shared" si="51"/>
        <v>1192.7</v>
      </c>
      <c r="J125" s="37">
        <f t="shared" si="51"/>
        <v>933.4</v>
      </c>
      <c r="K125" s="37">
        <f t="shared" si="51"/>
        <v>926.4</v>
      </c>
      <c r="L125" s="71" t="s">
        <v>111</v>
      </c>
    </row>
    <row r="126" spans="1:12" ht="15">
      <c r="A126" s="20">
        <f t="shared" si="35"/>
        <v>115</v>
      </c>
      <c r="B126" s="36" t="s">
        <v>4</v>
      </c>
      <c r="C126" s="41">
        <f>SUM(D126:K126)</f>
        <v>1772.4499999999998</v>
      </c>
      <c r="D126" s="37">
        <v>0</v>
      </c>
      <c r="E126" s="37">
        <v>0</v>
      </c>
      <c r="F126" s="37">
        <v>796.8</v>
      </c>
      <c r="G126" s="37">
        <v>206.05</v>
      </c>
      <c r="H126" s="37">
        <v>519.6</v>
      </c>
      <c r="I126" s="37">
        <v>250</v>
      </c>
      <c r="J126" s="37">
        <v>0</v>
      </c>
      <c r="K126" s="44">
        <v>0</v>
      </c>
      <c r="L126" s="78"/>
    </row>
    <row r="127" spans="1:12" ht="15">
      <c r="A127" s="20">
        <f t="shared" si="35"/>
        <v>116</v>
      </c>
      <c r="B127" s="36" t="s">
        <v>5</v>
      </c>
      <c r="C127" s="41">
        <f>SUM(D127:K127)</f>
        <v>5695.399999999999</v>
      </c>
      <c r="D127" s="37">
        <v>0</v>
      </c>
      <c r="E127" s="37">
        <v>0</v>
      </c>
      <c r="F127" s="37">
        <v>975.1</v>
      </c>
      <c r="G127" s="37">
        <v>963.5</v>
      </c>
      <c r="H127" s="37">
        <v>954.3</v>
      </c>
      <c r="I127" s="37">
        <v>942.7</v>
      </c>
      <c r="J127" s="37">
        <v>933.4</v>
      </c>
      <c r="K127" s="37">
        <v>926.4</v>
      </c>
      <c r="L127" s="72"/>
    </row>
    <row r="128" spans="1:12" ht="30.75" customHeight="1">
      <c r="A128" s="20">
        <f t="shared" si="35"/>
        <v>117</v>
      </c>
      <c r="B128" s="79" t="s">
        <v>22</v>
      </c>
      <c r="C128" s="80"/>
      <c r="D128" s="80"/>
      <c r="E128" s="80"/>
      <c r="F128" s="80"/>
      <c r="G128" s="80"/>
      <c r="H128" s="80"/>
      <c r="I128" s="80"/>
      <c r="J128" s="80"/>
      <c r="K128" s="80"/>
      <c r="L128" s="81"/>
    </row>
    <row r="129" spans="1:13" ht="25.5">
      <c r="A129" s="20">
        <f t="shared" si="35"/>
        <v>118</v>
      </c>
      <c r="B129" s="25" t="s">
        <v>25</v>
      </c>
      <c r="C129" s="41">
        <f>SUM(D129:K129)</f>
        <v>115052.95934999999</v>
      </c>
      <c r="D129" s="45">
        <f aca="true" t="shared" si="52" ref="D129:K129">SUM(D130:D131)</f>
        <v>9165.5</v>
      </c>
      <c r="E129" s="45">
        <f t="shared" si="52"/>
        <v>2961.6</v>
      </c>
      <c r="F129" s="45">
        <f t="shared" si="52"/>
        <v>15455.86781</v>
      </c>
      <c r="G129" s="45">
        <f t="shared" si="52"/>
        <v>16404.34197</v>
      </c>
      <c r="H129" s="45">
        <f t="shared" si="52"/>
        <v>20418.5</v>
      </c>
      <c r="I129" s="45">
        <f t="shared" si="52"/>
        <v>49147.149569999994</v>
      </c>
      <c r="J129" s="45">
        <f t="shared" si="52"/>
        <v>750</v>
      </c>
      <c r="K129" s="45">
        <f t="shared" si="52"/>
        <v>750</v>
      </c>
      <c r="L129" s="99" t="s">
        <v>57</v>
      </c>
      <c r="M129" s="9"/>
    </row>
    <row r="130" spans="1:12" ht="15">
      <c r="A130" s="20">
        <f t="shared" si="35"/>
        <v>119</v>
      </c>
      <c r="B130" s="25" t="s">
        <v>4</v>
      </c>
      <c r="C130" s="41">
        <f>SUM(D130:K130)</f>
        <v>105114.85935</v>
      </c>
      <c r="D130" s="46">
        <f>SUM(D134+D184)</f>
        <v>2821.1000000000004</v>
      </c>
      <c r="E130" s="46">
        <f>SUM(E134+E184)</f>
        <v>2961.6</v>
      </c>
      <c r="F130" s="46">
        <f>F134+F184</f>
        <v>15455.86781</v>
      </c>
      <c r="G130" s="46">
        <f aca="true" t="shared" si="53" ref="G130:K131">SUM(G134+G184)</f>
        <v>16404.34197</v>
      </c>
      <c r="H130" s="46">
        <f t="shared" si="53"/>
        <v>20418.5</v>
      </c>
      <c r="I130" s="46">
        <f t="shared" si="53"/>
        <v>45553.44957</v>
      </c>
      <c r="J130" s="46">
        <f t="shared" si="53"/>
        <v>750</v>
      </c>
      <c r="K130" s="46">
        <f t="shared" si="53"/>
        <v>750</v>
      </c>
      <c r="L130" s="100"/>
    </row>
    <row r="131" spans="1:12" ht="15">
      <c r="A131" s="20">
        <f t="shared" si="35"/>
        <v>120</v>
      </c>
      <c r="B131" s="25" t="s">
        <v>5</v>
      </c>
      <c r="C131" s="41">
        <f>SUM(D131:K131)</f>
        <v>9938.099999999999</v>
      </c>
      <c r="D131" s="46">
        <f>SUM(D135+D185)</f>
        <v>6344.4</v>
      </c>
      <c r="E131" s="46">
        <f>SUM(E135+E185)</f>
        <v>0</v>
      </c>
      <c r="F131" s="46">
        <f>SUM(F135+F185)</f>
        <v>0</v>
      </c>
      <c r="G131" s="46">
        <f t="shared" si="53"/>
        <v>0</v>
      </c>
      <c r="H131" s="46">
        <f t="shared" si="53"/>
        <v>0</v>
      </c>
      <c r="I131" s="46">
        <f t="shared" si="53"/>
        <v>3593.7</v>
      </c>
      <c r="J131" s="46">
        <f t="shared" si="53"/>
        <v>0</v>
      </c>
      <c r="K131" s="46">
        <f t="shared" si="53"/>
        <v>0</v>
      </c>
      <c r="L131" s="101"/>
    </row>
    <row r="132" spans="1:12" ht="15" customHeight="1">
      <c r="A132" s="20">
        <f t="shared" si="35"/>
        <v>121</v>
      </c>
      <c r="B132" s="96" t="s">
        <v>10</v>
      </c>
      <c r="C132" s="97"/>
      <c r="D132" s="97"/>
      <c r="E132" s="97"/>
      <c r="F132" s="97"/>
      <c r="G132" s="97"/>
      <c r="H132" s="97"/>
      <c r="I132" s="97"/>
      <c r="J132" s="97"/>
      <c r="K132" s="97"/>
      <c r="L132" s="98"/>
    </row>
    <row r="133" spans="1:12" ht="38.25">
      <c r="A133" s="20">
        <f t="shared" si="35"/>
        <v>122</v>
      </c>
      <c r="B133" s="25" t="s">
        <v>26</v>
      </c>
      <c r="C133" s="41">
        <f>SUM(D133:K133)</f>
        <v>52176.2227</v>
      </c>
      <c r="D133" s="26">
        <f aca="true" t="shared" si="54" ref="D133:K133">SUM(D134:D135)</f>
        <v>4173.6</v>
      </c>
      <c r="E133" s="26">
        <f t="shared" si="54"/>
        <v>1420</v>
      </c>
      <c r="F133" s="26">
        <f t="shared" si="54"/>
        <v>14122.6092</v>
      </c>
      <c r="G133" s="26">
        <f t="shared" si="54"/>
        <v>2804.34197</v>
      </c>
      <c r="H133" s="26">
        <f t="shared" si="54"/>
        <v>0</v>
      </c>
      <c r="I133" s="26">
        <f t="shared" si="54"/>
        <v>29655.67153</v>
      </c>
      <c r="J133" s="26">
        <f t="shared" si="54"/>
        <v>0</v>
      </c>
      <c r="K133" s="26">
        <f t="shared" si="54"/>
        <v>0</v>
      </c>
      <c r="L133" s="73" t="s">
        <v>57</v>
      </c>
    </row>
    <row r="134" spans="1:12" ht="15">
      <c r="A134" s="20">
        <f t="shared" si="35"/>
        <v>123</v>
      </c>
      <c r="B134" s="25" t="s">
        <v>4</v>
      </c>
      <c r="C134" s="41">
        <f>SUM(D134:K134)</f>
        <v>45238.1227</v>
      </c>
      <c r="D134" s="26">
        <f aca="true" t="shared" si="55" ref="D134:K135">SUM(D168+D138)</f>
        <v>829.2</v>
      </c>
      <c r="E134" s="26">
        <f t="shared" si="55"/>
        <v>1420</v>
      </c>
      <c r="F134" s="26">
        <f t="shared" si="55"/>
        <v>14122.6092</v>
      </c>
      <c r="G134" s="26">
        <f t="shared" si="55"/>
        <v>2804.34197</v>
      </c>
      <c r="H134" s="26">
        <f t="shared" si="55"/>
        <v>0</v>
      </c>
      <c r="I134" s="26">
        <f>SUM(I168+I138)</f>
        <v>26061.97153</v>
      </c>
      <c r="J134" s="26">
        <f t="shared" si="55"/>
        <v>0</v>
      </c>
      <c r="K134" s="26">
        <f t="shared" si="55"/>
        <v>0</v>
      </c>
      <c r="L134" s="86"/>
    </row>
    <row r="135" spans="1:12" ht="15">
      <c r="A135" s="20">
        <f t="shared" si="35"/>
        <v>124</v>
      </c>
      <c r="B135" s="25" t="s">
        <v>5</v>
      </c>
      <c r="C135" s="41">
        <f>SUM(D135:K135)</f>
        <v>6938.1</v>
      </c>
      <c r="D135" s="26">
        <f t="shared" si="55"/>
        <v>3344.4</v>
      </c>
      <c r="E135" s="26">
        <f t="shared" si="55"/>
        <v>0</v>
      </c>
      <c r="F135" s="26">
        <f t="shared" si="55"/>
        <v>0</v>
      </c>
      <c r="G135" s="26">
        <f t="shared" si="55"/>
        <v>0</v>
      </c>
      <c r="H135" s="26">
        <f t="shared" si="55"/>
        <v>0</v>
      </c>
      <c r="I135" s="26">
        <f t="shared" si="55"/>
        <v>3593.7</v>
      </c>
      <c r="J135" s="26">
        <f t="shared" si="55"/>
        <v>0</v>
      </c>
      <c r="K135" s="26">
        <f t="shared" si="55"/>
        <v>0</v>
      </c>
      <c r="L135" s="74"/>
    </row>
    <row r="136" spans="1:12" ht="18.75" customHeight="1">
      <c r="A136" s="20">
        <f t="shared" si="35"/>
        <v>125</v>
      </c>
      <c r="B136" s="75" t="s">
        <v>11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7"/>
    </row>
    <row r="137" spans="1:12" ht="49.5" customHeight="1">
      <c r="A137" s="20">
        <f t="shared" si="35"/>
        <v>126</v>
      </c>
      <c r="B137" s="36" t="s">
        <v>21</v>
      </c>
      <c r="C137" s="41">
        <f>SUM(D137:J137)</f>
        <v>41325.95117</v>
      </c>
      <c r="D137" s="41">
        <f>SUM(D138:D139)</f>
        <v>0</v>
      </c>
      <c r="E137" s="41">
        <f aca="true" t="shared" si="56" ref="E137:K137">SUM(E138:E139)</f>
        <v>0</v>
      </c>
      <c r="F137" s="41">
        <f t="shared" si="56"/>
        <v>14122.6092</v>
      </c>
      <c r="G137" s="41">
        <f t="shared" si="56"/>
        <v>2804.34197</v>
      </c>
      <c r="H137" s="41">
        <f t="shared" si="56"/>
        <v>0</v>
      </c>
      <c r="I137" s="41">
        <f t="shared" si="56"/>
        <v>24399</v>
      </c>
      <c r="J137" s="41">
        <f t="shared" si="56"/>
        <v>0</v>
      </c>
      <c r="K137" s="41">
        <f t="shared" si="56"/>
        <v>0</v>
      </c>
      <c r="L137" s="71" t="s">
        <v>57</v>
      </c>
    </row>
    <row r="138" spans="1:12" ht="12.75" customHeight="1">
      <c r="A138" s="20">
        <f t="shared" si="35"/>
        <v>127</v>
      </c>
      <c r="B138" s="36" t="s">
        <v>4</v>
      </c>
      <c r="C138" s="41">
        <f>SUM(D138:K138)</f>
        <v>41325.95117</v>
      </c>
      <c r="D138" s="41">
        <f aca="true" t="shared" si="57" ref="D138:K138">SUM(D142+D154+D157+D161+D164)</f>
        <v>0</v>
      </c>
      <c r="E138" s="41">
        <f t="shared" si="57"/>
        <v>0</v>
      </c>
      <c r="F138" s="41">
        <f t="shared" si="57"/>
        <v>14122.6092</v>
      </c>
      <c r="G138" s="41">
        <f t="shared" si="57"/>
        <v>2804.34197</v>
      </c>
      <c r="H138" s="41">
        <f t="shared" si="57"/>
        <v>0</v>
      </c>
      <c r="I138" s="41">
        <f>SUM(I142+I154+I157+I161+I164)</f>
        <v>24399</v>
      </c>
      <c r="J138" s="41">
        <f t="shared" si="57"/>
        <v>0</v>
      </c>
      <c r="K138" s="41">
        <f t="shared" si="57"/>
        <v>0</v>
      </c>
      <c r="L138" s="78"/>
    </row>
    <row r="139" spans="1:12" ht="12.75" customHeight="1">
      <c r="A139" s="20">
        <f t="shared" si="35"/>
        <v>128</v>
      </c>
      <c r="B139" s="36" t="s">
        <v>5</v>
      </c>
      <c r="C139" s="41">
        <f>SUM(D139:J139)</f>
        <v>0</v>
      </c>
      <c r="D139" s="41">
        <f>SUM(D143+D158+D165)</f>
        <v>0</v>
      </c>
      <c r="E139" s="41">
        <f aca="true" t="shared" si="58" ref="E139:K139">SUM(E143+E158+E165)</f>
        <v>0</v>
      </c>
      <c r="F139" s="41">
        <f t="shared" si="58"/>
        <v>0</v>
      </c>
      <c r="G139" s="41">
        <f t="shared" si="58"/>
        <v>0</v>
      </c>
      <c r="H139" s="41">
        <f t="shared" si="58"/>
        <v>0</v>
      </c>
      <c r="I139" s="41">
        <f t="shared" si="58"/>
        <v>0</v>
      </c>
      <c r="J139" s="41">
        <f t="shared" si="58"/>
        <v>0</v>
      </c>
      <c r="K139" s="41">
        <f t="shared" si="58"/>
        <v>0</v>
      </c>
      <c r="L139" s="72"/>
    </row>
    <row r="140" spans="1:12" ht="28.5" customHeight="1">
      <c r="A140" s="20">
        <f t="shared" si="35"/>
        <v>129</v>
      </c>
      <c r="B140" s="75" t="s">
        <v>191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7"/>
    </row>
    <row r="141" spans="1:12" ht="12.75" customHeight="1">
      <c r="A141" s="20">
        <f t="shared" si="35"/>
        <v>130</v>
      </c>
      <c r="B141" s="36" t="s">
        <v>17</v>
      </c>
      <c r="C141" s="41">
        <f>SUM(D141:K141)</f>
        <v>14458.20066</v>
      </c>
      <c r="D141" s="48">
        <f>SUM(D142:D143)</f>
        <v>0</v>
      </c>
      <c r="E141" s="48">
        <f aca="true" t="shared" si="59" ref="E141:K141">SUM(E142:E143)</f>
        <v>0</v>
      </c>
      <c r="F141" s="48">
        <f t="shared" si="59"/>
        <v>12330</v>
      </c>
      <c r="G141" s="48">
        <f t="shared" si="59"/>
        <v>2128.20066</v>
      </c>
      <c r="H141" s="48">
        <f t="shared" si="59"/>
        <v>0</v>
      </c>
      <c r="I141" s="48">
        <f t="shared" si="59"/>
        <v>0</v>
      </c>
      <c r="J141" s="48">
        <f t="shared" si="59"/>
        <v>0</v>
      </c>
      <c r="K141" s="48">
        <f t="shared" si="59"/>
        <v>0</v>
      </c>
      <c r="L141" s="71" t="s">
        <v>122</v>
      </c>
    </row>
    <row r="142" spans="1:12" ht="12.75" customHeight="1">
      <c r="A142" s="20">
        <f t="shared" si="35"/>
        <v>131</v>
      </c>
      <c r="B142" s="36" t="s">
        <v>4</v>
      </c>
      <c r="C142" s="41">
        <f>SUM(D142:K142)</f>
        <v>14458.20066</v>
      </c>
      <c r="D142" s="48">
        <v>0</v>
      </c>
      <c r="E142" s="48">
        <v>0</v>
      </c>
      <c r="F142" s="41">
        <f>SUM(F150+F146)</f>
        <v>12330</v>
      </c>
      <c r="G142" s="41">
        <f>SUM(G150+G146)</f>
        <v>2128.20066</v>
      </c>
      <c r="H142" s="41">
        <v>0</v>
      </c>
      <c r="I142" s="41">
        <f aca="true" t="shared" si="60" ref="H142:K143">SUM(H142)</f>
        <v>0</v>
      </c>
      <c r="J142" s="41">
        <f t="shared" si="60"/>
        <v>0</v>
      </c>
      <c r="K142" s="41">
        <f t="shared" si="60"/>
        <v>0</v>
      </c>
      <c r="L142" s="78"/>
    </row>
    <row r="143" spans="1:12" ht="12.75" customHeight="1">
      <c r="A143" s="20">
        <f t="shared" si="35"/>
        <v>132</v>
      </c>
      <c r="B143" s="36" t="s">
        <v>5</v>
      </c>
      <c r="C143" s="48">
        <f>SUM(D143:J143)</f>
        <v>0</v>
      </c>
      <c r="D143" s="48">
        <v>0</v>
      </c>
      <c r="E143" s="48">
        <v>0</v>
      </c>
      <c r="F143" s="41">
        <v>0</v>
      </c>
      <c r="G143" s="41">
        <v>0</v>
      </c>
      <c r="H143" s="41">
        <f t="shared" si="60"/>
        <v>0</v>
      </c>
      <c r="I143" s="41">
        <f t="shared" si="60"/>
        <v>0</v>
      </c>
      <c r="J143" s="41">
        <f t="shared" si="60"/>
        <v>0</v>
      </c>
      <c r="K143" s="41">
        <f t="shared" si="60"/>
        <v>0</v>
      </c>
      <c r="L143" s="72"/>
    </row>
    <row r="144" spans="1:12" ht="12.75" customHeight="1">
      <c r="A144" s="20">
        <f t="shared" si="35"/>
        <v>133</v>
      </c>
      <c r="B144" s="75" t="s">
        <v>97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7"/>
    </row>
    <row r="145" spans="1:12" ht="12.75" customHeight="1">
      <c r="A145" s="20">
        <f aca="true" t="shared" si="61" ref="A145:A216">SUM(A144+1)</f>
        <v>134</v>
      </c>
      <c r="B145" s="36" t="s">
        <v>41</v>
      </c>
      <c r="C145" s="41">
        <f>SUM(D145:K145)</f>
        <v>283.20066</v>
      </c>
      <c r="D145" s="37">
        <f aca="true" t="shared" si="62" ref="D145:K145">SUM(D146)</f>
        <v>0</v>
      </c>
      <c r="E145" s="37">
        <f t="shared" si="62"/>
        <v>0</v>
      </c>
      <c r="F145" s="37">
        <f t="shared" si="62"/>
        <v>283.20066</v>
      </c>
      <c r="G145" s="37">
        <f t="shared" si="62"/>
        <v>0</v>
      </c>
      <c r="H145" s="37">
        <f t="shared" si="62"/>
        <v>0</v>
      </c>
      <c r="I145" s="37">
        <f t="shared" si="62"/>
        <v>0</v>
      </c>
      <c r="J145" s="37">
        <f t="shared" si="62"/>
        <v>0</v>
      </c>
      <c r="K145" s="41">
        <f t="shared" si="62"/>
        <v>0</v>
      </c>
      <c r="L145" s="71" t="s">
        <v>122</v>
      </c>
    </row>
    <row r="146" spans="1:12" ht="12.75" customHeight="1">
      <c r="A146" s="20">
        <f t="shared" si="61"/>
        <v>135</v>
      </c>
      <c r="B146" s="36" t="s">
        <v>4</v>
      </c>
      <c r="C146" s="41">
        <f>SUM(D146:K146)</f>
        <v>283.20066</v>
      </c>
      <c r="D146" s="37">
        <v>0</v>
      </c>
      <c r="E146" s="37">
        <v>0</v>
      </c>
      <c r="F146" s="37">
        <v>283.20066</v>
      </c>
      <c r="G146" s="37">
        <v>0</v>
      </c>
      <c r="H146" s="37">
        <v>0</v>
      </c>
      <c r="I146" s="37">
        <f>SUM(H146)</f>
        <v>0</v>
      </c>
      <c r="J146" s="37">
        <f>SUM(I146)</f>
        <v>0</v>
      </c>
      <c r="K146" s="41">
        <f>SUM(J146)</f>
        <v>0</v>
      </c>
      <c r="L146" s="78"/>
    </row>
    <row r="147" spans="1:12" ht="12.75" customHeight="1">
      <c r="A147" s="20">
        <f t="shared" si="61"/>
        <v>136</v>
      </c>
      <c r="B147" s="36" t="s">
        <v>5</v>
      </c>
      <c r="C147" s="37">
        <f>SUM(D147:J147)</f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41">
        <v>0</v>
      </c>
      <c r="L147" s="72"/>
    </row>
    <row r="148" spans="1:12" ht="12.75" customHeight="1">
      <c r="A148" s="20">
        <f t="shared" si="61"/>
        <v>137</v>
      </c>
      <c r="B148" s="75" t="s">
        <v>96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7"/>
    </row>
    <row r="149" spans="1:12" ht="12.75" customHeight="1">
      <c r="A149" s="20">
        <f t="shared" si="61"/>
        <v>138</v>
      </c>
      <c r="B149" s="36" t="s">
        <v>41</v>
      </c>
      <c r="C149" s="41">
        <f>SUM(D149:K149)</f>
        <v>14175</v>
      </c>
      <c r="D149" s="41">
        <f aca="true" t="shared" si="63" ref="D149:K149">SUM(D150)</f>
        <v>0</v>
      </c>
      <c r="E149" s="41">
        <f t="shared" si="63"/>
        <v>0</v>
      </c>
      <c r="F149" s="41">
        <f t="shared" si="63"/>
        <v>12046.79934</v>
      </c>
      <c r="G149" s="41">
        <f t="shared" si="63"/>
        <v>2128.20066</v>
      </c>
      <c r="H149" s="41">
        <f t="shared" si="63"/>
        <v>0</v>
      </c>
      <c r="I149" s="41">
        <f t="shared" si="63"/>
        <v>0</v>
      </c>
      <c r="J149" s="41">
        <f t="shared" si="63"/>
        <v>0</v>
      </c>
      <c r="K149" s="41">
        <f t="shared" si="63"/>
        <v>0</v>
      </c>
      <c r="L149" s="71" t="s">
        <v>122</v>
      </c>
    </row>
    <row r="150" spans="1:12" ht="12.75" customHeight="1">
      <c r="A150" s="20">
        <f t="shared" si="61"/>
        <v>139</v>
      </c>
      <c r="B150" s="36" t="s">
        <v>4</v>
      </c>
      <c r="C150" s="41">
        <f>SUM(D150:K150)</f>
        <v>14175</v>
      </c>
      <c r="D150" s="41">
        <v>0</v>
      </c>
      <c r="E150" s="41">
        <v>0</v>
      </c>
      <c r="F150" s="41">
        <v>12046.79934</v>
      </c>
      <c r="G150" s="41">
        <v>2128.20066</v>
      </c>
      <c r="H150" s="41">
        <v>0</v>
      </c>
      <c r="I150" s="41">
        <f>SUM(H150)</f>
        <v>0</v>
      </c>
      <c r="J150" s="41">
        <f>SUM(I150)</f>
        <v>0</v>
      </c>
      <c r="K150" s="41">
        <f>SUM(J150)</f>
        <v>0</v>
      </c>
      <c r="L150" s="78"/>
    </row>
    <row r="151" spans="1:12" ht="12.75" customHeight="1">
      <c r="A151" s="20">
        <f t="shared" si="61"/>
        <v>140</v>
      </c>
      <c r="B151" s="36" t="s">
        <v>5</v>
      </c>
      <c r="C151" s="41">
        <f>SUM(D151:J151)</f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72"/>
    </row>
    <row r="152" spans="1:12" ht="12.75" customHeight="1">
      <c r="A152" s="20">
        <f t="shared" si="61"/>
        <v>141</v>
      </c>
      <c r="B152" s="75" t="s">
        <v>67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7"/>
    </row>
    <row r="153" spans="1:12" ht="12.75" customHeight="1">
      <c r="A153" s="20">
        <f t="shared" si="61"/>
        <v>142</v>
      </c>
      <c r="B153" s="36" t="s">
        <v>17</v>
      </c>
      <c r="C153" s="41">
        <f>SUM(D153:K153)</f>
        <v>18899</v>
      </c>
      <c r="D153" s="48">
        <f>SUM(D154)</f>
        <v>0</v>
      </c>
      <c r="E153" s="48">
        <f aca="true" t="shared" si="64" ref="E153:K153">SUM(E154)</f>
        <v>0</v>
      </c>
      <c r="F153" s="48">
        <f t="shared" si="64"/>
        <v>0</v>
      </c>
      <c r="G153" s="48">
        <f t="shared" si="64"/>
        <v>0</v>
      </c>
      <c r="H153" s="48">
        <f t="shared" si="64"/>
        <v>0</v>
      </c>
      <c r="I153" s="48">
        <f t="shared" si="64"/>
        <v>18899</v>
      </c>
      <c r="J153" s="48">
        <f t="shared" si="64"/>
        <v>0</v>
      </c>
      <c r="K153" s="48">
        <f t="shared" si="64"/>
        <v>0</v>
      </c>
      <c r="L153" s="102" t="s">
        <v>158</v>
      </c>
    </row>
    <row r="154" spans="1:12" ht="12.75" customHeight="1">
      <c r="A154" s="20">
        <f t="shared" si="61"/>
        <v>143</v>
      </c>
      <c r="B154" s="27" t="s">
        <v>4</v>
      </c>
      <c r="C154" s="41">
        <f>SUM(D154:K154)</f>
        <v>18899</v>
      </c>
      <c r="D154" s="49">
        <v>0</v>
      </c>
      <c r="E154" s="49">
        <v>0</v>
      </c>
      <c r="F154" s="42">
        <v>0</v>
      </c>
      <c r="G154" s="42">
        <v>0</v>
      </c>
      <c r="H154" s="42">
        <f>SUM(G154)</f>
        <v>0</v>
      </c>
      <c r="I154" s="42">
        <v>18899</v>
      </c>
      <c r="J154" s="42">
        <v>0</v>
      </c>
      <c r="K154" s="42">
        <v>0</v>
      </c>
      <c r="L154" s="103"/>
    </row>
    <row r="155" spans="1:12" ht="12.75" customHeight="1">
      <c r="A155" s="20">
        <f t="shared" si="61"/>
        <v>144</v>
      </c>
      <c r="B155" s="75" t="s">
        <v>90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7"/>
    </row>
    <row r="156" spans="1:12" ht="12.75" customHeight="1">
      <c r="A156" s="20">
        <f t="shared" si="61"/>
        <v>145</v>
      </c>
      <c r="B156" s="36" t="s">
        <v>17</v>
      </c>
      <c r="C156" s="41">
        <f>SUM(D156:K156)</f>
        <v>0</v>
      </c>
      <c r="D156" s="48">
        <f>SUM(D157:D158)</f>
        <v>0</v>
      </c>
      <c r="E156" s="48">
        <f aca="true" t="shared" si="65" ref="E156:K156">SUM(E157:E158)</f>
        <v>0</v>
      </c>
      <c r="F156" s="48">
        <f t="shared" si="65"/>
        <v>0</v>
      </c>
      <c r="G156" s="48">
        <f t="shared" si="65"/>
        <v>0</v>
      </c>
      <c r="H156" s="48">
        <f t="shared" si="65"/>
        <v>0</v>
      </c>
      <c r="I156" s="48">
        <f t="shared" si="65"/>
        <v>0</v>
      </c>
      <c r="J156" s="48">
        <f t="shared" si="65"/>
        <v>0</v>
      </c>
      <c r="K156" s="48">
        <f t="shared" si="65"/>
        <v>0</v>
      </c>
      <c r="L156" s="71" t="s">
        <v>159</v>
      </c>
    </row>
    <row r="157" spans="1:12" ht="12.75" customHeight="1">
      <c r="A157" s="20">
        <f t="shared" si="61"/>
        <v>146</v>
      </c>
      <c r="B157" s="36" t="s">
        <v>4</v>
      </c>
      <c r="C157" s="41">
        <f>SUM(D157:K157)</f>
        <v>0</v>
      </c>
      <c r="D157" s="48">
        <v>0</v>
      </c>
      <c r="E157" s="48">
        <v>0</v>
      </c>
      <c r="F157" s="41">
        <v>0</v>
      </c>
      <c r="G157" s="41">
        <v>0</v>
      </c>
      <c r="H157" s="41">
        <f aca="true" t="shared" si="66" ref="H157:K158">SUM(G157)</f>
        <v>0</v>
      </c>
      <c r="I157" s="41">
        <f t="shared" si="66"/>
        <v>0</v>
      </c>
      <c r="J157" s="41">
        <v>0</v>
      </c>
      <c r="K157" s="50">
        <v>0</v>
      </c>
      <c r="L157" s="78"/>
    </row>
    <row r="158" spans="1:12" ht="12.75" customHeight="1">
      <c r="A158" s="20">
        <f t="shared" si="61"/>
        <v>147</v>
      </c>
      <c r="B158" s="36" t="s">
        <v>5</v>
      </c>
      <c r="C158" s="48">
        <f>SUM(D158:J158)</f>
        <v>0</v>
      </c>
      <c r="D158" s="48">
        <v>0</v>
      </c>
      <c r="E158" s="48">
        <v>0</v>
      </c>
      <c r="F158" s="41">
        <v>0</v>
      </c>
      <c r="G158" s="41">
        <v>0</v>
      </c>
      <c r="H158" s="41">
        <f t="shared" si="66"/>
        <v>0</v>
      </c>
      <c r="I158" s="41">
        <f t="shared" si="66"/>
        <v>0</v>
      </c>
      <c r="J158" s="41">
        <f t="shared" si="66"/>
        <v>0</v>
      </c>
      <c r="K158" s="41">
        <f t="shared" si="66"/>
        <v>0</v>
      </c>
      <c r="L158" s="72"/>
    </row>
    <row r="159" spans="1:12" ht="12.75" customHeight="1">
      <c r="A159" s="20">
        <f t="shared" si="61"/>
        <v>148</v>
      </c>
      <c r="B159" s="75" t="s">
        <v>80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7"/>
    </row>
    <row r="160" spans="1:12" ht="12.75" customHeight="1">
      <c r="A160" s="20">
        <f t="shared" si="61"/>
        <v>149</v>
      </c>
      <c r="B160" s="36" t="s">
        <v>17</v>
      </c>
      <c r="C160" s="41">
        <f>SUM(D160:K160)</f>
        <v>7968.75051</v>
      </c>
      <c r="D160" s="48">
        <f>SUM(D161)</f>
        <v>0</v>
      </c>
      <c r="E160" s="48">
        <f aca="true" t="shared" si="67" ref="E160:K160">SUM(E161)</f>
        <v>0</v>
      </c>
      <c r="F160" s="48">
        <f t="shared" si="67"/>
        <v>1792.6092</v>
      </c>
      <c r="G160" s="48">
        <f t="shared" si="67"/>
        <v>676.14131</v>
      </c>
      <c r="H160" s="48">
        <f t="shared" si="67"/>
        <v>0</v>
      </c>
      <c r="I160" s="48">
        <f t="shared" si="67"/>
        <v>5500</v>
      </c>
      <c r="J160" s="48">
        <f t="shared" si="67"/>
        <v>0</v>
      </c>
      <c r="K160" s="48">
        <f t="shared" si="67"/>
        <v>0</v>
      </c>
      <c r="L160" s="102" t="s">
        <v>123</v>
      </c>
    </row>
    <row r="161" spans="1:12" ht="12.75" customHeight="1">
      <c r="A161" s="20">
        <f t="shared" si="61"/>
        <v>150</v>
      </c>
      <c r="B161" s="27" t="s">
        <v>4</v>
      </c>
      <c r="C161" s="41">
        <f>SUM(D161:K161)</f>
        <v>7968.75051</v>
      </c>
      <c r="D161" s="49">
        <v>0</v>
      </c>
      <c r="E161" s="49">
        <v>0</v>
      </c>
      <c r="F161" s="42">
        <v>1792.6092</v>
      </c>
      <c r="G161" s="42">
        <v>676.14131</v>
      </c>
      <c r="H161" s="42">
        <v>0</v>
      </c>
      <c r="I161" s="42">
        <v>5500</v>
      </c>
      <c r="J161" s="42">
        <v>0</v>
      </c>
      <c r="K161" s="42">
        <v>0</v>
      </c>
      <c r="L161" s="103"/>
    </row>
    <row r="162" spans="1:12" ht="12.75" customHeight="1">
      <c r="A162" s="20">
        <f t="shared" si="61"/>
        <v>151</v>
      </c>
      <c r="B162" s="75" t="s">
        <v>91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7"/>
    </row>
    <row r="163" spans="1:12" ht="12.75" customHeight="1">
      <c r="A163" s="20">
        <f t="shared" si="61"/>
        <v>152</v>
      </c>
      <c r="B163" s="36" t="s">
        <v>17</v>
      </c>
      <c r="C163" s="41">
        <f>SUM(D163:K163)</f>
        <v>0</v>
      </c>
      <c r="D163" s="48">
        <f>SUM(D164:D165)</f>
        <v>0</v>
      </c>
      <c r="E163" s="48">
        <f aca="true" t="shared" si="68" ref="E163:K163">SUM(E164:E165)</f>
        <v>0</v>
      </c>
      <c r="F163" s="48">
        <f t="shared" si="68"/>
        <v>0</v>
      </c>
      <c r="G163" s="48">
        <f t="shared" si="68"/>
        <v>0</v>
      </c>
      <c r="H163" s="48">
        <f t="shared" si="68"/>
        <v>0</v>
      </c>
      <c r="I163" s="48">
        <f t="shared" si="68"/>
        <v>0</v>
      </c>
      <c r="J163" s="48">
        <f t="shared" si="68"/>
        <v>0</v>
      </c>
      <c r="K163" s="48">
        <f t="shared" si="68"/>
        <v>0</v>
      </c>
      <c r="L163" s="71" t="s">
        <v>157</v>
      </c>
    </row>
    <row r="164" spans="1:12" ht="12.75" customHeight="1">
      <c r="A164" s="20">
        <f t="shared" si="61"/>
        <v>153</v>
      </c>
      <c r="B164" s="36" t="s">
        <v>4</v>
      </c>
      <c r="C164" s="41">
        <f>SUM(D164:K164)</f>
        <v>0</v>
      </c>
      <c r="D164" s="48">
        <v>0</v>
      </c>
      <c r="E164" s="48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50">
        <v>0</v>
      </c>
      <c r="L164" s="78"/>
    </row>
    <row r="165" spans="1:12" ht="12.75" customHeight="1">
      <c r="A165" s="20">
        <f t="shared" si="61"/>
        <v>154</v>
      </c>
      <c r="B165" s="36" t="s">
        <v>5</v>
      </c>
      <c r="C165" s="48">
        <f>SUM(D165:J165)</f>
        <v>0</v>
      </c>
      <c r="D165" s="48">
        <v>0</v>
      </c>
      <c r="E165" s="48">
        <v>0</v>
      </c>
      <c r="F165" s="41">
        <v>0</v>
      </c>
      <c r="G165" s="41">
        <v>0</v>
      </c>
      <c r="H165" s="41">
        <f>SUM(G165)</f>
        <v>0</v>
      </c>
      <c r="I165" s="41">
        <f>SUM(H165)</f>
        <v>0</v>
      </c>
      <c r="J165" s="41">
        <f>SUM(I165)</f>
        <v>0</v>
      </c>
      <c r="K165" s="41">
        <f>SUM(J165)</f>
        <v>0</v>
      </c>
      <c r="L165" s="72"/>
    </row>
    <row r="166" spans="1:12" ht="15" customHeight="1">
      <c r="A166" s="20">
        <f t="shared" si="61"/>
        <v>155</v>
      </c>
      <c r="B166" s="75" t="s">
        <v>12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7"/>
    </row>
    <row r="167" spans="1:12" ht="15">
      <c r="A167" s="20">
        <f t="shared" si="61"/>
        <v>156</v>
      </c>
      <c r="B167" s="36" t="s">
        <v>27</v>
      </c>
      <c r="C167" s="41">
        <f>SUM(D167:K167)</f>
        <v>10850.27153</v>
      </c>
      <c r="D167" s="51">
        <f aca="true" t="shared" si="69" ref="D167:K167">SUM(D168:D169)</f>
        <v>4173.6</v>
      </c>
      <c r="E167" s="51">
        <f t="shared" si="69"/>
        <v>1420</v>
      </c>
      <c r="F167" s="51">
        <f t="shared" si="69"/>
        <v>0</v>
      </c>
      <c r="G167" s="51">
        <f t="shared" si="69"/>
        <v>0</v>
      </c>
      <c r="H167" s="51">
        <f t="shared" si="69"/>
        <v>0</v>
      </c>
      <c r="I167" s="51">
        <f t="shared" si="69"/>
        <v>5256.67153</v>
      </c>
      <c r="J167" s="51">
        <f t="shared" si="69"/>
        <v>0</v>
      </c>
      <c r="K167" s="51">
        <f t="shared" si="69"/>
        <v>0</v>
      </c>
      <c r="L167" s="71" t="s">
        <v>57</v>
      </c>
    </row>
    <row r="168" spans="1:12" ht="15">
      <c r="A168" s="20">
        <f t="shared" si="61"/>
        <v>157</v>
      </c>
      <c r="B168" s="36" t="s">
        <v>4</v>
      </c>
      <c r="C168" s="41">
        <f>SUM(D168:K168)</f>
        <v>3912.1715299999996</v>
      </c>
      <c r="D168" s="51">
        <f>SUM(D176+D172)</f>
        <v>829.2</v>
      </c>
      <c r="E168" s="51">
        <f aca="true" t="shared" si="70" ref="E168:K168">SUM(E176)</f>
        <v>1420</v>
      </c>
      <c r="F168" s="51">
        <f t="shared" si="70"/>
        <v>0</v>
      </c>
      <c r="G168" s="51">
        <f t="shared" si="70"/>
        <v>0</v>
      </c>
      <c r="H168" s="51">
        <f t="shared" si="70"/>
        <v>0</v>
      </c>
      <c r="I168" s="51">
        <f t="shared" si="70"/>
        <v>1662.97153</v>
      </c>
      <c r="J168" s="51">
        <f t="shared" si="70"/>
        <v>0</v>
      </c>
      <c r="K168" s="51">
        <f t="shared" si="70"/>
        <v>0</v>
      </c>
      <c r="L168" s="78"/>
    </row>
    <row r="169" spans="1:12" ht="15">
      <c r="A169" s="20">
        <f t="shared" si="61"/>
        <v>158</v>
      </c>
      <c r="B169" s="36" t="s">
        <v>5</v>
      </c>
      <c r="C169" s="41">
        <f>SUM(D169:K169)</f>
        <v>6938.1</v>
      </c>
      <c r="D169" s="51">
        <f>SUM(D177+D173)</f>
        <v>3344.4</v>
      </c>
      <c r="E169" s="51">
        <f aca="true" t="shared" si="71" ref="E169:K169">SUM(E177)</f>
        <v>0</v>
      </c>
      <c r="F169" s="51">
        <f t="shared" si="71"/>
        <v>0</v>
      </c>
      <c r="G169" s="51">
        <f t="shared" si="71"/>
        <v>0</v>
      </c>
      <c r="H169" s="51">
        <f t="shared" si="71"/>
        <v>0</v>
      </c>
      <c r="I169" s="51">
        <f t="shared" si="71"/>
        <v>3593.7</v>
      </c>
      <c r="J169" s="51">
        <f t="shared" si="71"/>
        <v>0</v>
      </c>
      <c r="K169" s="51">
        <f t="shared" si="71"/>
        <v>0</v>
      </c>
      <c r="L169" s="72"/>
    </row>
    <row r="170" spans="1:12" ht="28.5" customHeight="1">
      <c r="A170" s="20">
        <f t="shared" si="61"/>
        <v>159</v>
      </c>
      <c r="B170" s="75" t="s">
        <v>64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7"/>
    </row>
    <row r="171" spans="1:12" ht="15">
      <c r="A171" s="20">
        <f t="shared" si="61"/>
        <v>160</v>
      </c>
      <c r="B171" s="36" t="s">
        <v>29</v>
      </c>
      <c r="C171" s="41">
        <f>SUM(D171:K171)</f>
        <v>3037.4</v>
      </c>
      <c r="D171" s="48">
        <f aca="true" t="shared" si="72" ref="D171:J171">SUM(D172:D173)</f>
        <v>3037.4</v>
      </c>
      <c r="E171" s="48">
        <f t="shared" si="72"/>
        <v>0</v>
      </c>
      <c r="F171" s="48">
        <f t="shared" si="72"/>
        <v>0</v>
      </c>
      <c r="G171" s="48">
        <f t="shared" si="72"/>
        <v>0</v>
      </c>
      <c r="H171" s="48">
        <f t="shared" si="72"/>
        <v>0</v>
      </c>
      <c r="I171" s="48">
        <f t="shared" si="72"/>
        <v>0</v>
      </c>
      <c r="J171" s="48">
        <f t="shared" si="72"/>
        <v>0</v>
      </c>
      <c r="K171" s="48">
        <f>SUM(K172:K173)</f>
        <v>0</v>
      </c>
      <c r="L171" s="71" t="s">
        <v>124</v>
      </c>
    </row>
    <row r="172" spans="1:12" ht="15">
      <c r="A172" s="20">
        <f t="shared" si="61"/>
        <v>161</v>
      </c>
      <c r="B172" s="36" t="s">
        <v>4</v>
      </c>
      <c r="C172" s="41">
        <f>SUM(D172:K172)</f>
        <v>281</v>
      </c>
      <c r="D172" s="48">
        <v>281</v>
      </c>
      <c r="E172" s="48">
        <v>0</v>
      </c>
      <c r="F172" s="48">
        <v>0</v>
      </c>
      <c r="G172" s="48">
        <v>0</v>
      </c>
      <c r="H172" s="41">
        <v>0</v>
      </c>
      <c r="I172" s="41">
        <v>0</v>
      </c>
      <c r="J172" s="41">
        <v>0</v>
      </c>
      <c r="K172" s="41">
        <v>0</v>
      </c>
      <c r="L172" s="78"/>
    </row>
    <row r="173" spans="1:12" ht="15">
      <c r="A173" s="20">
        <f t="shared" si="61"/>
        <v>162</v>
      </c>
      <c r="B173" s="36" t="s">
        <v>5</v>
      </c>
      <c r="C173" s="41">
        <f>SUM(D173:K173)</f>
        <v>2756.4</v>
      </c>
      <c r="D173" s="48">
        <v>2756.4</v>
      </c>
      <c r="E173" s="48">
        <v>0</v>
      </c>
      <c r="F173" s="48">
        <v>0</v>
      </c>
      <c r="G173" s="48">
        <v>0</v>
      </c>
      <c r="H173" s="41">
        <f>SUM(G173)</f>
        <v>0</v>
      </c>
      <c r="I173" s="41">
        <f>SUM(H173)</f>
        <v>0</v>
      </c>
      <c r="J173" s="41">
        <f>SUM(I173)</f>
        <v>0</v>
      </c>
      <c r="K173" s="41">
        <f>SUM(J173)</f>
        <v>0</v>
      </c>
      <c r="L173" s="72"/>
    </row>
    <row r="174" spans="1:12" ht="30" customHeight="1">
      <c r="A174" s="20">
        <f t="shared" si="61"/>
        <v>163</v>
      </c>
      <c r="B174" s="75" t="s">
        <v>191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7"/>
    </row>
    <row r="175" spans="1:12" ht="15">
      <c r="A175" s="20">
        <f t="shared" si="61"/>
        <v>164</v>
      </c>
      <c r="B175" s="36" t="s">
        <v>17</v>
      </c>
      <c r="C175" s="48">
        <f>SUM(C176:C177)</f>
        <v>7812.87153</v>
      </c>
      <c r="D175" s="48">
        <f>SUM(D176:D177)</f>
        <v>1136.2</v>
      </c>
      <c r="E175" s="48">
        <f aca="true" t="shared" si="73" ref="E175:J175">SUM(E176:E177)</f>
        <v>1420</v>
      </c>
      <c r="F175" s="48">
        <f t="shared" si="73"/>
        <v>0</v>
      </c>
      <c r="G175" s="48">
        <f t="shared" si="73"/>
        <v>0</v>
      </c>
      <c r="H175" s="48">
        <f t="shared" si="73"/>
        <v>0</v>
      </c>
      <c r="I175" s="48">
        <f t="shared" si="73"/>
        <v>5256.67153</v>
      </c>
      <c r="J175" s="48">
        <f t="shared" si="73"/>
        <v>0</v>
      </c>
      <c r="K175" s="48">
        <f>SUM(K176:K177)</f>
        <v>0</v>
      </c>
      <c r="L175" s="71" t="s">
        <v>122</v>
      </c>
    </row>
    <row r="176" spans="1:12" ht="15">
      <c r="A176" s="20">
        <f t="shared" si="61"/>
        <v>165</v>
      </c>
      <c r="B176" s="36" t="s">
        <v>4</v>
      </c>
      <c r="C176" s="41">
        <f>SUM(D176:K176)</f>
        <v>3631.17153</v>
      </c>
      <c r="D176" s="48">
        <v>548.2</v>
      </c>
      <c r="E176" s="48">
        <v>1420</v>
      </c>
      <c r="F176" s="41">
        <v>0</v>
      </c>
      <c r="G176" s="41">
        <v>0</v>
      </c>
      <c r="H176" s="41">
        <v>0</v>
      </c>
      <c r="I176" s="41">
        <v>1662.97153</v>
      </c>
      <c r="J176" s="41">
        <v>0</v>
      </c>
      <c r="K176" s="41">
        <f>SUM(J176)</f>
        <v>0</v>
      </c>
      <c r="L176" s="78"/>
    </row>
    <row r="177" spans="1:12" ht="15">
      <c r="A177" s="20">
        <f t="shared" si="61"/>
        <v>166</v>
      </c>
      <c r="B177" s="36" t="s">
        <v>5</v>
      </c>
      <c r="C177" s="41">
        <f>SUM(D177:K177)</f>
        <v>4181.7</v>
      </c>
      <c r="D177" s="48">
        <v>588</v>
      </c>
      <c r="E177" s="48">
        <v>0</v>
      </c>
      <c r="F177" s="41">
        <v>0</v>
      </c>
      <c r="G177" s="41">
        <v>0</v>
      </c>
      <c r="H177" s="41">
        <f>SUM(G177)</f>
        <v>0</v>
      </c>
      <c r="I177" s="41">
        <v>3593.7</v>
      </c>
      <c r="J177" s="41">
        <v>0</v>
      </c>
      <c r="K177" s="41">
        <v>0</v>
      </c>
      <c r="L177" s="72"/>
    </row>
    <row r="178" spans="1:12" ht="14.25" customHeight="1">
      <c r="A178" s="20">
        <f t="shared" si="61"/>
        <v>167</v>
      </c>
      <c r="B178" s="90" t="s">
        <v>192</v>
      </c>
      <c r="C178" s="91"/>
      <c r="D178" s="91"/>
      <c r="E178" s="91"/>
      <c r="F178" s="91"/>
      <c r="G178" s="91"/>
      <c r="H178" s="91"/>
      <c r="I178" s="91"/>
      <c r="J178" s="91"/>
      <c r="K178" s="91"/>
      <c r="L178" s="92"/>
    </row>
    <row r="179" spans="1:12" ht="15">
      <c r="A179" s="20">
        <f t="shared" si="61"/>
        <v>168</v>
      </c>
      <c r="B179" s="36" t="s">
        <v>17</v>
      </c>
      <c r="C179" s="48">
        <f>SUM(C180:C181)</f>
        <v>7812.87153</v>
      </c>
      <c r="D179" s="48">
        <f>SUM(D180:D181)</f>
        <v>1136.2</v>
      </c>
      <c r="E179" s="48">
        <f aca="true" t="shared" si="74" ref="E179:J179">SUM(E180:E181)</f>
        <v>1420</v>
      </c>
      <c r="F179" s="48">
        <f t="shared" si="74"/>
        <v>0</v>
      </c>
      <c r="G179" s="48">
        <f t="shared" si="74"/>
        <v>0</v>
      </c>
      <c r="H179" s="48">
        <f t="shared" si="74"/>
        <v>0</v>
      </c>
      <c r="I179" s="48">
        <f t="shared" si="74"/>
        <v>5256.67153</v>
      </c>
      <c r="J179" s="48">
        <f t="shared" si="74"/>
        <v>0</v>
      </c>
      <c r="K179" s="48">
        <f>SUM(K180:K181)</f>
        <v>0</v>
      </c>
      <c r="L179" s="71" t="s">
        <v>122</v>
      </c>
    </row>
    <row r="180" spans="1:12" ht="15">
      <c r="A180" s="20">
        <f t="shared" si="61"/>
        <v>169</v>
      </c>
      <c r="B180" s="36" t="s">
        <v>4</v>
      </c>
      <c r="C180" s="41">
        <f>SUM(D180:K180)</f>
        <v>3631.17153</v>
      </c>
      <c r="D180" s="48">
        <v>548.2</v>
      </c>
      <c r="E180" s="48">
        <v>1420</v>
      </c>
      <c r="F180" s="41">
        <v>0</v>
      </c>
      <c r="G180" s="41">
        <v>0</v>
      </c>
      <c r="H180" s="41">
        <v>0</v>
      </c>
      <c r="I180" s="41">
        <v>1662.97153</v>
      </c>
      <c r="J180" s="41">
        <v>0</v>
      </c>
      <c r="K180" s="41">
        <f>SUM(J180)</f>
        <v>0</v>
      </c>
      <c r="L180" s="78"/>
    </row>
    <row r="181" spans="1:12" ht="15">
      <c r="A181" s="20">
        <f t="shared" si="61"/>
        <v>170</v>
      </c>
      <c r="B181" s="36" t="s">
        <v>5</v>
      </c>
      <c r="C181" s="41">
        <f>SUM(D181:K181)</f>
        <v>4181.7</v>
      </c>
      <c r="D181" s="48">
        <v>588</v>
      </c>
      <c r="E181" s="48">
        <v>0</v>
      </c>
      <c r="F181" s="41">
        <v>0</v>
      </c>
      <c r="G181" s="41">
        <v>0</v>
      </c>
      <c r="H181" s="41">
        <f>SUM(G181)</f>
        <v>0</v>
      </c>
      <c r="I181" s="41">
        <v>3593.7</v>
      </c>
      <c r="J181" s="41">
        <v>0</v>
      </c>
      <c r="K181" s="41">
        <v>0</v>
      </c>
      <c r="L181" s="72"/>
    </row>
    <row r="182" spans="1:12" ht="17.25" customHeight="1">
      <c r="A182" s="20">
        <f t="shared" si="61"/>
        <v>171</v>
      </c>
      <c r="B182" s="96" t="s">
        <v>13</v>
      </c>
      <c r="C182" s="97"/>
      <c r="D182" s="97"/>
      <c r="E182" s="97"/>
      <c r="F182" s="97"/>
      <c r="G182" s="97"/>
      <c r="H182" s="97"/>
      <c r="I182" s="97"/>
      <c r="J182" s="97"/>
      <c r="K182" s="97"/>
      <c r="L182" s="98"/>
    </row>
    <row r="183" spans="1:14" ht="37.5" customHeight="1">
      <c r="A183" s="20">
        <f t="shared" si="61"/>
        <v>172</v>
      </c>
      <c r="B183" s="25" t="s">
        <v>14</v>
      </c>
      <c r="C183" s="45">
        <f>SUM(C184:C185)</f>
        <v>62876.736650000006</v>
      </c>
      <c r="D183" s="45">
        <f>SUM(D184:D185)</f>
        <v>4991.9</v>
      </c>
      <c r="E183" s="45">
        <f aca="true" t="shared" si="75" ref="E183:K183">SUM(E184:E185)</f>
        <v>1541.6</v>
      </c>
      <c r="F183" s="45">
        <f t="shared" si="75"/>
        <v>1333.2586099999999</v>
      </c>
      <c r="G183" s="45">
        <f t="shared" si="75"/>
        <v>13600</v>
      </c>
      <c r="H183" s="45">
        <f t="shared" si="75"/>
        <v>20418.5</v>
      </c>
      <c r="I183" s="45">
        <f t="shared" si="75"/>
        <v>19491.47804</v>
      </c>
      <c r="J183" s="45">
        <f t="shared" si="75"/>
        <v>750</v>
      </c>
      <c r="K183" s="45">
        <f t="shared" si="75"/>
        <v>750</v>
      </c>
      <c r="L183" s="99" t="s">
        <v>57</v>
      </c>
      <c r="N183" s="15"/>
    </row>
    <row r="184" spans="1:12" ht="15">
      <c r="A184" s="20">
        <f t="shared" si="61"/>
        <v>173</v>
      </c>
      <c r="B184" s="25" t="s">
        <v>4</v>
      </c>
      <c r="C184" s="46">
        <f>SUM(D184:K184)</f>
        <v>59876.736650000006</v>
      </c>
      <c r="D184" s="46">
        <f aca="true" t="shared" si="76" ref="D184:K184">SUM(D200+D205+D209+D212+D188)</f>
        <v>1991.9</v>
      </c>
      <c r="E184" s="46">
        <f t="shared" si="76"/>
        <v>1541.6</v>
      </c>
      <c r="F184" s="46">
        <f t="shared" si="76"/>
        <v>1333.2586099999999</v>
      </c>
      <c r="G184" s="46">
        <f t="shared" si="76"/>
        <v>13600</v>
      </c>
      <c r="H184" s="46">
        <f t="shared" si="76"/>
        <v>20418.5</v>
      </c>
      <c r="I184" s="46">
        <f t="shared" si="76"/>
        <v>19491.47804</v>
      </c>
      <c r="J184" s="46">
        <f t="shared" si="76"/>
        <v>750</v>
      </c>
      <c r="K184" s="46">
        <f t="shared" si="76"/>
        <v>750</v>
      </c>
      <c r="L184" s="100"/>
    </row>
    <row r="185" spans="1:12" ht="15">
      <c r="A185" s="20">
        <f t="shared" si="61"/>
        <v>174</v>
      </c>
      <c r="B185" s="25" t="s">
        <v>5</v>
      </c>
      <c r="C185" s="46">
        <f>SUM(D185:K185)</f>
        <v>3000</v>
      </c>
      <c r="D185" s="46">
        <f aca="true" t="shared" si="77" ref="D185:K185">SUM(D201+D206+D189)</f>
        <v>3000</v>
      </c>
      <c r="E185" s="46">
        <f t="shared" si="77"/>
        <v>0</v>
      </c>
      <c r="F185" s="46">
        <f t="shared" si="77"/>
        <v>0</v>
      </c>
      <c r="G185" s="46">
        <f t="shared" si="77"/>
        <v>0</v>
      </c>
      <c r="H185" s="46">
        <f t="shared" si="77"/>
        <v>0</v>
      </c>
      <c r="I185" s="46">
        <f t="shared" si="77"/>
        <v>0</v>
      </c>
      <c r="J185" s="46">
        <f t="shared" si="77"/>
        <v>0</v>
      </c>
      <c r="K185" s="46">
        <f t="shared" si="77"/>
        <v>0</v>
      </c>
      <c r="L185" s="101"/>
    </row>
    <row r="186" spans="1:12" ht="26.25" customHeight="1">
      <c r="A186" s="20">
        <f t="shared" si="61"/>
        <v>175</v>
      </c>
      <c r="B186" s="75" t="s">
        <v>64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7"/>
    </row>
    <row r="187" spans="1:12" ht="15">
      <c r="A187" s="20">
        <f t="shared" si="61"/>
        <v>176</v>
      </c>
      <c r="B187" s="36" t="s">
        <v>29</v>
      </c>
      <c r="C187" s="46">
        <f>SUM(D187:K187)</f>
        <v>51705.97804</v>
      </c>
      <c r="D187" s="48">
        <f aca="true" t="shared" si="78" ref="D187:J187">SUM(D188:D189)</f>
        <v>0</v>
      </c>
      <c r="E187" s="48">
        <f t="shared" si="78"/>
        <v>0</v>
      </c>
      <c r="F187" s="48">
        <f t="shared" si="78"/>
        <v>0</v>
      </c>
      <c r="G187" s="48">
        <f t="shared" si="78"/>
        <v>13000</v>
      </c>
      <c r="H187" s="48">
        <f t="shared" si="78"/>
        <v>19775.5</v>
      </c>
      <c r="I187" s="48">
        <f t="shared" si="78"/>
        <v>18930.47804</v>
      </c>
      <c r="J187" s="48">
        <f t="shared" si="78"/>
        <v>0</v>
      </c>
      <c r="K187" s="48">
        <f>SUM(K188:K189)</f>
        <v>0</v>
      </c>
      <c r="L187" s="71" t="s">
        <v>124</v>
      </c>
    </row>
    <row r="188" spans="1:12" ht="15">
      <c r="A188" s="20">
        <f t="shared" si="61"/>
        <v>177</v>
      </c>
      <c r="B188" s="36" t="s">
        <v>4</v>
      </c>
      <c r="C188" s="46">
        <f>SUM(D188:K188)</f>
        <v>51705.97804</v>
      </c>
      <c r="D188" s="48">
        <v>0</v>
      </c>
      <c r="E188" s="48">
        <v>0</v>
      </c>
      <c r="F188" s="48">
        <v>0</v>
      </c>
      <c r="G188" s="48">
        <v>13000</v>
      </c>
      <c r="H188" s="41">
        <v>19775.5</v>
      </c>
      <c r="I188" s="41">
        <v>18930.47804</v>
      </c>
      <c r="J188" s="41">
        <v>0</v>
      </c>
      <c r="K188" s="41">
        <v>0</v>
      </c>
      <c r="L188" s="78"/>
    </row>
    <row r="189" spans="1:12" ht="15">
      <c r="A189" s="20">
        <f t="shared" si="61"/>
        <v>178</v>
      </c>
      <c r="B189" s="36" t="s">
        <v>5</v>
      </c>
      <c r="C189" s="48">
        <f>SUM(D189:J189)</f>
        <v>0</v>
      </c>
      <c r="D189" s="48">
        <v>0</v>
      </c>
      <c r="E189" s="48">
        <v>0</v>
      </c>
      <c r="F189" s="48">
        <v>0</v>
      </c>
      <c r="G189" s="48">
        <v>0</v>
      </c>
      <c r="H189" s="41">
        <f>SUM(G189)</f>
        <v>0</v>
      </c>
      <c r="I189" s="41">
        <f>SUM(H189)</f>
        <v>0</v>
      </c>
      <c r="J189" s="41">
        <f>SUM(I189)</f>
        <v>0</v>
      </c>
      <c r="K189" s="41">
        <f>SUM(J189)</f>
        <v>0</v>
      </c>
      <c r="L189" s="72"/>
    </row>
    <row r="190" spans="1:12" ht="15">
      <c r="A190" s="20">
        <f t="shared" si="61"/>
        <v>179</v>
      </c>
      <c r="B190" s="90" t="s">
        <v>193</v>
      </c>
      <c r="C190" s="91"/>
      <c r="D190" s="91"/>
      <c r="E190" s="91"/>
      <c r="F190" s="91"/>
      <c r="G190" s="91"/>
      <c r="H190" s="91"/>
      <c r="I190" s="91"/>
      <c r="J190" s="91"/>
      <c r="K190" s="91"/>
      <c r="L190" s="92"/>
    </row>
    <row r="191" spans="1:12" ht="15">
      <c r="A191" s="20">
        <f t="shared" si="61"/>
        <v>180</v>
      </c>
      <c r="B191" s="36" t="s">
        <v>41</v>
      </c>
      <c r="C191" s="41">
        <f aca="true" t="shared" si="79" ref="C191:K191">SUM(C192:C193)</f>
        <v>51705.97804</v>
      </c>
      <c r="D191" s="41">
        <f t="shared" si="79"/>
        <v>0</v>
      </c>
      <c r="E191" s="41">
        <f t="shared" si="79"/>
        <v>0</v>
      </c>
      <c r="F191" s="41">
        <f t="shared" si="79"/>
        <v>0</v>
      </c>
      <c r="G191" s="41">
        <f t="shared" si="79"/>
        <v>13000</v>
      </c>
      <c r="H191" s="41">
        <f t="shared" si="79"/>
        <v>19775.5</v>
      </c>
      <c r="I191" s="41">
        <f t="shared" si="79"/>
        <v>18930.47804</v>
      </c>
      <c r="J191" s="41">
        <f t="shared" si="79"/>
        <v>0</v>
      </c>
      <c r="K191" s="41">
        <f t="shared" si="79"/>
        <v>0</v>
      </c>
      <c r="L191" s="71" t="s">
        <v>124</v>
      </c>
    </row>
    <row r="192" spans="1:12" ht="15">
      <c r="A192" s="20">
        <f t="shared" si="61"/>
        <v>181</v>
      </c>
      <c r="B192" s="36" t="s">
        <v>4</v>
      </c>
      <c r="C192" s="41">
        <f>SUM(D192:K192)</f>
        <v>51705.97804</v>
      </c>
      <c r="D192" s="48">
        <v>0</v>
      </c>
      <c r="E192" s="48">
        <v>0</v>
      </c>
      <c r="F192" s="48">
        <v>0</v>
      </c>
      <c r="G192" s="48">
        <v>13000</v>
      </c>
      <c r="H192" s="41">
        <v>19775.5</v>
      </c>
      <c r="I192" s="41">
        <v>18930.47804</v>
      </c>
      <c r="J192" s="41">
        <v>0</v>
      </c>
      <c r="K192" s="41">
        <v>0</v>
      </c>
      <c r="L192" s="78"/>
    </row>
    <row r="193" spans="1:12" ht="15">
      <c r="A193" s="20">
        <f t="shared" si="61"/>
        <v>182</v>
      </c>
      <c r="B193" s="36" t="s">
        <v>5</v>
      </c>
      <c r="C193" s="41">
        <f>SUM(D193:K193)</f>
        <v>0</v>
      </c>
      <c r="D193" s="48">
        <v>0</v>
      </c>
      <c r="E193" s="48">
        <v>0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72"/>
    </row>
    <row r="194" spans="1:12" ht="25.5" customHeight="1">
      <c r="A194" s="20">
        <f t="shared" si="61"/>
        <v>183</v>
      </c>
      <c r="B194" s="90" t="s">
        <v>194</v>
      </c>
      <c r="C194" s="91"/>
      <c r="D194" s="91"/>
      <c r="E194" s="91"/>
      <c r="F194" s="91"/>
      <c r="G194" s="91"/>
      <c r="H194" s="91"/>
      <c r="I194" s="91"/>
      <c r="J194" s="91"/>
      <c r="K194" s="91"/>
      <c r="L194" s="92"/>
    </row>
    <row r="195" spans="1:12" ht="15">
      <c r="A195" s="20">
        <f t="shared" si="61"/>
        <v>184</v>
      </c>
      <c r="B195" s="36" t="s">
        <v>41</v>
      </c>
      <c r="C195" s="41">
        <f aca="true" t="shared" si="80" ref="C195:K195">SUM(C196:C197)</f>
        <v>0</v>
      </c>
      <c r="D195" s="41">
        <f t="shared" si="80"/>
        <v>0</v>
      </c>
      <c r="E195" s="41">
        <f t="shared" si="80"/>
        <v>0</v>
      </c>
      <c r="F195" s="41">
        <f t="shared" si="80"/>
        <v>0</v>
      </c>
      <c r="G195" s="41">
        <f t="shared" si="80"/>
        <v>0</v>
      </c>
      <c r="H195" s="41">
        <f t="shared" si="80"/>
        <v>0</v>
      </c>
      <c r="I195" s="41">
        <f t="shared" si="80"/>
        <v>0</v>
      </c>
      <c r="J195" s="41">
        <f t="shared" si="80"/>
        <v>0</v>
      </c>
      <c r="K195" s="41">
        <f t="shared" si="80"/>
        <v>0</v>
      </c>
      <c r="L195" s="71" t="s">
        <v>124</v>
      </c>
    </row>
    <row r="196" spans="1:12" ht="15">
      <c r="A196" s="20">
        <f t="shared" si="61"/>
        <v>185</v>
      </c>
      <c r="B196" s="36" t="s">
        <v>4</v>
      </c>
      <c r="C196" s="41">
        <f>SUM(D196:K196)</f>
        <v>0</v>
      </c>
      <c r="D196" s="48">
        <v>0</v>
      </c>
      <c r="E196" s="48">
        <v>0</v>
      </c>
      <c r="F196" s="48">
        <v>0</v>
      </c>
      <c r="G196" s="48">
        <v>0</v>
      </c>
      <c r="H196" s="41">
        <v>0</v>
      </c>
      <c r="I196" s="41">
        <v>0</v>
      </c>
      <c r="J196" s="41">
        <v>0</v>
      </c>
      <c r="K196" s="41">
        <v>0</v>
      </c>
      <c r="L196" s="78"/>
    </row>
    <row r="197" spans="1:12" ht="15">
      <c r="A197" s="20">
        <f t="shared" si="61"/>
        <v>186</v>
      </c>
      <c r="B197" s="36" t="s">
        <v>5</v>
      </c>
      <c r="C197" s="41">
        <f>SUM(D197:K197)</f>
        <v>0</v>
      </c>
      <c r="D197" s="48">
        <v>0</v>
      </c>
      <c r="E197" s="48">
        <v>0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72"/>
    </row>
    <row r="198" spans="1:12" ht="31.5" customHeight="1">
      <c r="A198" s="20">
        <f t="shared" si="61"/>
        <v>187</v>
      </c>
      <c r="B198" s="75" t="s">
        <v>65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7"/>
    </row>
    <row r="199" spans="1:12" ht="15">
      <c r="A199" s="20">
        <f t="shared" si="61"/>
        <v>188</v>
      </c>
      <c r="B199" s="36" t="s">
        <v>17</v>
      </c>
      <c r="C199" s="41">
        <f>SUM(C200:C202)</f>
        <v>8708.55861</v>
      </c>
      <c r="D199" s="48">
        <f aca="true" t="shared" si="81" ref="D199:K199">SUM(D200:D201)</f>
        <v>4200</v>
      </c>
      <c r="E199" s="48">
        <f t="shared" si="81"/>
        <v>1100</v>
      </c>
      <c r="F199" s="48">
        <f t="shared" si="81"/>
        <v>1250.40861</v>
      </c>
      <c r="G199" s="48">
        <f t="shared" si="81"/>
        <v>427.15</v>
      </c>
      <c r="H199" s="48">
        <f t="shared" si="81"/>
        <v>400</v>
      </c>
      <c r="I199" s="48">
        <f t="shared" si="81"/>
        <v>331</v>
      </c>
      <c r="J199" s="48">
        <f t="shared" si="81"/>
        <v>500</v>
      </c>
      <c r="K199" s="48">
        <f t="shared" si="81"/>
        <v>500</v>
      </c>
      <c r="L199" s="71" t="s">
        <v>125</v>
      </c>
    </row>
    <row r="200" spans="1:12" ht="15">
      <c r="A200" s="20">
        <f t="shared" si="61"/>
        <v>189</v>
      </c>
      <c r="B200" s="36" t="s">
        <v>4</v>
      </c>
      <c r="C200" s="46">
        <f>SUM(D200:K200)</f>
        <v>5708.55861</v>
      </c>
      <c r="D200" s="48">
        <v>1200</v>
      </c>
      <c r="E200" s="48">
        <v>1100</v>
      </c>
      <c r="F200" s="48">
        <v>1250.40861</v>
      </c>
      <c r="G200" s="48">
        <v>427.15</v>
      </c>
      <c r="H200" s="41">
        <v>400</v>
      </c>
      <c r="I200" s="41">
        <v>331</v>
      </c>
      <c r="J200" s="41">
        <v>500</v>
      </c>
      <c r="K200" s="50">
        <v>500</v>
      </c>
      <c r="L200" s="78"/>
    </row>
    <row r="201" spans="1:12" ht="15">
      <c r="A201" s="20">
        <f t="shared" si="61"/>
        <v>190</v>
      </c>
      <c r="B201" s="36" t="s">
        <v>5</v>
      </c>
      <c r="C201" s="46">
        <f>SUM(D201:K201)</f>
        <v>3000</v>
      </c>
      <c r="D201" s="48">
        <v>3000</v>
      </c>
      <c r="E201" s="48">
        <f aca="true" t="shared" si="82" ref="E201:K201">SUM(E202)</f>
        <v>0</v>
      </c>
      <c r="F201" s="48">
        <f t="shared" si="82"/>
        <v>0</v>
      </c>
      <c r="G201" s="48">
        <f t="shared" si="82"/>
        <v>0</v>
      </c>
      <c r="H201" s="48">
        <f t="shared" si="82"/>
        <v>0</v>
      </c>
      <c r="I201" s="48">
        <f t="shared" si="82"/>
        <v>0</v>
      </c>
      <c r="J201" s="48">
        <f t="shared" si="82"/>
        <v>0</v>
      </c>
      <c r="K201" s="48">
        <f t="shared" si="82"/>
        <v>0</v>
      </c>
      <c r="L201" s="72"/>
    </row>
    <row r="202" spans="1:12" ht="15">
      <c r="A202" s="20">
        <f t="shared" si="61"/>
        <v>191</v>
      </c>
      <c r="B202" s="25" t="s">
        <v>52</v>
      </c>
      <c r="C202" s="41">
        <f>SUM(D202:J202)</f>
        <v>0</v>
      </c>
      <c r="D202" s="52">
        <v>0</v>
      </c>
      <c r="E202" s="41">
        <v>0</v>
      </c>
      <c r="F202" s="41">
        <v>0</v>
      </c>
      <c r="G202" s="41">
        <f>SUM(F202)</f>
        <v>0</v>
      </c>
      <c r="H202" s="41">
        <f>SUM(G202)</f>
        <v>0</v>
      </c>
      <c r="I202" s="41">
        <f>SUM(H202)</f>
        <v>0</v>
      </c>
      <c r="J202" s="41">
        <f>SUM(I202)</f>
        <v>0</v>
      </c>
      <c r="K202" s="41">
        <f>SUM(J202)</f>
        <v>0</v>
      </c>
      <c r="L202" s="53"/>
    </row>
    <row r="203" spans="1:12" ht="28.5" customHeight="1">
      <c r="A203" s="20">
        <f t="shared" si="61"/>
        <v>192</v>
      </c>
      <c r="B203" s="75" t="s">
        <v>191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7"/>
    </row>
    <row r="204" spans="1:12" ht="15">
      <c r="A204" s="20">
        <f t="shared" si="61"/>
        <v>193</v>
      </c>
      <c r="B204" s="36" t="s">
        <v>17</v>
      </c>
      <c r="C204" s="46">
        <f>SUM(D204:K204)</f>
        <v>591.9</v>
      </c>
      <c r="D204" s="48">
        <f>SUM(D205:D206)</f>
        <v>411.9</v>
      </c>
      <c r="E204" s="48">
        <f aca="true" t="shared" si="83" ref="E204:J204">SUM(E205:E206)</f>
        <v>180</v>
      </c>
      <c r="F204" s="48">
        <f t="shared" si="83"/>
        <v>0</v>
      </c>
      <c r="G204" s="48">
        <f t="shared" si="83"/>
        <v>0</v>
      </c>
      <c r="H204" s="48">
        <f t="shared" si="83"/>
        <v>0</v>
      </c>
      <c r="I204" s="48">
        <f t="shared" si="83"/>
        <v>0</v>
      </c>
      <c r="J204" s="48">
        <f t="shared" si="83"/>
        <v>0</v>
      </c>
      <c r="K204" s="48">
        <f>SUM(K205:K206)</f>
        <v>0</v>
      </c>
      <c r="L204" s="71" t="s">
        <v>122</v>
      </c>
    </row>
    <row r="205" spans="1:12" ht="15">
      <c r="A205" s="20">
        <f t="shared" si="61"/>
        <v>194</v>
      </c>
      <c r="B205" s="36" t="s">
        <v>4</v>
      </c>
      <c r="C205" s="46">
        <f>SUM(D205:K205)</f>
        <v>591.9</v>
      </c>
      <c r="D205" s="48">
        <v>411.9</v>
      </c>
      <c r="E205" s="48">
        <v>180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78"/>
    </row>
    <row r="206" spans="1:12" ht="15">
      <c r="A206" s="20">
        <f t="shared" si="61"/>
        <v>195</v>
      </c>
      <c r="B206" s="36" t="s">
        <v>5</v>
      </c>
      <c r="C206" s="48">
        <f>SUM(D206:J206)</f>
        <v>0</v>
      </c>
      <c r="D206" s="48">
        <v>0</v>
      </c>
      <c r="E206" s="48">
        <v>0</v>
      </c>
      <c r="F206" s="41">
        <v>0</v>
      </c>
      <c r="G206" s="41">
        <v>0</v>
      </c>
      <c r="H206" s="41">
        <f>SUM(G206)</f>
        <v>0</v>
      </c>
      <c r="I206" s="41">
        <f>SUM(H206)</f>
        <v>0</v>
      </c>
      <c r="J206" s="41">
        <f>SUM(I206)</f>
        <v>0</v>
      </c>
      <c r="K206" s="41">
        <f>SUM(J206)</f>
        <v>0</v>
      </c>
      <c r="L206" s="72"/>
    </row>
    <row r="207" spans="1:12" ht="15" customHeight="1">
      <c r="A207" s="20">
        <f t="shared" si="61"/>
        <v>196</v>
      </c>
      <c r="B207" s="75" t="s">
        <v>66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7"/>
    </row>
    <row r="208" spans="1:12" ht="15">
      <c r="A208" s="20">
        <f t="shared" si="61"/>
        <v>197</v>
      </c>
      <c r="B208" s="36" t="s">
        <v>17</v>
      </c>
      <c r="C208" s="46">
        <f>SUM(D208:K208)</f>
        <v>380</v>
      </c>
      <c r="D208" s="54">
        <f>SUM(D209)</f>
        <v>380</v>
      </c>
      <c r="E208" s="54">
        <f aca="true" t="shared" si="84" ref="E208:K208">SUM(E209)</f>
        <v>0</v>
      </c>
      <c r="F208" s="54">
        <f t="shared" si="84"/>
        <v>0</v>
      </c>
      <c r="G208" s="54">
        <f t="shared" si="84"/>
        <v>0</v>
      </c>
      <c r="H208" s="54">
        <f t="shared" si="84"/>
        <v>0</v>
      </c>
      <c r="I208" s="54">
        <f t="shared" si="84"/>
        <v>0</v>
      </c>
      <c r="J208" s="54">
        <f t="shared" si="84"/>
        <v>0</v>
      </c>
      <c r="K208" s="54">
        <f t="shared" si="84"/>
        <v>0</v>
      </c>
      <c r="L208" s="71" t="s">
        <v>126</v>
      </c>
    </row>
    <row r="209" spans="1:12" ht="15">
      <c r="A209" s="20">
        <f t="shared" si="61"/>
        <v>198</v>
      </c>
      <c r="B209" s="27" t="s">
        <v>4</v>
      </c>
      <c r="C209" s="46">
        <f>SUM(D209:K209)</f>
        <v>380</v>
      </c>
      <c r="D209" s="55">
        <v>380</v>
      </c>
      <c r="E209" s="55">
        <v>0</v>
      </c>
      <c r="F209" s="35">
        <v>0</v>
      </c>
      <c r="G209" s="35">
        <f>SUM(F209)</f>
        <v>0</v>
      </c>
      <c r="H209" s="35">
        <f>SUM(G209)</f>
        <v>0</v>
      </c>
      <c r="I209" s="35">
        <f>SUM(H209)</f>
        <v>0</v>
      </c>
      <c r="J209" s="35">
        <f>SUM(I209)</f>
        <v>0</v>
      </c>
      <c r="K209" s="35">
        <f>SUM(J209)</f>
        <v>0</v>
      </c>
      <c r="L209" s="72"/>
    </row>
    <row r="210" spans="1:12" ht="15" customHeight="1">
      <c r="A210" s="20">
        <f t="shared" si="61"/>
        <v>199</v>
      </c>
      <c r="B210" s="75" t="s">
        <v>81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7"/>
    </row>
    <row r="211" spans="1:12" ht="15">
      <c r="A211" s="20">
        <f t="shared" si="61"/>
        <v>200</v>
      </c>
      <c r="B211" s="36" t="s">
        <v>17</v>
      </c>
      <c r="C211" s="46">
        <f>SUM(D211:K211)</f>
        <v>1490.3000000000002</v>
      </c>
      <c r="D211" s="54">
        <f>SUM(D212)</f>
        <v>0</v>
      </c>
      <c r="E211" s="54">
        <f aca="true" t="shared" si="85" ref="E211:K211">SUM(E212)</f>
        <v>261.6</v>
      </c>
      <c r="F211" s="54">
        <f t="shared" si="85"/>
        <v>82.85</v>
      </c>
      <c r="G211" s="54">
        <f t="shared" si="85"/>
        <v>172.85</v>
      </c>
      <c r="H211" s="54">
        <f t="shared" si="85"/>
        <v>243</v>
      </c>
      <c r="I211" s="54">
        <f t="shared" si="85"/>
        <v>230</v>
      </c>
      <c r="J211" s="54">
        <f t="shared" si="85"/>
        <v>250</v>
      </c>
      <c r="K211" s="54">
        <f t="shared" si="85"/>
        <v>250</v>
      </c>
      <c r="L211" s="71" t="s">
        <v>160</v>
      </c>
    </row>
    <row r="212" spans="1:12" ht="15">
      <c r="A212" s="20">
        <f t="shared" si="61"/>
        <v>201</v>
      </c>
      <c r="B212" s="36" t="s">
        <v>4</v>
      </c>
      <c r="C212" s="46">
        <f>SUM(D212:K212)</f>
        <v>1490.3000000000002</v>
      </c>
      <c r="D212" s="54">
        <v>0</v>
      </c>
      <c r="E212" s="54">
        <v>261.6</v>
      </c>
      <c r="F212" s="37">
        <v>82.85</v>
      </c>
      <c r="G212" s="37">
        <v>172.85</v>
      </c>
      <c r="H212" s="37">
        <v>243</v>
      </c>
      <c r="I212" s="37">
        <v>230</v>
      </c>
      <c r="J212" s="37">
        <v>250</v>
      </c>
      <c r="K212" s="37">
        <f>SUM(J212)</f>
        <v>250</v>
      </c>
      <c r="L212" s="72"/>
    </row>
    <row r="213" spans="1:12" ht="14.25" customHeight="1">
      <c r="A213" s="20">
        <f t="shared" si="61"/>
        <v>202</v>
      </c>
      <c r="B213" s="79" t="s">
        <v>19</v>
      </c>
      <c r="C213" s="80"/>
      <c r="D213" s="80"/>
      <c r="E213" s="80"/>
      <c r="F213" s="80"/>
      <c r="G213" s="80"/>
      <c r="H213" s="80"/>
      <c r="I213" s="80"/>
      <c r="J213" s="80"/>
      <c r="K213" s="80"/>
      <c r="L213" s="81"/>
    </row>
    <row r="214" spans="1:12" ht="25.5">
      <c r="A214" s="20">
        <f t="shared" si="61"/>
        <v>203</v>
      </c>
      <c r="B214" s="25" t="s">
        <v>30</v>
      </c>
      <c r="C214" s="26">
        <f>SUM(C215:C215)</f>
        <v>3040.19</v>
      </c>
      <c r="D214" s="26">
        <f>SUM(D215)</f>
        <v>774.1</v>
      </c>
      <c r="E214" s="26">
        <f aca="true" t="shared" si="86" ref="E214:K214">SUM(E215)</f>
        <v>881.1</v>
      </c>
      <c r="F214" s="26">
        <f t="shared" si="86"/>
        <v>0</v>
      </c>
      <c r="G214" s="26">
        <f t="shared" si="86"/>
        <v>0</v>
      </c>
      <c r="H214" s="26">
        <f t="shared" si="86"/>
        <v>184.99</v>
      </c>
      <c r="I214" s="26">
        <f t="shared" si="86"/>
        <v>200</v>
      </c>
      <c r="J214" s="26">
        <f t="shared" si="86"/>
        <v>500</v>
      </c>
      <c r="K214" s="26">
        <f t="shared" si="86"/>
        <v>500</v>
      </c>
      <c r="L214" s="73" t="s">
        <v>57</v>
      </c>
    </row>
    <row r="215" spans="1:12" ht="15">
      <c r="A215" s="20">
        <f t="shared" si="61"/>
        <v>204</v>
      </c>
      <c r="B215" s="25" t="s">
        <v>4</v>
      </c>
      <c r="C215" s="46">
        <f>SUM(D215:K215)</f>
        <v>3040.19</v>
      </c>
      <c r="D215" s="26">
        <f>SUM(D227)</f>
        <v>774.1</v>
      </c>
      <c r="E215" s="26">
        <f aca="true" t="shared" si="87" ref="E215:K215">SUM(E227)</f>
        <v>881.1</v>
      </c>
      <c r="F215" s="26">
        <f t="shared" si="87"/>
        <v>0</v>
      </c>
      <c r="G215" s="26">
        <f t="shared" si="87"/>
        <v>0</v>
      </c>
      <c r="H215" s="26">
        <f t="shared" si="87"/>
        <v>184.99</v>
      </c>
      <c r="I215" s="26">
        <f t="shared" si="87"/>
        <v>200</v>
      </c>
      <c r="J215" s="26">
        <f t="shared" si="87"/>
        <v>500</v>
      </c>
      <c r="K215" s="26">
        <f t="shared" si="87"/>
        <v>500</v>
      </c>
      <c r="L215" s="74"/>
    </row>
    <row r="216" spans="1:12" ht="15" customHeight="1">
      <c r="A216" s="20">
        <f t="shared" si="61"/>
        <v>205</v>
      </c>
      <c r="B216" s="30" t="s">
        <v>10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2"/>
    </row>
    <row r="217" spans="1:12" ht="38.25">
      <c r="A217" s="20">
        <f aca="true" t="shared" si="88" ref="A217:A280">SUM(A216+1)</f>
        <v>206</v>
      </c>
      <c r="B217" s="25" t="s">
        <v>26</v>
      </c>
      <c r="C217" s="56">
        <v>0</v>
      </c>
      <c r="D217" s="56">
        <v>0</v>
      </c>
      <c r="E217" s="56">
        <v>0</v>
      </c>
      <c r="F217" s="56">
        <v>0</v>
      </c>
      <c r="G217" s="56">
        <v>0</v>
      </c>
      <c r="H217" s="56">
        <v>0</v>
      </c>
      <c r="I217" s="57">
        <v>0</v>
      </c>
      <c r="J217" s="57">
        <v>0</v>
      </c>
      <c r="K217" s="57">
        <v>0</v>
      </c>
      <c r="L217" s="69" t="s">
        <v>57</v>
      </c>
    </row>
    <row r="218" spans="1:12" ht="15">
      <c r="A218" s="20">
        <f t="shared" si="88"/>
        <v>207</v>
      </c>
      <c r="B218" s="25" t="s">
        <v>4</v>
      </c>
      <c r="C218" s="56">
        <v>0</v>
      </c>
      <c r="D218" s="56">
        <v>0</v>
      </c>
      <c r="E218" s="56">
        <v>0</v>
      </c>
      <c r="F218" s="56">
        <v>0</v>
      </c>
      <c r="G218" s="56">
        <v>0</v>
      </c>
      <c r="H218" s="56">
        <v>0</v>
      </c>
      <c r="I218" s="56">
        <v>0</v>
      </c>
      <c r="J218" s="56">
        <v>0</v>
      </c>
      <c r="K218" s="56">
        <v>0</v>
      </c>
      <c r="L218" s="70"/>
    </row>
    <row r="219" spans="1:12" ht="15" customHeight="1">
      <c r="A219" s="20">
        <f t="shared" si="88"/>
        <v>208</v>
      </c>
      <c r="B219" s="75" t="s">
        <v>11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7"/>
    </row>
    <row r="220" spans="1:12" ht="51" customHeight="1">
      <c r="A220" s="20">
        <f t="shared" si="88"/>
        <v>209</v>
      </c>
      <c r="B220" s="36" t="s">
        <v>28</v>
      </c>
      <c r="C220" s="58">
        <f>SUM(C221)</f>
        <v>0</v>
      </c>
      <c r="D220" s="58">
        <f aca="true" t="shared" si="89" ref="D220:K220">SUM(D221)</f>
        <v>0</v>
      </c>
      <c r="E220" s="58">
        <f t="shared" si="89"/>
        <v>0</v>
      </c>
      <c r="F220" s="58">
        <f t="shared" si="89"/>
        <v>0</v>
      </c>
      <c r="G220" s="58">
        <f t="shared" si="89"/>
        <v>0</v>
      </c>
      <c r="H220" s="58">
        <f t="shared" si="89"/>
        <v>0</v>
      </c>
      <c r="I220" s="58">
        <f t="shared" si="89"/>
        <v>0</v>
      </c>
      <c r="J220" s="58">
        <f t="shared" si="89"/>
        <v>0</v>
      </c>
      <c r="K220" s="58">
        <f t="shared" si="89"/>
        <v>0</v>
      </c>
      <c r="L220" s="71" t="s">
        <v>57</v>
      </c>
    </row>
    <row r="221" spans="1:12" ht="15">
      <c r="A221" s="20">
        <f t="shared" si="88"/>
        <v>210</v>
      </c>
      <c r="B221" s="33" t="s">
        <v>4</v>
      </c>
      <c r="C221" s="37">
        <v>0</v>
      </c>
      <c r="D221" s="37">
        <v>0</v>
      </c>
      <c r="E221" s="37">
        <v>0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72"/>
    </row>
    <row r="222" spans="1:12" ht="12" customHeight="1">
      <c r="A222" s="20">
        <f t="shared" si="88"/>
        <v>211</v>
      </c>
      <c r="B222" s="59" t="s">
        <v>12</v>
      </c>
      <c r="C222" s="60"/>
      <c r="D222" s="60"/>
      <c r="E222" s="60"/>
      <c r="F222" s="60"/>
      <c r="G222" s="60"/>
      <c r="H222" s="60"/>
      <c r="I222" s="60"/>
      <c r="J222" s="60"/>
      <c r="K222" s="60"/>
      <c r="L222" s="61"/>
    </row>
    <row r="223" spans="1:12" ht="15">
      <c r="A223" s="20">
        <f t="shared" si="88"/>
        <v>212</v>
      </c>
      <c r="B223" s="36" t="s">
        <v>29</v>
      </c>
      <c r="C223" s="37">
        <f>SUM(B225)</f>
        <v>0</v>
      </c>
      <c r="D223" s="37">
        <v>0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71" t="s">
        <v>57</v>
      </c>
    </row>
    <row r="224" spans="1:12" ht="15">
      <c r="A224" s="20">
        <f t="shared" si="88"/>
        <v>213</v>
      </c>
      <c r="B224" s="33" t="s">
        <v>4</v>
      </c>
      <c r="C224" s="37">
        <v>0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72"/>
    </row>
    <row r="225" spans="1:12" ht="12" customHeight="1">
      <c r="A225" s="20">
        <f t="shared" si="88"/>
        <v>214</v>
      </c>
      <c r="B225" s="59" t="s">
        <v>13</v>
      </c>
      <c r="C225" s="60"/>
      <c r="D225" s="60"/>
      <c r="E225" s="60"/>
      <c r="F225" s="60"/>
      <c r="G225" s="60"/>
      <c r="H225" s="60"/>
      <c r="I225" s="60"/>
      <c r="J225" s="60"/>
      <c r="K225" s="60"/>
      <c r="L225" s="61"/>
    </row>
    <row r="226" spans="1:12" ht="15">
      <c r="A226" s="20">
        <f t="shared" si="88"/>
        <v>215</v>
      </c>
      <c r="B226" s="25" t="s">
        <v>17</v>
      </c>
      <c r="C226" s="26">
        <f aca="true" t="shared" si="90" ref="C226:K226">SUM(C227:C227)</f>
        <v>3040.19</v>
      </c>
      <c r="D226" s="26">
        <f t="shared" si="90"/>
        <v>774.1</v>
      </c>
      <c r="E226" s="26">
        <f t="shared" si="90"/>
        <v>881.1</v>
      </c>
      <c r="F226" s="26">
        <f t="shared" si="90"/>
        <v>0</v>
      </c>
      <c r="G226" s="26">
        <f t="shared" si="90"/>
        <v>0</v>
      </c>
      <c r="H226" s="26">
        <f t="shared" si="90"/>
        <v>184.99</v>
      </c>
      <c r="I226" s="26">
        <f t="shared" si="90"/>
        <v>200</v>
      </c>
      <c r="J226" s="26">
        <f t="shared" si="90"/>
        <v>500</v>
      </c>
      <c r="K226" s="26">
        <f t="shared" si="90"/>
        <v>500</v>
      </c>
      <c r="L226" s="69" t="s">
        <v>57</v>
      </c>
    </row>
    <row r="227" spans="1:12" ht="15">
      <c r="A227" s="20">
        <f t="shared" si="88"/>
        <v>216</v>
      </c>
      <c r="B227" s="25" t="s">
        <v>4</v>
      </c>
      <c r="C227" s="46">
        <f>SUM(D227:K227)</f>
        <v>3040.19</v>
      </c>
      <c r="D227" s="26">
        <f>SUM(D230)</f>
        <v>774.1</v>
      </c>
      <c r="E227" s="26">
        <f aca="true" t="shared" si="91" ref="E227:K227">SUM(E230)</f>
        <v>881.1</v>
      </c>
      <c r="F227" s="26">
        <f t="shared" si="91"/>
        <v>0</v>
      </c>
      <c r="G227" s="26">
        <f t="shared" si="91"/>
        <v>0</v>
      </c>
      <c r="H227" s="26">
        <f t="shared" si="91"/>
        <v>184.99</v>
      </c>
      <c r="I227" s="26">
        <f t="shared" si="91"/>
        <v>200</v>
      </c>
      <c r="J227" s="26">
        <f t="shared" si="91"/>
        <v>500</v>
      </c>
      <c r="K227" s="26">
        <f t="shared" si="91"/>
        <v>500</v>
      </c>
      <c r="L227" s="70"/>
    </row>
    <row r="228" spans="1:12" ht="12.75" customHeight="1">
      <c r="A228" s="20">
        <f t="shared" si="88"/>
        <v>217</v>
      </c>
      <c r="B228" s="75" t="s">
        <v>175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7"/>
    </row>
    <row r="229" spans="1:12" ht="15">
      <c r="A229" s="20">
        <f t="shared" si="88"/>
        <v>218</v>
      </c>
      <c r="B229" s="36" t="s">
        <v>29</v>
      </c>
      <c r="C229" s="46">
        <f>SUM(D229:K229)</f>
        <v>3040.19</v>
      </c>
      <c r="D229" s="41">
        <f>SUM(D230)</f>
        <v>774.1</v>
      </c>
      <c r="E229" s="41">
        <f aca="true" t="shared" si="92" ref="E229:K229">SUM(E230)</f>
        <v>881.1</v>
      </c>
      <c r="F229" s="41">
        <f t="shared" si="92"/>
        <v>0</v>
      </c>
      <c r="G229" s="41">
        <f t="shared" si="92"/>
        <v>0</v>
      </c>
      <c r="H229" s="41">
        <f t="shared" si="92"/>
        <v>184.99</v>
      </c>
      <c r="I229" s="41">
        <f t="shared" si="92"/>
        <v>200</v>
      </c>
      <c r="J229" s="41">
        <f t="shared" si="92"/>
        <v>500</v>
      </c>
      <c r="K229" s="41">
        <f t="shared" si="92"/>
        <v>500</v>
      </c>
      <c r="L229" s="71" t="s">
        <v>127</v>
      </c>
    </row>
    <row r="230" spans="1:12" ht="15">
      <c r="A230" s="20">
        <f t="shared" si="88"/>
        <v>219</v>
      </c>
      <c r="B230" s="27" t="s">
        <v>4</v>
      </c>
      <c r="C230" s="46">
        <f>SUM(D230:K230)</f>
        <v>3040.19</v>
      </c>
      <c r="D230" s="41">
        <v>774.1</v>
      </c>
      <c r="E230" s="41">
        <v>881.1</v>
      </c>
      <c r="F230" s="41">
        <v>0</v>
      </c>
      <c r="G230" s="41">
        <v>0</v>
      </c>
      <c r="H230" s="41">
        <v>184.99</v>
      </c>
      <c r="I230" s="41">
        <v>200</v>
      </c>
      <c r="J230" s="41">
        <v>500</v>
      </c>
      <c r="K230" s="41">
        <f>SUM(J230)</f>
        <v>500</v>
      </c>
      <c r="L230" s="72"/>
    </row>
    <row r="231" spans="1:12" ht="18" customHeight="1">
      <c r="A231" s="20">
        <f t="shared" si="88"/>
        <v>220</v>
      </c>
      <c r="B231" s="79" t="s">
        <v>62</v>
      </c>
      <c r="C231" s="80"/>
      <c r="D231" s="80"/>
      <c r="E231" s="80"/>
      <c r="F231" s="80"/>
      <c r="G231" s="80"/>
      <c r="H231" s="80"/>
      <c r="I231" s="80"/>
      <c r="J231" s="80"/>
      <c r="K231" s="80"/>
      <c r="L231" s="81"/>
    </row>
    <row r="232" spans="1:12" ht="25.5">
      <c r="A232" s="20">
        <f t="shared" si="88"/>
        <v>221</v>
      </c>
      <c r="B232" s="25" t="s">
        <v>31</v>
      </c>
      <c r="C232" s="26">
        <f>SUM(C233:C235)</f>
        <v>623293.96174</v>
      </c>
      <c r="D232" s="26">
        <f aca="true" t="shared" si="93" ref="D232:K232">SUM(D233:D235)</f>
        <v>223750</v>
      </c>
      <c r="E232" s="26">
        <f t="shared" si="93"/>
        <v>267296.1</v>
      </c>
      <c r="F232" s="26">
        <f t="shared" si="93"/>
        <v>116065.27549999999</v>
      </c>
      <c r="G232" s="26">
        <f t="shared" si="93"/>
        <v>11256.63744</v>
      </c>
      <c r="H232" s="26">
        <f t="shared" si="93"/>
        <v>1825</v>
      </c>
      <c r="I232" s="26">
        <f t="shared" si="93"/>
        <v>904.9488</v>
      </c>
      <c r="J232" s="26">
        <f t="shared" si="93"/>
        <v>1098</v>
      </c>
      <c r="K232" s="26">
        <f t="shared" si="93"/>
        <v>1098</v>
      </c>
      <c r="L232" s="73" t="s">
        <v>57</v>
      </c>
    </row>
    <row r="233" spans="1:12" ht="15">
      <c r="A233" s="20">
        <f t="shared" si="88"/>
        <v>222</v>
      </c>
      <c r="B233" s="25" t="s">
        <v>4</v>
      </c>
      <c r="C233" s="26">
        <f>SUM(D233:K233)</f>
        <v>114562.37796000001</v>
      </c>
      <c r="D233" s="26">
        <f aca="true" t="shared" si="94" ref="D233:K233">SUM(D238+D256)</f>
        <v>40275</v>
      </c>
      <c r="E233" s="26">
        <f t="shared" si="94"/>
        <v>49352.100000000006</v>
      </c>
      <c r="F233" s="26">
        <f t="shared" si="94"/>
        <v>17565.36131</v>
      </c>
      <c r="G233" s="26">
        <f t="shared" si="94"/>
        <v>2443.96785</v>
      </c>
      <c r="H233" s="26">
        <f t="shared" si="94"/>
        <v>1825</v>
      </c>
      <c r="I233" s="26">
        <f t="shared" si="94"/>
        <v>904.9488</v>
      </c>
      <c r="J233" s="26">
        <f t="shared" si="94"/>
        <v>1098</v>
      </c>
      <c r="K233" s="26">
        <f t="shared" si="94"/>
        <v>1098</v>
      </c>
      <c r="L233" s="86"/>
    </row>
    <row r="234" spans="1:12" ht="15">
      <c r="A234" s="20">
        <f t="shared" si="88"/>
        <v>223</v>
      </c>
      <c r="B234" s="25" t="s">
        <v>5</v>
      </c>
      <c r="C234" s="26">
        <f>SUM(D234:K234)</f>
        <v>321275.31326</v>
      </c>
      <c r="D234" s="26">
        <f>SUM(D239)</f>
        <v>101657</v>
      </c>
      <c r="E234" s="26">
        <f aca="true" t="shared" si="95" ref="E234:K234">SUM(E239)</f>
        <v>131444.4</v>
      </c>
      <c r="F234" s="26">
        <f t="shared" si="95"/>
        <v>80502.25126</v>
      </c>
      <c r="G234" s="26">
        <f t="shared" si="95"/>
        <v>7671.662</v>
      </c>
      <c r="H234" s="26">
        <f t="shared" si="95"/>
        <v>0</v>
      </c>
      <c r="I234" s="26">
        <f t="shared" si="95"/>
        <v>0</v>
      </c>
      <c r="J234" s="26">
        <f t="shared" si="95"/>
        <v>0</v>
      </c>
      <c r="K234" s="26">
        <f t="shared" si="95"/>
        <v>0</v>
      </c>
      <c r="L234" s="86"/>
    </row>
    <row r="235" spans="1:12" ht="15">
      <c r="A235" s="20">
        <f t="shared" si="88"/>
        <v>224</v>
      </c>
      <c r="B235" s="25" t="s">
        <v>52</v>
      </c>
      <c r="C235" s="26">
        <f>SUM(D235:K235)</f>
        <v>187456.27052</v>
      </c>
      <c r="D235" s="26">
        <f>SUM(D240)</f>
        <v>81818</v>
      </c>
      <c r="E235" s="26">
        <f aca="true" t="shared" si="96" ref="E235:K235">SUM(E240)</f>
        <v>86499.6</v>
      </c>
      <c r="F235" s="26">
        <f t="shared" si="96"/>
        <v>17997.66293</v>
      </c>
      <c r="G235" s="26">
        <f t="shared" si="96"/>
        <v>1141.00759</v>
      </c>
      <c r="H235" s="26">
        <f t="shared" si="96"/>
        <v>0</v>
      </c>
      <c r="I235" s="26">
        <f t="shared" si="96"/>
        <v>0</v>
      </c>
      <c r="J235" s="26">
        <f t="shared" si="96"/>
        <v>0</v>
      </c>
      <c r="K235" s="26">
        <f t="shared" si="96"/>
        <v>0</v>
      </c>
      <c r="L235" s="74"/>
    </row>
    <row r="236" spans="1:12" ht="15" customHeight="1">
      <c r="A236" s="20">
        <f t="shared" si="88"/>
        <v>225</v>
      </c>
      <c r="B236" s="30" t="s">
        <v>10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2"/>
    </row>
    <row r="237" spans="1:12" ht="38.25">
      <c r="A237" s="20">
        <f t="shared" si="88"/>
        <v>226</v>
      </c>
      <c r="B237" s="25" t="s">
        <v>26</v>
      </c>
      <c r="C237" s="26">
        <f>SUM(C238:C240)</f>
        <v>613231.22985</v>
      </c>
      <c r="D237" s="26">
        <f>SUM(D238:D240)</f>
        <v>223750</v>
      </c>
      <c r="E237" s="26">
        <f aca="true" t="shared" si="97" ref="E237:J237">SUM(E238:E240)</f>
        <v>265785.30000000005</v>
      </c>
      <c r="F237" s="26">
        <f t="shared" si="97"/>
        <v>114266.27549999999</v>
      </c>
      <c r="G237" s="26">
        <f t="shared" si="97"/>
        <v>9429.654349999999</v>
      </c>
      <c r="H237" s="26">
        <f t="shared" si="97"/>
        <v>0</v>
      </c>
      <c r="I237" s="26">
        <f t="shared" si="97"/>
        <v>0</v>
      </c>
      <c r="J237" s="26">
        <f t="shared" si="97"/>
        <v>0</v>
      </c>
      <c r="K237" s="26">
        <f>SUM(K238:K240)</f>
        <v>0</v>
      </c>
      <c r="L237" s="69" t="s">
        <v>57</v>
      </c>
    </row>
    <row r="238" spans="1:12" ht="15">
      <c r="A238" s="20">
        <f t="shared" si="88"/>
        <v>227</v>
      </c>
      <c r="B238" s="25" t="s">
        <v>4</v>
      </c>
      <c r="C238" s="26">
        <f>SUM(D238:J238)</f>
        <v>104499.64607</v>
      </c>
      <c r="D238" s="26">
        <f>SUM(D251)</f>
        <v>40275</v>
      </c>
      <c r="E238" s="26">
        <f aca="true" t="shared" si="98" ref="E238:J238">SUM(E251)</f>
        <v>47841.3</v>
      </c>
      <c r="F238" s="26">
        <f t="shared" si="98"/>
        <v>15766.36131</v>
      </c>
      <c r="G238" s="26">
        <f t="shared" si="98"/>
        <v>616.98476</v>
      </c>
      <c r="H238" s="26">
        <f t="shared" si="98"/>
        <v>0</v>
      </c>
      <c r="I238" s="26">
        <f t="shared" si="98"/>
        <v>0</v>
      </c>
      <c r="J238" s="26">
        <f t="shared" si="98"/>
        <v>0</v>
      </c>
      <c r="K238" s="26">
        <f>SUM(K251)</f>
        <v>0</v>
      </c>
      <c r="L238" s="82"/>
    </row>
    <row r="239" spans="1:12" ht="15">
      <c r="A239" s="20">
        <f t="shared" si="88"/>
        <v>228</v>
      </c>
      <c r="B239" s="25" t="s">
        <v>5</v>
      </c>
      <c r="C239" s="26">
        <f>SUM(D239:J239)</f>
        <v>321275.31326</v>
      </c>
      <c r="D239" s="26">
        <f>SUM(D252)</f>
        <v>101657</v>
      </c>
      <c r="E239" s="26">
        <f aca="true" t="shared" si="99" ref="E239:J239">SUM(E252)</f>
        <v>131444.4</v>
      </c>
      <c r="F239" s="26">
        <f t="shared" si="99"/>
        <v>80502.25126</v>
      </c>
      <c r="G239" s="26">
        <f t="shared" si="99"/>
        <v>7671.662</v>
      </c>
      <c r="H239" s="26">
        <f t="shared" si="99"/>
        <v>0</v>
      </c>
      <c r="I239" s="26">
        <f t="shared" si="99"/>
        <v>0</v>
      </c>
      <c r="J239" s="26">
        <f t="shared" si="99"/>
        <v>0</v>
      </c>
      <c r="K239" s="26">
        <f>SUM(K252)</f>
        <v>0</v>
      </c>
      <c r="L239" s="82"/>
    </row>
    <row r="240" spans="1:12" ht="15">
      <c r="A240" s="20">
        <f t="shared" si="88"/>
        <v>229</v>
      </c>
      <c r="B240" s="25" t="s">
        <v>52</v>
      </c>
      <c r="C240" s="26">
        <f>SUM(D240:J240)</f>
        <v>187456.27052</v>
      </c>
      <c r="D240" s="26">
        <f>SUM(D253)</f>
        <v>81818</v>
      </c>
      <c r="E240" s="26">
        <f aca="true" t="shared" si="100" ref="E240:J240">SUM(E253)</f>
        <v>86499.6</v>
      </c>
      <c r="F240" s="26">
        <f t="shared" si="100"/>
        <v>17997.66293</v>
      </c>
      <c r="G240" s="26">
        <f t="shared" si="100"/>
        <v>1141.00759</v>
      </c>
      <c r="H240" s="26">
        <f t="shared" si="100"/>
        <v>0</v>
      </c>
      <c r="I240" s="26">
        <f t="shared" si="100"/>
        <v>0</v>
      </c>
      <c r="J240" s="26">
        <f t="shared" si="100"/>
        <v>0</v>
      </c>
      <c r="K240" s="26">
        <f>SUM(K253)</f>
        <v>0</v>
      </c>
      <c r="L240" s="70"/>
    </row>
    <row r="241" spans="1:12" ht="15" customHeight="1">
      <c r="A241" s="20">
        <f t="shared" si="88"/>
        <v>230</v>
      </c>
      <c r="B241" s="75" t="s">
        <v>11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7"/>
    </row>
    <row r="242" spans="1:12" ht="51">
      <c r="A242" s="20">
        <f t="shared" si="88"/>
        <v>231</v>
      </c>
      <c r="B242" s="36" t="s">
        <v>28</v>
      </c>
      <c r="C242" s="58">
        <f>SUM(C243)</f>
        <v>0</v>
      </c>
      <c r="D242" s="58">
        <f aca="true" t="shared" si="101" ref="D242:K242">SUM(D243)</f>
        <v>0</v>
      </c>
      <c r="E242" s="58">
        <f t="shared" si="101"/>
        <v>0</v>
      </c>
      <c r="F242" s="58">
        <f t="shared" si="101"/>
        <v>0</v>
      </c>
      <c r="G242" s="58">
        <f t="shared" si="101"/>
        <v>0</v>
      </c>
      <c r="H242" s="58">
        <f t="shared" si="101"/>
        <v>0</v>
      </c>
      <c r="I242" s="58">
        <f t="shared" si="101"/>
        <v>0</v>
      </c>
      <c r="J242" s="58">
        <f t="shared" si="101"/>
        <v>0</v>
      </c>
      <c r="K242" s="58">
        <f t="shared" si="101"/>
        <v>0</v>
      </c>
      <c r="L242" s="71" t="s">
        <v>57</v>
      </c>
    </row>
    <row r="243" spans="1:12" ht="15">
      <c r="A243" s="20">
        <f t="shared" si="88"/>
        <v>232</v>
      </c>
      <c r="B243" s="33" t="s">
        <v>4</v>
      </c>
      <c r="C243" s="37">
        <v>0</v>
      </c>
      <c r="D243" s="37">
        <v>0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72"/>
    </row>
    <row r="244" spans="1:12" ht="15" customHeight="1">
      <c r="A244" s="20">
        <f t="shared" si="88"/>
        <v>233</v>
      </c>
      <c r="B244" s="75" t="s">
        <v>12</v>
      </c>
      <c r="C244" s="76"/>
      <c r="D244" s="76"/>
      <c r="E244" s="76"/>
      <c r="F244" s="76"/>
      <c r="G244" s="76"/>
      <c r="H244" s="76"/>
      <c r="I244" s="76"/>
      <c r="J244" s="76"/>
      <c r="K244" s="76"/>
      <c r="L244" s="77"/>
    </row>
    <row r="245" spans="1:12" ht="15">
      <c r="A245" s="20">
        <f t="shared" si="88"/>
        <v>234</v>
      </c>
      <c r="B245" s="36" t="s">
        <v>29</v>
      </c>
      <c r="C245" s="41">
        <f>SUM(D245:J245)</f>
        <v>613231.22985</v>
      </c>
      <c r="D245" s="41">
        <f>SUM(D246:D248)</f>
        <v>223750</v>
      </c>
      <c r="E245" s="41">
        <f aca="true" t="shared" si="102" ref="E245:K245">SUM(E246:E248)</f>
        <v>265785.30000000005</v>
      </c>
      <c r="F245" s="41">
        <f>SUM(F246:F248)</f>
        <v>114266.27549999999</v>
      </c>
      <c r="G245" s="41">
        <f t="shared" si="102"/>
        <v>9429.654349999999</v>
      </c>
      <c r="H245" s="41">
        <f t="shared" si="102"/>
        <v>0</v>
      </c>
      <c r="I245" s="41">
        <f t="shared" si="102"/>
        <v>0</v>
      </c>
      <c r="J245" s="41">
        <f t="shared" si="102"/>
        <v>0</v>
      </c>
      <c r="K245" s="41">
        <f t="shared" si="102"/>
        <v>0</v>
      </c>
      <c r="L245" s="71" t="s">
        <v>57</v>
      </c>
    </row>
    <row r="246" spans="1:12" ht="15">
      <c r="A246" s="20">
        <f t="shared" si="88"/>
        <v>235</v>
      </c>
      <c r="B246" s="25" t="s">
        <v>4</v>
      </c>
      <c r="C246" s="41">
        <f>SUM(D246:J246)</f>
        <v>104499.64607</v>
      </c>
      <c r="D246" s="41">
        <f aca="true" t="shared" si="103" ref="D246:K246">SUM(D251)</f>
        <v>40275</v>
      </c>
      <c r="E246" s="41">
        <f t="shared" si="103"/>
        <v>47841.3</v>
      </c>
      <c r="F246" s="41">
        <f t="shared" si="103"/>
        <v>15766.36131</v>
      </c>
      <c r="G246" s="41">
        <f t="shared" si="103"/>
        <v>616.98476</v>
      </c>
      <c r="H246" s="41">
        <f t="shared" si="103"/>
        <v>0</v>
      </c>
      <c r="I246" s="41">
        <f t="shared" si="103"/>
        <v>0</v>
      </c>
      <c r="J246" s="41">
        <f t="shared" si="103"/>
        <v>0</v>
      </c>
      <c r="K246" s="41">
        <f t="shared" si="103"/>
        <v>0</v>
      </c>
      <c r="L246" s="78"/>
    </row>
    <row r="247" spans="1:12" ht="15">
      <c r="A247" s="20">
        <f t="shared" si="88"/>
        <v>236</v>
      </c>
      <c r="B247" s="25" t="s">
        <v>5</v>
      </c>
      <c r="C247" s="41">
        <f>SUM(D247:J247)</f>
        <v>321275.31326</v>
      </c>
      <c r="D247" s="41">
        <f>SUM(D252)</f>
        <v>101657</v>
      </c>
      <c r="E247" s="41">
        <f aca="true" t="shared" si="104" ref="E247:K247">SUM(E252)</f>
        <v>131444.4</v>
      </c>
      <c r="F247" s="41">
        <f t="shared" si="104"/>
        <v>80502.25126</v>
      </c>
      <c r="G247" s="41">
        <f t="shared" si="104"/>
        <v>7671.662</v>
      </c>
      <c r="H247" s="41">
        <f t="shared" si="104"/>
        <v>0</v>
      </c>
      <c r="I247" s="41">
        <f t="shared" si="104"/>
        <v>0</v>
      </c>
      <c r="J247" s="41">
        <f t="shared" si="104"/>
        <v>0</v>
      </c>
      <c r="K247" s="41">
        <f t="shared" si="104"/>
        <v>0</v>
      </c>
      <c r="L247" s="78"/>
    </row>
    <row r="248" spans="1:12" ht="15">
      <c r="A248" s="20">
        <f t="shared" si="88"/>
        <v>237</v>
      </c>
      <c r="B248" s="25" t="s">
        <v>52</v>
      </c>
      <c r="C248" s="41">
        <f>SUM(D248:J248)</f>
        <v>187456.27052</v>
      </c>
      <c r="D248" s="41">
        <f>SUM(D253)</f>
        <v>81818</v>
      </c>
      <c r="E248" s="41">
        <f aca="true" t="shared" si="105" ref="E248:K248">SUM(E253)</f>
        <v>86499.6</v>
      </c>
      <c r="F248" s="41">
        <f t="shared" si="105"/>
        <v>17997.66293</v>
      </c>
      <c r="G248" s="41">
        <f t="shared" si="105"/>
        <v>1141.00759</v>
      </c>
      <c r="H248" s="41">
        <f t="shared" si="105"/>
        <v>0</v>
      </c>
      <c r="I248" s="41">
        <f t="shared" si="105"/>
        <v>0</v>
      </c>
      <c r="J248" s="41">
        <f t="shared" si="105"/>
        <v>0</v>
      </c>
      <c r="K248" s="41">
        <f t="shared" si="105"/>
        <v>0</v>
      </c>
      <c r="L248" s="72"/>
    </row>
    <row r="249" spans="1:12" ht="15" customHeight="1">
      <c r="A249" s="20">
        <f t="shared" si="88"/>
        <v>238</v>
      </c>
      <c r="B249" s="75" t="s">
        <v>68</v>
      </c>
      <c r="C249" s="76"/>
      <c r="D249" s="76"/>
      <c r="E249" s="76"/>
      <c r="F249" s="76"/>
      <c r="G249" s="76"/>
      <c r="H249" s="76"/>
      <c r="I249" s="76"/>
      <c r="J249" s="76"/>
      <c r="K249" s="76"/>
      <c r="L249" s="77"/>
    </row>
    <row r="250" spans="1:12" ht="38.25">
      <c r="A250" s="20">
        <f t="shared" si="88"/>
        <v>239</v>
      </c>
      <c r="B250" s="36" t="s">
        <v>26</v>
      </c>
      <c r="C250" s="46">
        <f>SUM(D250:K250)</f>
        <v>613231.22985</v>
      </c>
      <c r="D250" s="41">
        <f>SUM(D251:D253)</f>
        <v>223750</v>
      </c>
      <c r="E250" s="41">
        <f aca="true" t="shared" si="106" ref="E250:K250">SUM(E251:E253)</f>
        <v>265785.30000000005</v>
      </c>
      <c r="F250" s="41">
        <f t="shared" si="106"/>
        <v>114266.27549999999</v>
      </c>
      <c r="G250" s="41">
        <f t="shared" si="106"/>
        <v>9429.654349999999</v>
      </c>
      <c r="H250" s="41">
        <f t="shared" si="106"/>
        <v>0</v>
      </c>
      <c r="I250" s="41">
        <f t="shared" si="106"/>
        <v>0</v>
      </c>
      <c r="J250" s="41">
        <f t="shared" si="106"/>
        <v>0</v>
      </c>
      <c r="K250" s="41">
        <f t="shared" si="106"/>
        <v>0</v>
      </c>
      <c r="L250" s="93" t="s">
        <v>128</v>
      </c>
    </row>
    <row r="251" spans="1:12" ht="15">
      <c r="A251" s="20">
        <f t="shared" si="88"/>
        <v>240</v>
      </c>
      <c r="B251" s="36" t="s">
        <v>4</v>
      </c>
      <c r="C251" s="41">
        <f>SUM(D251:J251)</f>
        <v>104499.64607</v>
      </c>
      <c r="D251" s="41">
        <v>40275</v>
      </c>
      <c r="E251" s="41">
        <v>47841.3</v>
      </c>
      <c r="F251" s="41">
        <v>15766.36131</v>
      </c>
      <c r="G251" s="41">
        <v>616.98476</v>
      </c>
      <c r="H251" s="41">
        <v>0</v>
      </c>
      <c r="I251" s="41">
        <v>0</v>
      </c>
      <c r="J251" s="41">
        <v>0</v>
      </c>
      <c r="K251" s="41">
        <v>0</v>
      </c>
      <c r="L251" s="94"/>
    </row>
    <row r="252" spans="1:12" ht="15">
      <c r="A252" s="20">
        <f t="shared" si="88"/>
        <v>241</v>
      </c>
      <c r="B252" s="36" t="s">
        <v>5</v>
      </c>
      <c r="C252" s="41">
        <f>SUM(D252:J252)</f>
        <v>321275.31326</v>
      </c>
      <c r="D252" s="41">
        <v>101657</v>
      </c>
      <c r="E252" s="41">
        <v>131444.4</v>
      </c>
      <c r="F252" s="41">
        <v>80502.25126</v>
      </c>
      <c r="G252" s="41">
        <v>7671.662</v>
      </c>
      <c r="H252" s="41">
        <v>0</v>
      </c>
      <c r="I252" s="41">
        <v>0</v>
      </c>
      <c r="J252" s="41">
        <v>0</v>
      </c>
      <c r="K252" s="41">
        <v>0</v>
      </c>
      <c r="L252" s="94"/>
    </row>
    <row r="253" spans="1:12" ht="15">
      <c r="A253" s="20">
        <f t="shared" si="88"/>
        <v>242</v>
      </c>
      <c r="B253" s="36" t="s">
        <v>52</v>
      </c>
      <c r="C253" s="41">
        <f>SUM(D253:J253)</f>
        <v>187456.27052</v>
      </c>
      <c r="D253" s="41">
        <v>81818</v>
      </c>
      <c r="E253" s="41">
        <v>86499.6</v>
      </c>
      <c r="F253" s="41">
        <v>17997.66293</v>
      </c>
      <c r="G253" s="41">
        <v>1141.00759</v>
      </c>
      <c r="H253" s="41">
        <v>0</v>
      </c>
      <c r="I253" s="41">
        <v>0</v>
      </c>
      <c r="J253" s="41">
        <v>0</v>
      </c>
      <c r="K253" s="41">
        <v>0</v>
      </c>
      <c r="L253" s="95"/>
    </row>
    <row r="254" spans="1:12" ht="15" customHeight="1">
      <c r="A254" s="20">
        <f t="shared" si="88"/>
        <v>243</v>
      </c>
      <c r="B254" s="30" t="s">
        <v>13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2"/>
    </row>
    <row r="255" spans="1:12" ht="15">
      <c r="A255" s="20">
        <f t="shared" si="88"/>
        <v>244</v>
      </c>
      <c r="B255" s="25" t="s">
        <v>32</v>
      </c>
      <c r="C255" s="62">
        <f>SUM(D255:K255)</f>
        <v>10062.73189</v>
      </c>
      <c r="D255" s="26">
        <f>SUM(D256)</f>
        <v>0</v>
      </c>
      <c r="E255" s="26">
        <f aca="true" t="shared" si="107" ref="E255:K255">SUM(E256)</f>
        <v>1510.8</v>
      </c>
      <c r="F255" s="26">
        <f t="shared" si="107"/>
        <v>1799</v>
      </c>
      <c r="G255" s="26">
        <f t="shared" si="107"/>
        <v>1826.98309</v>
      </c>
      <c r="H255" s="26">
        <f t="shared" si="107"/>
        <v>1825</v>
      </c>
      <c r="I255" s="26">
        <f t="shared" si="107"/>
        <v>904.9488</v>
      </c>
      <c r="J255" s="26">
        <f t="shared" si="107"/>
        <v>1098</v>
      </c>
      <c r="K255" s="26">
        <f t="shared" si="107"/>
        <v>1098</v>
      </c>
      <c r="L255" s="69" t="s">
        <v>57</v>
      </c>
    </row>
    <row r="256" spans="1:12" ht="15">
      <c r="A256" s="20">
        <f t="shared" si="88"/>
        <v>245</v>
      </c>
      <c r="B256" s="47" t="s">
        <v>4</v>
      </c>
      <c r="C256" s="26">
        <f>SUM(C259+C262)</f>
        <v>10062.73189</v>
      </c>
      <c r="D256" s="26">
        <f aca="true" t="shared" si="108" ref="D256:K256">SUM(D259+D262)</f>
        <v>0</v>
      </c>
      <c r="E256" s="26">
        <f t="shared" si="108"/>
        <v>1510.8</v>
      </c>
      <c r="F256" s="26">
        <f t="shared" si="108"/>
        <v>1799</v>
      </c>
      <c r="G256" s="26">
        <f t="shared" si="108"/>
        <v>1826.98309</v>
      </c>
      <c r="H256" s="26">
        <f t="shared" si="108"/>
        <v>1825</v>
      </c>
      <c r="I256" s="26">
        <f t="shared" si="108"/>
        <v>904.9488</v>
      </c>
      <c r="J256" s="26">
        <f t="shared" si="108"/>
        <v>1098</v>
      </c>
      <c r="K256" s="26">
        <f t="shared" si="108"/>
        <v>1098</v>
      </c>
      <c r="L256" s="70"/>
    </row>
    <row r="257" spans="1:13" ht="15.75" customHeight="1">
      <c r="A257" s="20">
        <f t="shared" si="88"/>
        <v>246</v>
      </c>
      <c r="B257" s="75" t="s">
        <v>69</v>
      </c>
      <c r="C257" s="76"/>
      <c r="D257" s="76"/>
      <c r="E257" s="76"/>
      <c r="F257" s="76"/>
      <c r="G257" s="76"/>
      <c r="H257" s="76"/>
      <c r="I257" s="76"/>
      <c r="J257" s="76"/>
      <c r="K257" s="76"/>
      <c r="L257" s="77"/>
      <c r="M257" s="12"/>
    </row>
    <row r="258" spans="1:13" ht="15.75" customHeight="1">
      <c r="A258" s="20">
        <f t="shared" si="88"/>
        <v>247</v>
      </c>
      <c r="B258" s="36" t="s">
        <v>17</v>
      </c>
      <c r="C258" s="46">
        <f>SUM(D258:K258)</f>
        <v>9280.23189</v>
      </c>
      <c r="D258" s="41">
        <f>SUM(D259)</f>
        <v>0</v>
      </c>
      <c r="E258" s="41">
        <f aca="true" t="shared" si="109" ref="E258:K258">SUM(E259)</f>
        <v>1394.3</v>
      </c>
      <c r="F258" s="41">
        <f t="shared" si="109"/>
        <v>1764</v>
      </c>
      <c r="G258" s="41">
        <f t="shared" si="109"/>
        <v>1676.98309</v>
      </c>
      <c r="H258" s="41">
        <f t="shared" si="109"/>
        <v>1645</v>
      </c>
      <c r="I258" s="41">
        <f t="shared" si="109"/>
        <v>799.9488</v>
      </c>
      <c r="J258" s="41">
        <f t="shared" si="109"/>
        <v>1000</v>
      </c>
      <c r="K258" s="41">
        <f t="shared" si="109"/>
        <v>1000</v>
      </c>
      <c r="L258" s="71" t="s">
        <v>129</v>
      </c>
      <c r="M258" s="12"/>
    </row>
    <row r="259" spans="1:13" ht="15.75" customHeight="1">
      <c r="A259" s="20">
        <f t="shared" si="88"/>
        <v>248</v>
      </c>
      <c r="B259" s="36" t="s">
        <v>4</v>
      </c>
      <c r="C259" s="46">
        <f>SUM(D259:K259)</f>
        <v>9280.23189</v>
      </c>
      <c r="D259" s="41">
        <v>0</v>
      </c>
      <c r="E259" s="41">
        <v>1394.3</v>
      </c>
      <c r="F259" s="41">
        <v>1764</v>
      </c>
      <c r="G259" s="41">
        <v>1676.98309</v>
      </c>
      <c r="H259" s="41">
        <v>1645</v>
      </c>
      <c r="I259" s="41">
        <v>799.9488</v>
      </c>
      <c r="J259" s="41">
        <v>1000</v>
      </c>
      <c r="K259" s="41">
        <v>1000</v>
      </c>
      <c r="L259" s="72"/>
      <c r="M259" s="12"/>
    </row>
    <row r="260" spans="1:13" ht="15.75" customHeight="1">
      <c r="A260" s="20">
        <f t="shared" si="88"/>
        <v>249</v>
      </c>
      <c r="B260" s="75" t="s">
        <v>70</v>
      </c>
      <c r="C260" s="76"/>
      <c r="D260" s="76"/>
      <c r="E260" s="76"/>
      <c r="F260" s="76"/>
      <c r="G260" s="76"/>
      <c r="H260" s="76"/>
      <c r="I260" s="76"/>
      <c r="J260" s="76"/>
      <c r="K260" s="76"/>
      <c r="L260" s="77"/>
      <c r="M260" s="12"/>
    </row>
    <row r="261" spans="1:13" ht="15.75" customHeight="1">
      <c r="A261" s="20">
        <f t="shared" si="88"/>
        <v>250</v>
      </c>
      <c r="B261" s="36" t="s">
        <v>17</v>
      </c>
      <c r="C261" s="46">
        <f>SUM(D261:K261)</f>
        <v>782.5</v>
      </c>
      <c r="D261" s="41">
        <f aca="true" t="shared" si="110" ref="D261:K261">SUM(D262)</f>
        <v>0</v>
      </c>
      <c r="E261" s="41">
        <f t="shared" si="110"/>
        <v>116.5</v>
      </c>
      <c r="F261" s="41">
        <f t="shared" si="110"/>
        <v>35</v>
      </c>
      <c r="G261" s="41">
        <f t="shared" si="110"/>
        <v>150</v>
      </c>
      <c r="H261" s="41">
        <f t="shared" si="110"/>
        <v>180</v>
      </c>
      <c r="I261" s="41">
        <f t="shared" si="110"/>
        <v>105</v>
      </c>
      <c r="J261" s="41">
        <f t="shared" si="110"/>
        <v>98</v>
      </c>
      <c r="K261" s="41">
        <f t="shared" si="110"/>
        <v>98</v>
      </c>
      <c r="L261" s="71" t="s">
        <v>129</v>
      </c>
      <c r="M261" s="12"/>
    </row>
    <row r="262" spans="1:13" ht="15.75" customHeight="1">
      <c r="A262" s="20">
        <f t="shared" si="88"/>
        <v>251</v>
      </c>
      <c r="B262" s="36" t="s">
        <v>4</v>
      </c>
      <c r="C262" s="46">
        <f>SUM(D262:K262)</f>
        <v>782.5</v>
      </c>
      <c r="D262" s="41">
        <v>0</v>
      </c>
      <c r="E262" s="41">
        <v>116.5</v>
      </c>
      <c r="F262" s="41">
        <v>35</v>
      </c>
      <c r="G262" s="41">
        <v>150</v>
      </c>
      <c r="H262" s="41">
        <v>180</v>
      </c>
      <c r="I262" s="41">
        <v>105</v>
      </c>
      <c r="J262" s="41">
        <v>98</v>
      </c>
      <c r="K262" s="41">
        <v>98</v>
      </c>
      <c r="L262" s="72"/>
      <c r="M262" s="12"/>
    </row>
    <row r="263" spans="1:12" ht="30" customHeight="1">
      <c r="A263" s="20">
        <f t="shared" si="88"/>
        <v>252</v>
      </c>
      <c r="B263" s="79" t="s">
        <v>40</v>
      </c>
      <c r="C263" s="80"/>
      <c r="D263" s="80"/>
      <c r="E263" s="80"/>
      <c r="F263" s="80"/>
      <c r="G263" s="80"/>
      <c r="H263" s="80"/>
      <c r="I263" s="80"/>
      <c r="J263" s="80"/>
      <c r="K263" s="80"/>
      <c r="L263" s="81"/>
    </row>
    <row r="264" spans="1:12" ht="27" customHeight="1">
      <c r="A264" s="20">
        <f t="shared" si="88"/>
        <v>253</v>
      </c>
      <c r="B264" s="25" t="s">
        <v>33</v>
      </c>
      <c r="C264" s="46">
        <f>SUM(D264:K264)</f>
        <v>103858.80056</v>
      </c>
      <c r="D264" s="26">
        <f aca="true" t="shared" si="111" ref="D264:K264">SUM(D265:D266)</f>
        <v>9057</v>
      </c>
      <c r="E264" s="26">
        <f t="shared" si="111"/>
        <v>20613.8</v>
      </c>
      <c r="F264" s="26">
        <f t="shared" si="111"/>
        <v>13551.27159</v>
      </c>
      <c r="G264" s="26">
        <f t="shared" si="111"/>
        <v>16729.58697</v>
      </c>
      <c r="H264" s="26">
        <f t="shared" si="111"/>
        <v>12655.142</v>
      </c>
      <c r="I264" s="26">
        <f t="shared" si="111"/>
        <v>10252</v>
      </c>
      <c r="J264" s="26">
        <f t="shared" si="111"/>
        <v>9000</v>
      </c>
      <c r="K264" s="26">
        <f t="shared" si="111"/>
        <v>12000</v>
      </c>
      <c r="L264" s="73" t="s">
        <v>57</v>
      </c>
    </row>
    <row r="265" spans="1:12" ht="14.25" customHeight="1">
      <c r="A265" s="20">
        <f t="shared" si="88"/>
        <v>254</v>
      </c>
      <c r="B265" s="25" t="s">
        <v>4</v>
      </c>
      <c r="C265" s="46">
        <f>SUM(D265:K265)</f>
        <v>102822.17571000001</v>
      </c>
      <c r="D265" s="26">
        <f>SUM(D278)</f>
        <v>9057</v>
      </c>
      <c r="E265" s="26">
        <f aca="true" t="shared" si="112" ref="E265:K265">SUM(E278)</f>
        <v>20613.8</v>
      </c>
      <c r="F265" s="26">
        <f t="shared" si="112"/>
        <v>13551.27159</v>
      </c>
      <c r="G265" s="26">
        <f>SUM(G278)</f>
        <v>15692.96212</v>
      </c>
      <c r="H265" s="26">
        <f t="shared" si="112"/>
        <v>12655.142</v>
      </c>
      <c r="I265" s="26">
        <f t="shared" si="112"/>
        <v>10252</v>
      </c>
      <c r="J265" s="26">
        <f t="shared" si="112"/>
        <v>9000</v>
      </c>
      <c r="K265" s="26">
        <f t="shared" si="112"/>
        <v>12000</v>
      </c>
      <c r="L265" s="86"/>
    </row>
    <row r="266" spans="1:12" ht="14.25" customHeight="1">
      <c r="A266" s="20">
        <f t="shared" si="88"/>
        <v>255</v>
      </c>
      <c r="B266" s="25" t="s">
        <v>5</v>
      </c>
      <c r="C266" s="46">
        <f>SUM(D266:K266)</f>
        <v>1036.62485</v>
      </c>
      <c r="D266" s="26">
        <f>SUM(D279)</f>
        <v>0</v>
      </c>
      <c r="E266" s="26">
        <f aca="true" t="shared" si="113" ref="E266:K266">SUM(E279)</f>
        <v>0</v>
      </c>
      <c r="F266" s="26">
        <f t="shared" si="113"/>
        <v>0</v>
      </c>
      <c r="G266" s="26">
        <f t="shared" si="113"/>
        <v>1036.62485</v>
      </c>
      <c r="H266" s="26">
        <f t="shared" si="113"/>
        <v>0</v>
      </c>
      <c r="I266" s="26">
        <f t="shared" si="113"/>
        <v>0</v>
      </c>
      <c r="J266" s="26">
        <f t="shared" si="113"/>
        <v>0</v>
      </c>
      <c r="K266" s="26">
        <f t="shared" si="113"/>
        <v>0</v>
      </c>
      <c r="L266" s="74"/>
    </row>
    <row r="267" spans="1:12" ht="15" customHeight="1">
      <c r="A267" s="20">
        <f t="shared" si="88"/>
        <v>256</v>
      </c>
      <c r="B267" s="30" t="s">
        <v>10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2"/>
    </row>
    <row r="268" spans="1:12" ht="38.25">
      <c r="A268" s="20">
        <f t="shared" si="88"/>
        <v>257</v>
      </c>
      <c r="B268" s="25" t="s">
        <v>26</v>
      </c>
      <c r="C268" s="56">
        <f>SUM(C269)</f>
        <v>0</v>
      </c>
      <c r="D268" s="56">
        <f aca="true" t="shared" si="114" ref="D268:K268">SUM(D269)</f>
        <v>0</v>
      </c>
      <c r="E268" s="56">
        <f t="shared" si="114"/>
        <v>0</v>
      </c>
      <c r="F268" s="56">
        <f t="shared" si="114"/>
        <v>0</v>
      </c>
      <c r="G268" s="56">
        <f t="shared" si="114"/>
        <v>0</v>
      </c>
      <c r="H268" s="56">
        <f t="shared" si="114"/>
        <v>0</v>
      </c>
      <c r="I268" s="56">
        <f t="shared" si="114"/>
        <v>0</v>
      </c>
      <c r="J268" s="56">
        <f t="shared" si="114"/>
        <v>0</v>
      </c>
      <c r="K268" s="56">
        <f t="shared" si="114"/>
        <v>0</v>
      </c>
      <c r="L268" s="69" t="s">
        <v>57</v>
      </c>
    </row>
    <row r="269" spans="1:12" ht="15" customHeight="1">
      <c r="A269" s="20">
        <f t="shared" si="88"/>
        <v>258</v>
      </c>
      <c r="B269" s="25" t="s">
        <v>4</v>
      </c>
      <c r="C269" s="56">
        <v>0</v>
      </c>
      <c r="D269" s="56">
        <v>0</v>
      </c>
      <c r="E269" s="56">
        <v>0</v>
      </c>
      <c r="F269" s="56">
        <v>0</v>
      </c>
      <c r="G269" s="56">
        <v>0</v>
      </c>
      <c r="H269" s="56">
        <v>0</v>
      </c>
      <c r="I269" s="56">
        <v>0</v>
      </c>
      <c r="J269" s="56">
        <v>0</v>
      </c>
      <c r="K269" s="56">
        <v>0</v>
      </c>
      <c r="L269" s="70"/>
    </row>
    <row r="270" spans="1:12" ht="15" customHeight="1">
      <c r="A270" s="20">
        <f t="shared" si="88"/>
        <v>259</v>
      </c>
      <c r="B270" s="75" t="s">
        <v>11</v>
      </c>
      <c r="C270" s="76"/>
      <c r="D270" s="76"/>
      <c r="E270" s="76"/>
      <c r="F270" s="76"/>
      <c r="G270" s="76"/>
      <c r="H270" s="76"/>
      <c r="I270" s="76"/>
      <c r="J270" s="76"/>
      <c r="K270" s="76"/>
      <c r="L270" s="77"/>
    </row>
    <row r="271" spans="1:12" ht="51">
      <c r="A271" s="20">
        <f t="shared" si="88"/>
        <v>260</v>
      </c>
      <c r="B271" s="36" t="s">
        <v>28</v>
      </c>
      <c r="C271" s="58">
        <f>SUM(C272)</f>
        <v>0</v>
      </c>
      <c r="D271" s="58">
        <f aca="true" t="shared" si="115" ref="D271:K271">SUM(D272)</f>
        <v>0</v>
      </c>
      <c r="E271" s="58">
        <f t="shared" si="115"/>
        <v>0</v>
      </c>
      <c r="F271" s="58">
        <f t="shared" si="115"/>
        <v>0</v>
      </c>
      <c r="G271" s="58">
        <f t="shared" si="115"/>
        <v>0</v>
      </c>
      <c r="H271" s="58">
        <f t="shared" si="115"/>
        <v>0</v>
      </c>
      <c r="I271" s="58">
        <f t="shared" si="115"/>
        <v>0</v>
      </c>
      <c r="J271" s="58">
        <f t="shared" si="115"/>
        <v>0</v>
      </c>
      <c r="K271" s="58">
        <f t="shared" si="115"/>
        <v>0</v>
      </c>
      <c r="L271" s="71" t="s">
        <v>57</v>
      </c>
    </row>
    <row r="272" spans="1:12" ht="15">
      <c r="A272" s="20">
        <f t="shared" si="88"/>
        <v>261</v>
      </c>
      <c r="B272" s="33" t="s">
        <v>4</v>
      </c>
      <c r="C272" s="37">
        <f>SUM(D272:J272)</f>
        <v>0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72"/>
    </row>
    <row r="273" spans="1:12" ht="15" customHeight="1">
      <c r="A273" s="20">
        <f t="shared" si="88"/>
        <v>262</v>
      </c>
      <c r="B273" s="75" t="s">
        <v>12</v>
      </c>
      <c r="C273" s="76"/>
      <c r="D273" s="76"/>
      <c r="E273" s="76"/>
      <c r="F273" s="76"/>
      <c r="G273" s="76"/>
      <c r="H273" s="76"/>
      <c r="I273" s="76"/>
      <c r="J273" s="76"/>
      <c r="K273" s="76"/>
      <c r="L273" s="77"/>
    </row>
    <row r="274" spans="1:12" ht="15">
      <c r="A274" s="20">
        <f t="shared" si="88"/>
        <v>263</v>
      </c>
      <c r="B274" s="36" t="s">
        <v>32</v>
      </c>
      <c r="C274" s="37">
        <v>0</v>
      </c>
      <c r="D274" s="37">
        <f>SUM(C272)</f>
        <v>0</v>
      </c>
      <c r="E274" s="37">
        <v>0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71" t="s">
        <v>57</v>
      </c>
    </row>
    <row r="275" spans="1:12" ht="15">
      <c r="A275" s="20">
        <f t="shared" si="88"/>
        <v>264</v>
      </c>
      <c r="B275" s="33" t="s">
        <v>4</v>
      </c>
      <c r="C275" s="37">
        <f>SUM(D275:J275)</f>
        <v>0</v>
      </c>
      <c r="D275" s="37">
        <v>0</v>
      </c>
      <c r="E275" s="37">
        <v>0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72"/>
    </row>
    <row r="276" spans="1:12" ht="15" customHeight="1">
      <c r="A276" s="20">
        <f t="shared" si="88"/>
        <v>265</v>
      </c>
      <c r="B276" s="30" t="s">
        <v>20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2"/>
    </row>
    <row r="277" spans="1:12" ht="15" customHeight="1">
      <c r="A277" s="20">
        <f t="shared" si="88"/>
        <v>266</v>
      </c>
      <c r="B277" s="25" t="s">
        <v>29</v>
      </c>
      <c r="C277" s="26">
        <f>SUM(C278:C279)</f>
        <v>103858.80056</v>
      </c>
      <c r="D277" s="26">
        <f aca="true" t="shared" si="116" ref="D277:K277">SUM(D278:D279)</f>
        <v>9057</v>
      </c>
      <c r="E277" s="26">
        <f t="shared" si="116"/>
        <v>20613.8</v>
      </c>
      <c r="F277" s="26">
        <f t="shared" si="116"/>
        <v>13551.27159</v>
      </c>
      <c r="G277" s="26">
        <f t="shared" si="116"/>
        <v>16729.58697</v>
      </c>
      <c r="H277" s="26">
        <f t="shared" si="116"/>
        <v>12655.142</v>
      </c>
      <c r="I277" s="26">
        <f t="shared" si="116"/>
        <v>10252</v>
      </c>
      <c r="J277" s="26">
        <f t="shared" si="116"/>
        <v>9000</v>
      </c>
      <c r="K277" s="26">
        <f t="shared" si="116"/>
        <v>12000</v>
      </c>
      <c r="L277" s="73" t="s">
        <v>57</v>
      </c>
    </row>
    <row r="278" spans="1:12" ht="15">
      <c r="A278" s="20">
        <f t="shared" si="88"/>
        <v>267</v>
      </c>
      <c r="B278" s="47" t="s">
        <v>4</v>
      </c>
      <c r="C278" s="46">
        <f>SUM(D278:K278)</f>
        <v>102822.17571000001</v>
      </c>
      <c r="D278" s="26">
        <f aca="true" t="shared" si="117" ref="D278:K278">D286+D289+D292+D295+D298+D282</f>
        <v>9057</v>
      </c>
      <c r="E278" s="26">
        <f t="shared" si="117"/>
        <v>20613.8</v>
      </c>
      <c r="F278" s="26">
        <f t="shared" si="117"/>
        <v>13551.27159</v>
      </c>
      <c r="G278" s="26">
        <f t="shared" si="117"/>
        <v>15692.96212</v>
      </c>
      <c r="H278" s="26">
        <f t="shared" si="117"/>
        <v>12655.142</v>
      </c>
      <c r="I278" s="26">
        <f t="shared" si="117"/>
        <v>10252</v>
      </c>
      <c r="J278" s="26">
        <f t="shared" si="117"/>
        <v>9000</v>
      </c>
      <c r="K278" s="26">
        <f t="shared" si="117"/>
        <v>12000</v>
      </c>
      <c r="L278" s="86"/>
    </row>
    <row r="279" spans="1:12" ht="15">
      <c r="A279" s="20">
        <f t="shared" si="88"/>
        <v>268</v>
      </c>
      <c r="B279" s="25" t="s">
        <v>5</v>
      </c>
      <c r="C279" s="46">
        <f>SUM(D279:K279)</f>
        <v>1036.62485</v>
      </c>
      <c r="D279" s="26">
        <f>SUM(D283)</f>
        <v>0</v>
      </c>
      <c r="E279" s="26">
        <f aca="true" t="shared" si="118" ref="E279:K279">SUM(E283)</f>
        <v>0</v>
      </c>
      <c r="F279" s="26">
        <f t="shared" si="118"/>
        <v>0</v>
      </c>
      <c r="G279" s="26">
        <f t="shared" si="118"/>
        <v>1036.62485</v>
      </c>
      <c r="H279" s="26">
        <f t="shared" si="118"/>
        <v>0</v>
      </c>
      <c r="I279" s="26">
        <f t="shared" si="118"/>
        <v>0</v>
      </c>
      <c r="J279" s="26">
        <f t="shared" si="118"/>
        <v>0</v>
      </c>
      <c r="K279" s="26">
        <f t="shared" si="118"/>
        <v>0</v>
      </c>
      <c r="L279" s="74"/>
    </row>
    <row r="280" spans="1:12" ht="16.5" customHeight="1">
      <c r="A280" s="20">
        <f t="shared" si="88"/>
        <v>269</v>
      </c>
      <c r="B280" s="75" t="s">
        <v>170</v>
      </c>
      <c r="C280" s="76"/>
      <c r="D280" s="76"/>
      <c r="E280" s="76"/>
      <c r="F280" s="76"/>
      <c r="G280" s="76"/>
      <c r="H280" s="76"/>
      <c r="I280" s="76"/>
      <c r="J280" s="76"/>
      <c r="K280" s="76"/>
      <c r="L280" s="77"/>
    </row>
    <row r="281" spans="1:12" ht="15">
      <c r="A281" s="20">
        <f aca="true" t="shared" si="119" ref="A281:A344">SUM(A280+1)</f>
        <v>270</v>
      </c>
      <c r="B281" s="36" t="s">
        <v>17</v>
      </c>
      <c r="C281" s="41">
        <f>SUM(C282:C283)</f>
        <v>49316.58697</v>
      </c>
      <c r="D281" s="41">
        <f aca="true" t="shared" si="120" ref="D281:K281">SUM(D282:D283)</f>
        <v>0</v>
      </c>
      <c r="E281" s="41">
        <f t="shared" si="120"/>
        <v>7187</v>
      </c>
      <c r="F281" s="41">
        <f t="shared" si="120"/>
        <v>6400</v>
      </c>
      <c r="G281" s="41">
        <f t="shared" si="120"/>
        <v>8729.58697</v>
      </c>
      <c r="H281" s="41">
        <f t="shared" si="120"/>
        <v>7000</v>
      </c>
      <c r="I281" s="41">
        <f t="shared" si="120"/>
        <v>6000</v>
      </c>
      <c r="J281" s="41">
        <f t="shared" si="120"/>
        <v>7000</v>
      </c>
      <c r="K281" s="41">
        <f t="shared" si="120"/>
        <v>7000</v>
      </c>
      <c r="L281" s="71" t="s">
        <v>153</v>
      </c>
    </row>
    <row r="282" spans="1:12" ht="15">
      <c r="A282" s="20">
        <f t="shared" si="119"/>
        <v>271</v>
      </c>
      <c r="B282" s="36" t="s">
        <v>4</v>
      </c>
      <c r="C282" s="46">
        <f>SUM(D282:K282)</f>
        <v>48279.96212</v>
      </c>
      <c r="D282" s="26">
        <v>0</v>
      </c>
      <c r="E282" s="26">
        <v>7187</v>
      </c>
      <c r="F282" s="26">
        <v>6400</v>
      </c>
      <c r="G282" s="26">
        <v>7692.96212</v>
      </c>
      <c r="H282" s="41">
        <v>7000</v>
      </c>
      <c r="I282" s="41">
        <v>6000</v>
      </c>
      <c r="J282" s="41">
        <v>7000</v>
      </c>
      <c r="K282" s="41">
        <v>7000</v>
      </c>
      <c r="L282" s="78"/>
    </row>
    <row r="283" spans="1:12" ht="15">
      <c r="A283" s="20">
        <f t="shared" si="119"/>
        <v>272</v>
      </c>
      <c r="B283" s="25" t="s">
        <v>5</v>
      </c>
      <c r="C283" s="46">
        <f>SUM(D283:K283)</f>
        <v>1036.62485</v>
      </c>
      <c r="D283" s="26">
        <v>0</v>
      </c>
      <c r="E283" s="26">
        <v>0</v>
      </c>
      <c r="F283" s="26">
        <v>0</v>
      </c>
      <c r="G283" s="26">
        <v>1036.62485</v>
      </c>
      <c r="H283" s="41">
        <v>0</v>
      </c>
      <c r="I283" s="41">
        <v>0</v>
      </c>
      <c r="J283" s="41">
        <v>0</v>
      </c>
      <c r="K283" s="43">
        <v>0</v>
      </c>
      <c r="L283" s="72"/>
    </row>
    <row r="284" spans="1:12" ht="28.5" customHeight="1">
      <c r="A284" s="20">
        <f t="shared" si="119"/>
        <v>273</v>
      </c>
      <c r="B284" s="75" t="s">
        <v>154</v>
      </c>
      <c r="C284" s="76"/>
      <c r="D284" s="76"/>
      <c r="E284" s="76"/>
      <c r="F284" s="76"/>
      <c r="G284" s="76"/>
      <c r="H284" s="76"/>
      <c r="I284" s="76"/>
      <c r="J284" s="76"/>
      <c r="K284" s="76"/>
      <c r="L284" s="77"/>
    </row>
    <row r="285" spans="1:12" ht="15">
      <c r="A285" s="20">
        <f t="shared" si="119"/>
        <v>274</v>
      </c>
      <c r="B285" s="36" t="s">
        <v>17</v>
      </c>
      <c r="C285" s="46">
        <f>SUM(D285:K285)</f>
        <v>8591.30782</v>
      </c>
      <c r="D285" s="41">
        <f>SUM(D286)</f>
        <v>1162.9</v>
      </c>
      <c r="E285" s="41">
        <f aca="true" t="shared" si="121" ref="E285:K285">SUM(E286)</f>
        <v>3739</v>
      </c>
      <c r="F285" s="41">
        <f t="shared" si="121"/>
        <v>2338.295</v>
      </c>
      <c r="G285" s="41">
        <f>SUM(G286)</f>
        <v>918.46182</v>
      </c>
      <c r="H285" s="41">
        <f t="shared" si="121"/>
        <v>432.651</v>
      </c>
      <c r="I285" s="41">
        <f t="shared" si="121"/>
        <v>0</v>
      </c>
      <c r="J285" s="41">
        <f t="shared" si="121"/>
        <v>0</v>
      </c>
      <c r="K285" s="41">
        <f t="shared" si="121"/>
        <v>0</v>
      </c>
      <c r="L285" s="71" t="s">
        <v>130</v>
      </c>
    </row>
    <row r="286" spans="1:12" ht="15">
      <c r="A286" s="20">
        <f t="shared" si="119"/>
        <v>275</v>
      </c>
      <c r="B286" s="36" t="s">
        <v>4</v>
      </c>
      <c r="C286" s="46">
        <f>SUM(D286:K286)</f>
        <v>8591.30782</v>
      </c>
      <c r="D286" s="41">
        <v>1162.9</v>
      </c>
      <c r="E286" s="41">
        <v>3739</v>
      </c>
      <c r="F286" s="41">
        <v>2338.295</v>
      </c>
      <c r="G286" s="41">
        <v>918.46182</v>
      </c>
      <c r="H286" s="41">
        <v>432.651</v>
      </c>
      <c r="I286" s="41">
        <v>0</v>
      </c>
      <c r="J286" s="41">
        <v>0</v>
      </c>
      <c r="K286" s="41">
        <v>0</v>
      </c>
      <c r="L286" s="72"/>
    </row>
    <row r="287" spans="1:12" ht="24.75" customHeight="1">
      <c r="A287" s="20">
        <f t="shared" si="119"/>
        <v>276</v>
      </c>
      <c r="B287" s="75" t="s">
        <v>71</v>
      </c>
      <c r="C287" s="76"/>
      <c r="D287" s="76"/>
      <c r="E287" s="76"/>
      <c r="F287" s="76"/>
      <c r="G287" s="76"/>
      <c r="H287" s="76"/>
      <c r="I287" s="76"/>
      <c r="J287" s="76"/>
      <c r="K287" s="76"/>
      <c r="L287" s="77"/>
    </row>
    <row r="288" spans="1:12" ht="15">
      <c r="A288" s="20">
        <f t="shared" si="119"/>
        <v>277</v>
      </c>
      <c r="B288" s="36" t="s">
        <v>17</v>
      </c>
      <c r="C288" s="46">
        <f>SUM(D288:K288)</f>
        <v>4943.700000000001</v>
      </c>
      <c r="D288" s="41">
        <f>SUM(D289)</f>
        <v>2527.4</v>
      </c>
      <c r="E288" s="41">
        <f aca="true" t="shared" si="122" ref="E288:K288">SUM(E289)</f>
        <v>2416.3</v>
      </c>
      <c r="F288" s="41">
        <f t="shared" si="122"/>
        <v>0</v>
      </c>
      <c r="G288" s="41">
        <f t="shared" si="122"/>
        <v>0</v>
      </c>
      <c r="H288" s="41">
        <f t="shared" si="122"/>
        <v>0</v>
      </c>
      <c r="I288" s="41">
        <f t="shared" si="122"/>
        <v>0</v>
      </c>
      <c r="J288" s="41">
        <f t="shared" si="122"/>
        <v>0</v>
      </c>
      <c r="K288" s="41">
        <f t="shared" si="122"/>
        <v>0</v>
      </c>
      <c r="L288" s="71" t="s">
        <v>131</v>
      </c>
    </row>
    <row r="289" spans="1:12" ht="15">
      <c r="A289" s="20">
        <f t="shared" si="119"/>
        <v>278</v>
      </c>
      <c r="B289" s="36" t="s">
        <v>4</v>
      </c>
      <c r="C289" s="46">
        <f>SUM(D289:K289)</f>
        <v>4943.700000000001</v>
      </c>
      <c r="D289" s="41">
        <v>2527.4</v>
      </c>
      <c r="E289" s="41">
        <v>2416.3</v>
      </c>
      <c r="F289" s="41">
        <v>0</v>
      </c>
      <c r="G289" s="41">
        <v>0</v>
      </c>
      <c r="H289" s="41">
        <v>0</v>
      </c>
      <c r="I289" s="41">
        <f>SUM(H289)</f>
        <v>0</v>
      </c>
      <c r="J289" s="41">
        <f>SUM(I289)</f>
        <v>0</v>
      </c>
      <c r="K289" s="41">
        <f>SUM(J289)</f>
        <v>0</v>
      </c>
      <c r="L289" s="72"/>
    </row>
    <row r="290" spans="1:12" ht="28.5" customHeight="1">
      <c r="A290" s="20">
        <f t="shared" si="119"/>
        <v>279</v>
      </c>
      <c r="B290" s="75" t="s">
        <v>72</v>
      </c>
      <c r="C290" s="76"/>
      <c r="D290" s="76"/>
      <c r="E290" s="76"/>
      <c r="F290" s="76"/>
      <c r="G290" s="76"/>
      <c r="H290" s="76"/>
      <c r="I290" s="76"/>
      <c r="J290" s="76"/>
      <c r="K290" s="76"/>
      <c r="L290" s="77"/>
    </row>
    <row r="291" spans="1:12" ht="15">
      <c r="A291" s="20">
        <f t="shared" si="119"/>
        <v>280</v>
      </c>
      <c r="B291" s="36" t="s">
        <v>17</v>
      </c>
      <c r="C291" s="46">
        <f>SUM(D291:K291)</f>
        <v>9536.47659</v>
      </c>
      <c r="D291" s="41">
        <f>SUM(D292)</f>
        <v>2054.5</v>
      </c>
      <c r="E291" s="41">
        <f aca="true" t="shared" si="123" ref="E291:K291">SUM(E292)</f>
        <v>2770</v>
      </c>
      <c r="F291" s="41">
        <f t="shared" si="123"/>
        <v>2211.97659</v>
      </c>
      <c r="G291" s="41">
        <f t="shared" si="123"/>
        <v>2500</v>
      </c>
      <c r="H291" s="41">
        <f t="shared" si="123"/>
        <v>0</v>
      </c>
      <c r="I291" s="41">
        <f t="shared" si="123"/>
        <v>0</v>
      </c>
      <c r="J291" s="41">
        <f t="shared" si="123"/>
        <v>0</v>
      </c>
      <c r="K291" s="41">
        <f t="shared" si="123"/>
        <v>0</v>
      </c>
      <c r="L291" s="71" t="s">
        <v>131</v>
      </c>
    </row>
    <row r="292" spans="1:12" ht="15">
      <c r="A292" s="20">
        <f t="shared" si="119"/>
        <v>281</v>
      </c>
      <c r="B292" s="36" t="s">
        <v>4</v>
      </c>
      <c r="C292" s="46">
        <f>SUM(D292:K292)</f>
        <v>9536.47659</v>
      </c>
      <c r="D292" s="41">
        <v>2054.5</v>
      </c>
      <c r="E292" s="41">
        <v>2770</v>
      </c>
      <c r="F292" s="41">
        <v>2211.97659</v>
      </c>
      <c r="G292" s="41">
        <v>2500</v>
      </c>
      <c r="H292" s="41">
        <v>0</v>
      </c>
      <c r="I292" s="41">
        <v>0</v>
      </c>
      <c r="J292" s="41">
        <f>SUM(I292)</f>
        <v>0</v>
      </c>
      <c r="K292" s="41">
        <v>0</v>
      </c>
      <c r="L292" s="72"/>
    </row>
    <row r="293" spans="1:12" ht="24" customHeight="1">
      <c r="A293" s="20">
        <f t="shared" si="119"/>
        <v>282</v>
      </c>
      <c r="B293" s="75" t="s">
        <v>183</v>
      </c>
      <c r="C293" s="76"/>
      <c r="D293" s="76"/>
      <c r="E293" s="76"/>
      <c r="F293" s="76"/>
      <c r="G293" s="76"/>
      <c r="H293" s="76"/>
      <c r="I293" s="76"/>
      <c r="J293" s="76"/>
      <c r="K293" s="76"/>
      <c r="L293" s="77"/>
    </row>
    <row r="294" spans="1:12" ht="15">
      <c r="A294" s="20">
        <f t="shared" si="119"/>
        <v>283</v>
      </c>
      <c r="B294" s="36" t="s">
        <v>17</v>
      </c>
      <c r="C294" s="41">
        <f>SUM(C295)</f>
        <v>20796</v>
      </c>
      <c r="D294" s="41">
        <f>SUM(D295)</f>
        <v>2833</v>
      </c>
      <c r="E294" s="41">
        <f aca="true" t="shared" si="124" ref="E294:K294">SUM(E295)</f>
        <v>3963</v>
      </c>
      <c r="F294" s="41">
        <f t="shared" si="124"/>
        <v>2000</v>
      </c>
      <c r="G294" s="41">
        <f t="shared" si="124"/>
        <v>4000</v>
      </c>
      <c r="H294" s="41">
        <f t="shared" si="124"/>
        <v>3500</v>
      </c>
      <c r="I294" s="41">
        <f t="shared" si="124"/>
        <v>1500</v>
      </c>
      <c r="J294" s="41">
        <f t="shared" si="124"/>
        <v>0</v>
      </c>
      <c r="K294" s="41">
        <f t="shared" si="124"/>
        <v>3000</v>
      </c>
      <c r="L294" s="71" t="s">
        <v>131</v>
      </c>
    </row>
    <row r="295" spans="1:12" ht="15">
      <c r="A295" s="20">
        <f t="shared" si="119"/>
        <v>284</v>
      </c>
      <c r="B295" s="36" t="s">
        <v>4</v>
      </c>
      <c r="C295" s="46">
        <f>SUM(D295:K295)</f>
        <v>20796</v>
      </c>
      <c r="D295" s="41">
        <v>2833</v>
      </c>
      <c r="E295" s="41">
        <v>3963</v>
      </c>
      <c r="F295" s="41">
        <v>2000</v>
      </c>
      <c r="G295" s="41">
        <v>4000</v>
      </c>
      <c r="H295" s="41">
        <v>3500</v>
      </c>
      <c r="I295" s="41">
        <v>1500</v>
      </c>
      <c r="J295" s="41">
        <v>0</v>
      </c>
      <c r="K295" s="41">
        <v>3000</v>
      </c>
      <c r="L295" s="72"/>
    </row>
    <row r="296" spans="1:12" ht="28.5" customHeight="1">
      <c r="A296" s="20">
        <f t="shared" si="119"/>
        <v>285</v>
      </c>
      <c r="B296" s="75" t="s">
        <v>73</v>
      </c>
      <c r="C296" s="76"/>
      <c r="D296" s="76"/>
      <c r="E296" s="76"/>
      <c r="F296" s="76"/>
      <c r="G296" s="76"/>
      <c r="H296" s="76"/>
      <c r="I296" s="76"/>
      <c r="J296" s="76"/>
      <c r="K296" s="76"/>
      <c r="L296" s="77"/>
    </row>
    <row r="297" spans="1:12" ht="15.75" customHeight="1">
      <c r="A297" s="20">
        <f t="shared" si="119"/>
        <v>286</v>
      </c>
      <c r="B297" s="36" t="s">
        <v>17</v>
      </c>
      <c r="C297" s="41">
        <f aca="true" t="shared" si="125" ref="C297:K297">SUM(C298:C298)</f>
        <v>10674.72918</v>
      </c>
      <c r="D297" s="41">
        <f t="shared" si="125"/>
        <v>479.2</v>
      </c>
      <c r="E297" s="41">
        <f t="shared" si="125"/>
        <v>538.5</v>
      </c>
      <c r="F297" s="41">
        <f t="shared" si="125"/>
        <v>601</v>
      </c>
      <c r="G297" s="41">
        <f t="shared" si="125"/>
        <v>581.53818</v>
      </c>
      <c r="H297" s="41">
        <f t="shared" si="125"/>
        <v>1722.491</v>
      </c>
      <c r="I297" s="41">
        <f t="shared" si="125"/>
        <v>2752</v>
      </c>
      <c r="J297" s="41">
        <f t="shared" si="125"/>
        <v>2000</v>
      </c>
      <c r="K297" s="41">
        <f t="shared" si="125"/>
        <v>2000</v>
      </c>
      <c r="L297" s="71" t="s">
        <v>132</v>
      </c>
    </row>
    <row r="298" spans="1:12" ht="15" customHeight="1">
      <c r="A298" s="20">
        <f t="shared" si="119"/>
        <v>287</v>
      </c>
      <c r="B298" s="36" t="s">
        <v>4</v>
      </c>
      <c r="C298" s="46">
        <f>SUM(D298:K298)</f>
        <v>10674.72918</v>
      </c>
      <c r="D298" s="41">
        <v>479.2</v>
      </c>
      <c r="E298" s="41">
        <v>538.5</v>
      </c>
      <c r="F298" s="41">
        <v>601</v>
      </c>
      <c r="G298" s="41">
        <v>581.53818</v>
      </c>
      <c r="H298" s="41">
        <v>1722.491</v>
      </c>
      <c r="I298" s="41">
        <v>2752</v>
      </c>
      <c r="J298" s="41">
        <v>2000</v>
      </c>
      <c r="K298" s="41">
        <f>SUM(J298)</f>
        <v>2000</v>
      </c>
      <c r="L298" s="72"/>
    </row>
    <row r="299" spans="1:13" ht="12.75" customHeight="1">
      <c r="A299" s="20">
        <f t="shared" si="119"/>
        <v>288</v>
      </c>
      <c r="B299" s="87" t="s">
        <v>48</v>
      </c>
      <c r="C299" s="88"/>
      <c r="D299" s="88"/>
      <c r="E299" s="88"/>
      <c r="F299" s="88"/>
      <c r="G299" s="88"/>
      <c r="H299" s="88"/>
      <c r="I299" s="88"/>
      <c r="J299" s="88"/>
      <c r="K299" s="88"/>
      <c r="L299" s="89"/>
      <c r="M299" s="13"/>
    </row>
    <row r="300" spans="1:173" s="5" customFormat="1" ht="25.5">
      <c r="A300" s="20">
        <f t="shared" si="119"/>
        <v>289</v>
      </c>
      <c r="B300" s="25" t="s">
        <v>34</v>
      </c>
      <c r="C300" s="46">
        <f>SUM(D300:K300)</f>
        <v>13770.740909999999</v>
      </c>
      <c r="D300" s="26">
        <f>SUM(D301)</f>
        <v>1452.3999999999999</v>
      </c>
      <c r="E300" s="26">
        <f aca="true" t="shared" si="126" ref="E300:K300">SUM(E301)</f>
        <v>1425.76</v>
      </c>
      <c r="F300" s="26">
        <f t="shared" si="126"/>
        <v>1788.21262</v>
      </c>
      <c r="G300" s="26">
        <f t="shared" si="126"/>
        <v>1496.89055</v>
      </c>
      <c r="H300" s="26">
        <f t="shared" si="126"/>
        <v>1716.87774</v>
      </c>
      <c r="I300" s="26">
        <f t="shared" si="126"/>
        <v>1818</v>
      </c>
      <c r="J300" s="26">
        <f t="shared" si="126"/>
        <v>2036.3</v>
      </c>
      <c r="K300" s="26">
        <f t="shared" si="126"/>
        <v>2036.3</v>
      </c>
      <c r="L300" s="73" t="s">
        <v>57</v>
      </c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</row>
    <row r="301" spans="1:173" s="5" customFormat="1" ht="15">
      <c r="A301" s="20">
        <f t="shared" si="119"/>
        <v>290</v>
      </c>
      <c r="B301" s="25" t="s">
        <v>4</v>
      </c>
      <c r="C301" s="46">
        <f>SUM(D301:K301)</f>
        <v>13770.740909999999</v>
      </c>
      <c r="D301" s="26">
        <f>SUM(D313)</f>
        <v>1452.3999999999999</v>
      </c>
      <c r="E301" s="26">
        <f aca="true" t="shared" si="127" ref="E301:K301">SUM(E313)</f>
        <v>1425.76</v>
      </c>
      <c r="F301" s="26">
        <f t="shared" si="127"/>
        <v>1788.21262</v>
      </c>
      <c r="G301" s="26">
        <f t="shared" si="127"/>
        <v>1496.89055</v>
      </c>
      <c r="H301" s="26">
        <f t="shared" si="127"/>
        <v>1716.87774</v>
      </c>
      <c r="I301" s="26">
        <f t="shared" si="127"/>
        <v>1818</v>
      </c>
      <c r="J301" s="26">
        <f t="shared" si="127"/>
        <v>2036.3</v>
      </c>
      <c r="K301" s="26">
        <f t="shared" si="127"/>
        <v>2036.3</v>
      </c>
      <c r="L301" s="74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</row>
    <row r="302" spans="1:12" ht="12.75" customHeight="1">
      <c r="A302" s="20">
        <f t="shared" si="119"/>
        <v>291</v>
      </c>
      <c r="B302" s="30" t="s">
        <v>10</v>
      </c>
      <c r="C302" s="31"/>
      <c r="D302" s="31"/>
      <c r="E302" s="31"/>
      <c r="F302" s="31"/>
      <c r="G302" s="31"/>
      <c r="H302" s="31"/>
      <c r="I302" s="31"/>
      <c r="J302" s="31"/>
      <c r="K302" s="31"/>
      <c r="L302" s="32"/>
    </row>
    <row r="303" spans="1:12" ht="38.25">
      <c r="A303" s="20">
        <f t="shared" si="119"/>
        <v>292</v>
      </c>
      <c r="B303" s="25" t="s">
        <v>26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9">
        <v>0</v>
      </c>
      <c r="J303" s="29">
        <v>0</v>
      </c>
      <c r="K303" s="29">
        <v>0</v>
      </c>
      <c r="L303" s="69" t="s">
        <v>57</v>
      </c>
    </row>
    <row r="304" spans="1:12" ht="15">
      <c r="A304" s="20">
        <f t="shared" si="119"/>
        <v>293</v>
      </c>
      <c r="B304" s="25" t="s">
        <v>4</v>
      </c>
      <c r="C304" s="26">
        <v>0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70"/>
    </row>
    <row r="305" spans="1:12" ht="12.75" customHeight="1">
      <c r="A305" s="20">
        <f t="shared" si="119"/>
        <v>294</v>
      </c>
      <c r="B305" s="75" t="s">
        <v>11</v>
      </c>
      <c r="C305" s="76"/>
      <c r="D305" s="76"/>
      <c r="E305" s="76"/>
      <c r="F305" s="76"/>
      <c r="G305" s="76"/>
      <c r="H305" s="76"/>
      <c r="I305" s="76"/>
      <c r="J305" s="76"/>
      <c r="K305" s="76"/>
      <c r="L305" s="77"/>
    </row>
    <row r="306" spans="1:12" ht="51">
      <c r="A306" s="20">
        <f t="shared" si="119"/>
        <v>295</v>
      </c>
      <c r="B306" s="36" t="s">
        <v>28</v>
      </c>
      <c r="C306" s="63">
        <f>SUM(C307)</f>
        <v>0</v>
      </c>
      <c r="D306" s="63">
        <f aca="true" t="shared" si="128" ref="D306:K306">SUM(D307)</f>
        <v>0</v>
      </c>
      <c r="E306" s="63">
        <f t="shared" si="128"/>
        <v>0</v>
      </c>
      <c r="F306" s="63">
        <f t="shared" si="128"/>
        <v>0</v>
      </c>
      <c r="G306" s="63">
        <f t="shared" si="128"/>
        <v>0</v>
      </c>
      <c r="H306" s="63">
        <f t="shared" si="128"/>
        <v>0</v>
      </c>
      <c r="I306" s="63">
        <f t="shared" si="128"/>
        <v>0</v>
      </c>
      <c r="J306" s="63">
        <f t="shared" si="128"/>
        <v>0</v>
      </c>
      <c r="K306" s="63">
        <f t="shared" si="128"/>
        <v>0</v>
      </c>
      <c r="L306" s="71" t="s">
        <v>57</v>
      </c>
    </row>
    <row r="307" spans="1:12" ht="15">
      <c r="A307" s="20">
        <f t="shared" si="119"/>
        <v>296</v>
      </c>
      <c r="B307" s="33" t="s">
        <v>4</v>
      </c>
      <c r="C307" s="41">
        <v>0</v>
      </c>
      <c r="D307" s="41">
        <v>0</v>
      </c>
      <c r="E307" s="41">
        <v>0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72"/>
    </row>
    <row r="308" spans="1:12" ht="12" customHeight="1">
      <c r="A308" s="20">
        <f t="shared" si="119"/>
        <v>297</v>
      </c>
      <c r="B308" s="59" t="s">
        <v>12</v>
      </c>
      <c r="C308" s="60"/>
      <c r="D308" s="60"/>
      <c r="E308" s="60"/>
      <c r="F308" s="60"/>
      <c r="G308" s="60"/>
      <c r="H308" s="60"/>
      <c r="I308" s="60"/>
      <c r="J308" s="60"/>
      <c r="K308" s="60"/>
      <c r="L308" s="61"/>
    </row>
    <row r="309" spans="1:12" ht="15">
      <c r="A309" s="20">
        <f t="shared" si="119"/>
        <v>298</v>
      </c>
      <c r="B309" s="36" t="s">
        <v>9</v>
      </c>
      <c r="C309" s="37">
        <v>0</v>
      </c>
      <c r="D309" s="37">
        <v>0</v>
      </c>
      <c r="E309" s="37">
        <v>0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71" t="s">
        <v>57</v>
      </c>
    </row>
    <row r="310" spans="1:12" ht="15">
      <c r="A310" s="20">
        <f t="shared" si="119"/>
        <v>299</v>
      </c>
      <c r="B310" s="33" t="s">
        <v>4</v>
      </c>
      <c r="C310" s="37">
        <v>0</v>
      </c>
      <c r="D310" s="37">
        <v>0</v>
      </c>
      <c r="E310" s="37">
        <v>0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72"/>
    </row>
    <row r="311" spans="1:12" ht="15" customHeight="1">
      <c r="A311" s="20">
        <f t="shared" si="119"/>
        <v>300</v>
      </c>
      <c r="B311" s="30" t="s">
        <v>20</v>
      </c>
      <c r="C311" s="31"/>
      <c r="D311" s="31"/>
      <c r="E311" s="31"/>
      <c r="F311" s="31"/>
      <c r="G311" s="31"/>
      <c r="H311" s="31"/>
      <c r="I311" s="31"/>
      <c r="J311" s="31"/>
      <c r="K311" s="31"/>
      <c r="L311" s="32"/>
    </row>
    <row r="312" spans="1:12" ht="15">
      <c r="A312" s="20">
        <f t="shared" si="119"/>
        <v>301</v>
      </c>
      <c r="B312" s="25" t="s">
        <v>9</v>
      </c>
      <c r="C312" s="26">
        <f>SUM(C313)</f>
        <v>13770.740909999999</v>
      </c>
      <c r="D312" s="26">
        <f>SUM(D313)</f>
        <v>1452.3999999999999</v>
      </c>
      <c r="E312" s="26">
        <f aca="true" t="shared" si="129" ref="E312:K312">SUM(E313)</f>
        <v>1425.76</v>
      </c>
      <c r="F312" s="26">
        <f t="shared" si="129"/>
        <v>1788.21262</v>
      </c>
      <c r="G312" s="26">
        <f t="shared" si="129"/>
        <v>1496.89055</v>
      </c>
      <c r="H312" s="26">
        <f t="shared" si="129"/>
        <v>1716.87774</v>
      </c>
      <c r="I312" s="26">
        <f t="shared" si="129"/>
        <v>1818</v>
      </c>
      <c r="J312" s="26">
        <f t="shared" si="129"/>
        <v>2036.3</v>
      </c>
      <c r="K312" s="26">
        <f t="shared" si="129"/>
        <v>2036.3</v>
      </c>
      <c r="L312" s="73" t="s">
        <v>57</v>
      </c>
    </row>
    <row r="313" spans="1:12" ht="15">
      <c r="A313" s="20">
        <f t="shared" si="119"/>
        <v>302</v>
      </c>
      <c r="B313" s="47" t="s">
        <v>4</v>
      </c>
      <c r="C313" s="46">
        <f>SUM(D313:K313)</f>
        <v>13770.740909999999</v>
      </c>
      <c r="D313" s="26">
        <f>SUM(D325+D340+D316+D319+D322)</f>
        <v>1452.3999999999999</v>
      </c>
      <c r="E313" s="26">
        <f aca="true" t="shared" si="130" ref="E313:K313">SUM(E325+E340+E316+E319+E322)</f>
        <v>1425.76</v>
      </c>
      <c r="F313" s="26">
        <f t="shared" si="130"/>
        <v>1788.21262</v>
      </c>
      <c r="G313" s="26">
        <f t="shared" si="130"/>
        <v>1496.89055</v>
      </c>
      <c r="H313" s="26">
        <f t="shared" si="130"/>
        <v>1716.87774</v>
      </c>
      <c r="I313" s="26">
        <f t="shared" si="130"/>
        <v>1818</v>
      </c>
      <c r="J313" s="26">
        <f t="shared" si="130"/>
        <v>2036.3</v>
      </c>
      <c r="K313" s="26">
        <f t="shared" si="130"/>
        <v>2036.3</v>
      </c>
      <c r="L313" s="74"/>
    </row>
    <row r="314" spans="1:12" ht="11.25" customHeight="1">
      <c r="A314" s="20">
        <f t="shared" si="119"/>
        <v>303</v>
      </c>
      <c r="B314" s="75" t="s">
        <v>99</v>
      </c>
      <c r="C314" s="76"/>
      <c r="D314" s="76"/>
      <c r="E314" s="76"/>
      <c r="F314" s="76"/>
      <c r="G314" s="76"/>
      <c r="H314" s="76"/>
      <c r="I314" s="76"/>
      <c r="J314" s="76"/>
      <c r="K314" s="76"/>
      <c r="L314" s="77"/>
    </row>
    <row r="315" spans="1:12" ht="15">
      <c r="A315" s="20">
        <f t="shared" si="119"/>
        <v>304</v>
      </c>
      <c r="B315" s="36" t="s">
        <v>29</v>
      </c>
      <c r="C315" s="46">
        <f>SUM(D315:K315)</f>
        <v>318.4</v>
      </c>
      <c r="D315" s="26">
        <f>SUM(D316)</f>
        <v>200</v>
      </c>
      <c r="E315" s="26">
        <f aca="true" t="shared" si="131" ref="E315:K315">SUM(E316)</f>
        <v>118.4</v>
      </c>
      <c r="F315" s="26">
        <f t="shared" si="131"/>
        <v>0</v>
      </c>
      <c r="G315" s="26">
        <f t="shared" si="131"/>
        <v>0</v>
      </c>
      <c r="H315" s="26">
        <f t="shared" si="131"/>
        <v>0</v>
      </c>
      <c r="I315" s="26">
        <f t="shared" si="131"/>
        <v>0</v>
      </c>
      <c r="J315" s="26">
        <f t="shared" si="131"/>
        <v>0</v>
      </c>
      <c r="K315" s="26">
        <f t="shared" si="131"/>
        <v>0</v>
      </c>
      <c r="L315" s="69" t="s">
        <v>133</v>
      </c>
    </row>
    <row r="316" spans="1:12" ht="15">
      <c r="A316" s="20">
        <f t="shared" si="119"/>
        <v>305</v>
      </c>
      <c r="B316" s="36" t="s">
        <v>4</v>
      </c>
      <c r="C316" s="46">
        <f>SUM(D316:K316)</f>
        <v>318.4</v>
      </c>
      <c r="D316" s="26">
        <v>200</v>
      </c>
      <c r="E316" s="26">
        <v>118.4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70"/>
    </row>
    <row r="317" spans="1:12" ht="18" customHeight="1">
      <c r="A317" s="20">
        <f t="shared" si="119"/>
        <v>306</v>
      </c>
      <c r="B317" s="75" t="s">
        <v>179</v>
      </c>
      <c r="C317" s="76"/>
      <c r="D317" s="76"/>
      <c r="E317" s="76"/>
      <c r="F317" s="76"/>
      <c r="G317" s="76"/>
      <c r="H317" s="76"/>
      <c r="I317" s="76"/>
      <c r="J317" s="76"/>
      <c r="K317" s="76"/>
      <c r="L317" s="77"/>
    </row>
    <row r="318" spans="1:13" ht="15">
      <c r="A318" s="20">
        <f t="shared" si="119"/>
        <v>307</v>
      </c>
      <c r="B318" s="36" t="s">
        <v>29</v>
      </c>
      <c r="C318" s="26">
        <f>SUM(D318:J318)</f>
        <v>198</v>
      </c>
      <c r="D318" s="26">
        <f aca="true" t="shared" si="132" ref="D318:K318">SUM(D319)</f>
        <v>0</v>
      </c>
      <c r="E318" s="26">
        <f t="shared" si="132"/>
        <v>0</v>
      </c>
      <c r="F318" s="26">
        <f t="shared" si="132"/>
        <v>0</v>
      </c>
      <c r="G318" s="26">
        <f t="shared" si="132"/>
        <v>0</v>
      </c>
      <c r="H318" s="26">
        <f t="shared" si="132"/>
        <v>0</v>
      </c>
      <c r="I318" s="26">
        <f t="shared" si="132"/>
        <v>198</v>
      </c>
      <c r="J318" s="26">
        <f t="shared" si="132"/>
        <v>0</v>
      </c>
      <c r="K318" s="26">
        <f t="shared" si="132"/>
        <v>0</v>
      </c>
      <c r="L318" s="69" t="s">
        <v>180</v>
      </c>
      <c r="M318" s="16"/>
    </row>
    <row r="319" spans="1:13" ht="15">
      <c r="A319" s="20">
        <f t="shared" si="119"/>
        <v>308</v>
      </c>
      <c r="B319" s="36" t="s">
        <v>4</v>
      </c>
      <c r="C319" s="26">
        <f>SUM(D319:J319)</f>
        <v>198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198</v>
      </c>
      <c r="J319" s="26">
        <v>0</v>
      </c>
      <c r="K319" s="26">
        <v>0</v>
      </c>
      <c r="L319" s="70"/>
      <c r="M319" s="16"/>
    </row>
    <row r="320" spans="1:12" ht="24" customHeight="1">
      <c r="A320" s="20">
        <f t="shared" si="119"/>
        <v>309</v>
      </c>
      <c r="B320" s="75" t="s">
        <v>74</v>
      </c>
      <c r="C320" s="76"/>
      <c r="D320" s="76"/>
      <c r="E320" s="76"/>
      <c r="F320" s="76"/>
      <c r="G320" s="76"/>
      <c r="H320" s="76"/>
      <c r="I320" s="76"/>
      <c r="J320" s="76"/>
      <c r="K320" s="76"/>
      <c r="L320" s="77"/>
    </row>
    <row r="321" spans="1:12" ht="15">
      <c r="A321" s="20">
        <f t="shared" si="119"/>
        <v>310</v>
      </c>
      <c r="B321" s="36" t="s">
        <v>29</v>
      </c>
      <c r="C321" s="26">
        <f>SUM(D321:J321)</f>
        <v>0</v>
      </c>
      <c r="D321" s="26">
        <f aca="true" t="shared" si="133" ref="D321:K321">SUM(D322)</f>
        <v>0</v>
      </c>
      <c r="E321" s="26">
        <f t="shared" si="133"/>
        <v>0</v>
      </c>
      <c r="F321" s="26">
        <f t="shared" si="133"/>
        <v>0</v>
      </c>
      <c r="G321" s="26">
        <f t="shared" si="133"/>
        <v>0</v>
      </c>
      <c r="H321" s="26">
        <f t="shared" si="133"/>
        <v>0</v>
      </c>
      <c r="I321" s="26">
        <f t="shared" si="133"/>
        <v>0</v>
      </c>
      <c r="J321" s="26">
        <f t="shared" si="133"/>
        <v>0</v>
      </c>
      <c r="K321" s="26">
        <f t="shared" si="133"/>
        <v>0</v>
      </c>
      <c r="L321" s="69" t="s">
        <v>161</v>
      </c>
    </row>
    <row r="322" spans="1:12" ht="15">
      <c r="A322" s="20">
        <f t="shared" si="119"/>
        <v>311</v>
      </c>
      <c r="B322" s="36" t="s">
        <v>4</v>
      </c>
      <c r="C322" s="26">
        <f>SUM(D322:J322)</f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70"/>
    </row>
    <row r="323" spans="1:12" ht="15" customHeight="1">
      <c r="A323" s="20">
        <f t="shared" si="119"/>
        <v>312</v>
      </c>
      <c r="B323" s="75" t="s">
        <v>75</v>
      </c>
      <c r="C323" s="76"/>
      <c r="D323" s="76"/>
      <c r="E323" s="76"/>
      <c r="F323" s="76"/>
      <c r="G323" s="76"/>
      <c r="H323" s="76"/>
      <c r="I323" s="76"/>
      <c r="J323" s="76"/>
      <c r="K323" s="76"/>
      <c r="L323" s="77"/>
    </row>
    <row r="324" spans="1:12" ht="15">
      <c r="A324" s="20">
        <f t="shared" si="119"/>
        <v>313</v>
      </c>
      <c r="B324" s="36" t="s">
        <v>29</v>
      </c>
      <c r="C324" s="41">
        <f>SUM(C325)</f>
        <v>12577.706909999999</v>
      </c>
      <c r="D324" s="41">
        <f>SUM(D325)</f>
        <v>1202.3999999999999</v>
      </c>
      <c r="E324" s="41">
        <f aca="true" t="shared" si="134" ref="E324:K324">SUM(E325)</f>
        <v>1160.6</v>
      </c>
      <c r="F324" s="41">
        <f t="shared" si="134"/>
        <v>1778.1886200000001</v>
      </c>
      <c r="G324" s="41">
        <f t="shared" si="134"/>
        <v>1432.89055</v>
      </c>
      <c r="H324" s="41">
        <f t="shared" si="134"/>
        <v>1641.02774</v>
      </c>
      <c r="I324" s="41">
        <f t="shared" si="134"/>
        <v>1530</v>
      </c>
      <c r="J324" s="41">
        <f t="shared" si="134"/>
        <v>1916.3</v>
      </c>
      <c r="K324" s="41">
        <f t="shared" si="134"/>
        <v>1916.3</v>
      </c>
      <c r="L324" s="71" t="s">
        <v>134</v>
      </c>
    </row>
    <row r="325" spans="1:12" ht="15">
      <c r="A325" s="20">
        <f t="shared" si="119"/>
        <v>314</v>
      </c>
      <c r="B325" s="36" t="s">
        <v>4</v>
      </c>
      <c r="C325" s="46">
        <f>SUM(D325:K325)</f>
        <v>12577.706909999999</v>
      </c>
      <c r="D325" s="41">
        <f>SUM(D328+D331+D334+D337)</f>
        <v>1202.3999999999999</v>
      </c>
      <c r="E325" s="41">
        <f aca="true" t="shared" si="135" ref="E325:K325">SUM(E328+E331+E334+E337)</f>
        <v>1160.6</v>
      </c>
      <c r="F325" s="41">
        <f t="shared" si="135"/>
        <v>1778.1886200000001</v>
      </c>
      <c r="G325" s="41">
        <f t="shared" si="135"/>
        <v>1432.89055</v>
      </c>
      <c r="H325" s="41">
        <f>SUM(H328+H331+H334+H337)</f>
        <v>1641.02774</v>
      </c>
      <c r="I325" s="41">
        <f t="shared" si="135"/>
        <v>1530</v>
      </c>
      <c r="J325" s="41">
        <f t="shared" si="135"/>
        <v>1916.3</v>
      </c>
      <c r="K325" s="41">
        <f t="shared" si="135"/>
        <v>1916.3</v>
      </c>
      <c r="L325" s="72"/>
    </row>
    <row r="326" spans="1:12" ht="15" customHeight="1">
      <c r="A326" s="20">
        <f t="shared" si="119"/>
        <v>315</v>
      </c>
      <c r="B326" s="75" t="s">
        <v>42</v>
      </c>
      <c r="C326" s="76"/>
      <c r="D326" s="76"/>
      <c r="E326" s="76"/>
      <c r="F326" s="76"/>
      <c r="G326" s="76"/>
      <c r="H326" s="76"/>
      <c r="I326" s="76"/>
      <c r="J326" s="76"/>
      <c r="K326" s="76"/>
      <c r="L326" s="77"/>
    </row>
    <row r="327" spans="1:12" ht="15">
      <c r="A327" s="20">
        <f t="shared" si="119"/>
        <v>316</v>
      </c>
      <c r="B327" s="36" t="s">
        <v>41</v>
      </c>
      <c r="C327" s="41">
        <f>SUM(C328)</f>
        <v>177.50000000000003</v>
      </c>
      <c r="D327" s="41">
        <f>SUM(D328)</f>
        <v>27</v>
      </c>
      <c r="E327" s="41">
        <f aca="true" t="shared" si="136" ref="E327:K327">SUM(E328)</f>
        <v>0</v>
      </c>
      <c r="F327" s="41">
        <f t="shared" si="136"/>
        <v>29.8</v>
      </c>
      <c r="G327" s="41">
        <f t="shared" si="136"/>
        <v>30</v>
      </c>
      <c r="H327" s="41">
        <f t="shared" si="136"/>
        <v>28.1</v>
      </c>
      <c r="I327" s="41">
        <f t="shared" si="136"/>
        <v>0</v>
      </c>
      <c r="J327" s="41">
        <f t="shared" si="136"/>
        <v>31.3</v>
      </c>
      <c r="K327" s="41">
        <f t="shared" si="136"/>
        <v>31.3</v>
      </c>
      <c r="L327" s="71" t="s">
        <v>135</v>
      </c>
    </row>
    <row r="328" spans="1:12" ht="15">
      <c r="A328" s="20">
        <f t="shared" si="119"/>
        <v>317</v>
      </c>
      <c r="B328" s="36" t="s">
        <v>4</v>
      </c>
      <c r="C328" s="46">
        <f>SUM(D328:K328)</f>
        <v>177.50000000000003</v>
      </c>
      <c r="D328" s="41">
        <v>27</v>
      </c>
      <c r="E328" s="41">
        <v>0</v>
      </c>
      <c r="F328" s="41">
        <v>29.8</v>
      </c>
      <c r="G328" s="41">
        <v>30</v>
      </c>
      <c r="H328" s="41">
        <v>28.1</v>
      </c>
      <c r="I328" s="41">
        <v>0</v>
      </c>
      <c r="J328" s="41">
        <v>31.3</v>
      </c>
      <c r="K328" s="41">
        <v>31.3</v>
      </c>
      <c r="L328" s="72"/>
    </row>
    <row r="329" spans="1:12" ht="15" customHeight="1">
      <c r="A329" s="20">
        <f t="shared" si="119"/>
        <v>318</v>
      </c>
      <c r="B329" s="75" t="s">
        <v>43</v>
      </c>
      <c r="C329" s="76"/>
      <c r="D329" s="76"/>
      <c r="E329" s="76"/>
      <c r="F329" s="76"/>
      <c r="G329" s="76"/>
      <c r="H329" s="76"/>
      <c r="I329" s="76"/>
      <c r="J329" s="76"/>
      <c r="K329" s="76"/>
      <c r="L329" s="77"/>
    </row>
    <row r="330" spans="1:12" ht="15">
      <c r="A330" s="20">
        <f t="shared" si="119"/>
        <v>319</v>
      </c>
      <c r="B330" s="36" t="s">
        <v>41</v>
      </c>
      <c r="C330" s="41">
        <f>SUM(C331)</f>
        <v>1153.56192</v>
      </c>
      <c r="D330" s="41">
        <f>SUM(D331)</f>
        <v>177.8</v>
      </c>
      <c r="E330" s="41">
        <f aca="true" t="shared" si="137" ref="E330:K330">SUM(E331)</f>
        <v>136.5</v>
      </c>
      <c r="F330" s="41">
        <f t="shared" si="137"/>
        <v>130.7173</v>
      </c>
      <c r="G330" s="41">
        <f t="shared" si="137"/>
        <v>139.84438</v>
      </c>
      <c r="H330" s="41">
        <f t="shared" si="137"/>
        <v>149.22024</v>
      </c>
      <c r="I330" s="41">
        <f t="shared" si="137"/>
        <v>99.48</v>
      </c>
      <c r="J330" s="41">
        <f t="shared" si="137"/>
        <v>160</v>
      </c>
      <c r="K330" s="41">
        <f t="shared" si="137"/>
        <v>160</v>
      </c>
      <c r="L330" s="71" t="s">
        <v>136</v>
      </c>
    </row>
    <row r="331" spans="1:12" ht="15">
      <c r="A331" s="20">
        <f t="shared" si="119"/>
        <v>320</v>
      </c>
      <c r="B331" s="36" t="s">
        <v>4</v>
      </c>
      <c r="C331" s="46">
        <f>SUM(D331:K331)</f>
        <v>1153.56192</v>
      </c>
      <c r="D331" s="41">
        <v>177.8</v>
      </c>
      <c r="E331" s="41">
        <v>136.5</v>
      </c>
      <c r="F331" s="41">
        <v>130.7173</v>
      </c>
      <c r="G331" s="41">
        <v>139.84438</v>
      </c>
      <c r="H331" s="41">
        <v>149.22024</v>
      </c>
      <c r="I331" s="41">
        <v>99.48</v>
      </c>
      <c r="J331" s="41">
        <v>160</v>
      </c>
      <c r="K331" s="41">
        <v>160</v>
      </c>
      <c r="L331" s="72"/>
    </row>
    <row r="332" spans="1:12" ht="15" customHeight="1">
      <c r="A332" s="20">
        <f t="shared" si="119"/>
        <v>321</v>
      </c>
      <c r="B332" s="75" t="s">
        <v>44</v>
      </c>
      <c r="C332" s="76"/>
      <c r="D332" s="76"/>
      <c r="E332" s="76"/>
      <c r="F332" s="76"/>
      <c r="G332" s="76"/>
      <c r="H332" s="76"/>
      <c r="I332" s="76"/>
      <c r="J332" s="76"/>
      <c r="K332" s="76"/>
      <c r="L332" s="77"/>
    </row>
    <row r="333" spans="1:12" ht="15">
      <c r="A333" s="20">
        <f t="shared" si="119"/>
        <v>322</v>
      </c>
      <c r="B333" s="36" t="s">
        <v>41</v>
      </c>
      <c r="C333" s="41">
        <f>SUM(C334)</f>
        <v>9969.83342</v>
      </c>
      <c r="D333" s="41">
        <f>SUM(D334)</f>
        <v>898</v>
      </c>
      <c r="E333" s="41">
        <f aca="true" t="shared" si="138" ref="E333:K333">SUM(E334)</f>
        <v>930.1</v>
      </c>
      <c r="F333" s="41">
        <f t="shared" si="138"/>
        <v>1499.77132</v>
      </c>
      <c r="G333" s="41">
        <f t="shared" si="138"/>
        <v>1123.2546</v>
      </c>
      <c r="H333" s="41">
        <f t="shared" si="138"/>
        <v>1238.7075</v>
      </c>
      <c r="I333" s="41">
        <f t="shared" si="138"/>
        <v>1280</v>
      </c>
      <c r="J333" s="41">
        <f t="shared" si="138"/>
        <v>1500</v>
      </c>
      <c r="K333" s="41">
        <f t="shared" si="138"/>
        <v>1500</v>
      </c>
      <c r="L333" s="71" t="s">
        <v>137</v>
      </c>
    </row>
    <row r="334" spans="1:12" ht="15">
      <c r="A334" s="20">
        <f t="shared" si="119"/>
        <v>323</v>
      </c>
      <c r="B334" s="36" t="s">
        <v>4</v>
      </c>
      <c r="C334" s="46">
        <f>SUM(D334:K334)</f>
        <v>9969.83342</v>
      </c>
      <c r="D334" s="41">
        <v>898</v>
      </c>
      <c r="E334" s="41">
        <v>930.1</v>
      </c>
      <c r="F334" s="41">
        <v>1499.77132</v>
      </c>
      <c r="G334" s="41">
        <v>1123.2546</v>
      </c>
      <c r="H334" s="41">
        <v>1238.7075</v>
      </c>
      <c r="I334" s="41">
        <v>1280</v>
      </c>
      <c r="J334" s="41">
        <v>1500</v>
      </c>
      <c r="K334" s="41">
        <v>1500</v>
      </c>
      <c r="L334" s="72"/>
    </row>
    <row r="335" spans="1:12" ht="15" customHeight="1">
      <c r="A335" s="20">
        <f t="shared" si="119"/>
        <v>324</v>
      </c>
      <c r="B335" s="75" t="s">
        <v>45</v>
      </c>
      <c r="C335" s="76"/>
      <c r="D335" s="76"/>
      <c r="E335" s="76"/>
      <c r="F335" s="76"/>
      <c r="G335" s="76"/>
      <c r="H335" s="76"/>
      <c r="I335" s="76"/>
      <c r="J335" s="76"/>
      <c r="K335" s="76"/>
      <c r="L335" s="77"/>
    </row>
    <row r="336" spans="1:12" ht="15">
      <c r="A336" s="20">
        <f t="shared" si="119"/>
        <v>325</v>
      </c>
      <c r="B336" s="36" t="s">
        <v>41</v>
      </c>
      <c r="C336" s="41">
        <f>SUM(C337)</f>
        <v>1276.8115699999998</v>
      </c>
      <c r="D336" s="41">
        <f>SUM(D337)</f>
        <v>99.6</v>
      </c>
      <c r="E336" s="41">
        <f aca="true" t="shared" si="139" ref="E336:K336">SUM(E337)</f>
        <v>94</v>
      </c>
      <c r="F336" s="41">
        <f t="shared" si="139"/>
        <v>117.9</v>
      </c>
      <c r="G336" s="41">
        <f t="shared" si="139"/>
        <v>139.79157</v>
      </c>
      <c r="H336" s="41">
        <f t="shared" si="139"/>
        <v>225</v>
      </c>
      <c r="I336" s="41">
        <f t="shared" si="139"/>
        <v>150.52</v>
      </c>
      <c r="J336" s="41">
        <f t="shared" si="139"/>
        <v>225</v>
      </c>
      <c r="K336" s="41">
        <f t="shared" si="139"/>
        <v>225</v>
      </c>
      <c r="L336" s="71" t="s">
        <v>138</v>
      </c>
    </row>
    <row r="337" spans="1:12" ht="15">
      <c r="A337" s="20">
        <f t="shared" si="119"/>
        <v>326</v>
      </c>
      <c r="B337" s="36" t="s">
        <v>4</v>
      </c>
      <c r="C337" s="46">
        <f>SUM(D337:K337)</f>
        <v>1276.8115699999998</v>
      </c>
      <c r="D337" s="41">
        <v>99.6</v>
      </c>
      <c r="E337" s="41">
        <v>94</v>
      </c>
      <c r="F337" s="41">
        <v>117.9</v>
      </c>
      <c r="G337" s="41">
        <v>139.79157</v>
      </c>
      <c r="H337" s="41">
        <v>225</v>
      </c>
      <c r="I337" s="41">
        <v>150.52</v>
      </c>
      <c r="J337" s="41">
        <v>225</v>
      </c>
      <c r="K337" s="41">
        <v>225</v>
      </c>
      <c r="L337" s="72"/>
    </row>
    <row r="338" spans="1:12" ht="19.5" customHeight="1">
      <c r="A338" s="20">
        <f t="shared" si="119"/>
        <v>327</v>
      </c>
      <c r="B338" s="75" t="s">
        <v>76</v>
      </c>
      <c r="C338" s="76"/>
      <c r="D338" s="76"/>
      <c r="E338" s="76"/>
      <c r="F338" s="76"/>
      <c r="G338" s="76"/>
      <c r="H338" s="76"/>
      <c r="I338" s="76"/>
      <c r="J338" s="76"/>
      <c r="K338" s="76"/>
      <c r="L338" s="77"/>
    </row>
    <row r="339" spans="1:12" ht="15">
      <c r="A339" s="20">
        <f t="shared" si="119"/>
        <v>328</v>
      </c>
      <c r="B339" s="36" t="s">
        <v>29</v>
      </c>
      <c r="C339" s="41">
        <f>SUM(C340)</f>
        <v>676.634</v>
      </c>
      <c r="D339" s="41">
        <f>SUM(D340)</f>
        <v>50</v>
      </c>
      <c r="E339" s="41">
        <f aca="true" t="shared" si="140" ref="E339:K339">SUM(E340)</f>
        <v>146.76</v>
      </c>
      <c r="F339" s="41">
        <f t="shared" si="140"/>
        <v>10.024</v>
      </c>
      <c r="G339" s="41">
        <f t="shared" si="140"/>
        <v>64</v>
      </c>
      <c r="H339" s="41">
        <f t="shared" si="140"/>
        <v>75.85</v>
      </c>
      <c r="I339" s="41">
        <f t="shared" si="140"/>
        <v>90</v>
      </c>
      <c r="J339" s="41">
        <f t="shared" si="140"/>
        <v>120</v>
      </c>
      <c r="K339" s="41">
        <f t="shared" si="140"/>
        <v>120</v>
      </c>
      <c r="L339" s="71" t="s">
        <v>139</v>
      </c>
    </row>
    <row r="340" spans="1:12" ht="15">
      <c r="A340" s="20">
        <f t="shared" si="119"/>
        <v>329</v>
      </c>
      <c r="B340" s="27" t="s">
        <v>4</v>
      </c>
      <c r="C340" s="46">
        <f>SUM(D340:K340)</f>
        <v>676.634</v>
      </c>
      <c r="D340" s="42">
        <f>SUM(D343+D349)</f>
        <v>50</v>
      </c>
      <c r="E340" s="42">
        <f>SUM(E343+E349)</f>
        <v>146.76</v>
      </c>
      <c r="F340" s="42">
        <f>SUM(F343+F349)</f>
        <v>10.024</v>
      </c>
      <c r="G340" s="42">
        <f>SUM(G343+G349)</f>
        <v>64</v>
      </c>
      <c r="H340" s="42">
        <f>SUM(H343+H349)</f>
        <v>75.85</v>
      </c>
      <c r="I340" s="42">
        <f>SUM(I343+I349+I346)</f>
        <v>90</v>
      </c>
      <c r="J340" s="42">
        <f>SUM(J343+J349+J346)</f>
        <v>120</v>
      </c>
      <c r="K340" s="42">
        <f>SUM(K343+K349+K346)</f>
        <v>120</v>
      </c>
      <c r="L340" s="72"/>
    </row>
    <row r="341" spans="1:12" ht="15" customHeight="1">
      <c r="A341" s="20">
        <f t="shared" si="119"/>
        <v>330</v>
      </c>
      <c r="B341" s="75" t="s">
        <v>56</v>
      </c>
      <c r="C341" s="76"/>
      <c r="D341" s="76"/>
      <c r="E341" s="76"/>
      <c r="F341" s="76"/>
      <c r="G341" s="76"/>
      <c r="H341" s="76"/>
      <c r="I341" s="76"/>
      <c r="J341" s="76"/>
      <c r="K341" s="76"/>
      <c r="L341" s="77"/>
    </row>
    <row r="342" spans="1:12" ht="15">
      <c r="A342" s="20">
        <f t="shared" si="119"/>
        <v>331</v>
      </c>
      <c r="B342" s="27" t="s">
        <v>29</v>
      </c>
      <c r="C342" s="35">
        <f>SUM(C343)</f>
        <v>356.634</v>
      </c>
      <c r="D342" s="35">
        <f>SUM(D343)</f>
        <v>50</v>
      </c>
      <c r="E342" s="35">
        <f aca="true" t="shared" si="141" ref="E342:K345">SUM(E343)</f>
        <v>66.76</v>
      </c>
      <c r="F342" s="35">
        <f t="shared" si="141"/>
        <v>10.024</v>
      </c>
      <c r="G342" s="35">
        <f t="shared" si="141"/>
        <v>34</v>
      </c>
      <c r="H342" s="35">
        <f t="shared" si="141"/>
        <v>45.85</v>
      </c>
      <c r="I342" s="35">
        <f t="shared" si="141"/>
        <v>30</v>
      </c>
      <c r="J342" s="35">
        <f t="shared" si="141"/>
        <v>60</v>
      </c>
      <c r="K342" s="35">
        <f t="shared" si="141"/>
        <v>60</v>
      </c>
      <c r="L342" s="71" t="s">
        <v>140</v>
      </c>
    </row>
    <row r="343" spans="1:12" ht="15">
      <c r="A343" s="20">
        <f t="shared" si="119"/>
        <v>332</v>
      </c>
      <c r="B343" s="36" t="s">
        <v>4</v>
      </c>
      <c r="C343" s="46">
        <f>SUM(D343:K343)</f>
        <v>356.634</v>
      </c>
      <c r="D343" s="37">
        <v>50</v>
      </c>
      <c r="E343" s="37">
        <v>66.76</v>
      </c>
      <c r="F343" s="37">
        <v>10.024</v>
      </c>
      <c r="G343" s="37">
        <v>34</v>
      </c>
      <c r="H343" s="37">
        <v>45.85</v>
      </c>
      <c r="I343" s="37">
        <v>30</v>
      </c>
      <c r="J343" s="37">
        <v>60</v>
      </c>
      <c r="K343" s="37">
        <v>60</v>
      </c>
      <c r="L343" s="72"/>
    </row>
    <row r="344" spans="1:12" ht="15">
      <c r="A344" s="20">
        <f t="shared" si="119"/>
        <v>333</v>
      </c>
      <c r="B344" s="75" t="s">
        <v>171</v>
      </c>
      <c r="C344" s="76"/>
      <c r="D344" s="76"/>
      <c r="E344" s="76"/>
      <c r="F344" s="76"/>
      <c r="G344" s="76"/>
      <c r="H344" s="76"/>
      <c r="I344" s="76"/>
      <c r="J344" s="76"/>
      <c r="K344" s="76"/>
      <c r="L344" s="77"/>
    </row>
    <row r="345" spans="1:12" ht="15">
      <c r="A345" s="20">
        <f aca="true" t="shared" si="142" ref="A345:A408">SUM(A344+1)</f>
        <v>334</v>
      </c>
      <c r="B345" s="27" t="s">
        <v>29</v>
      </c>
      <c r="C345" s="35">
        <f>SUM(C346)</f>
        <v>90</v>
      </c>
      <c r="D345" s="35">
        <f>SUM(D346)</f>
        <v>0</v>
      </c>
      <c r="E345" s="35">
        <f t="shared" si="141"/>
        <v>0</v>
      </c>
      <c r="F345" s="35">
        <f t="shared" si="141"/>
        <v>0</v>
      </c>
      <c r="G345" s="35">
        <f t="shared" si="141"/>
        <v>0</v>
      </c>
      <c r="H345" s="35">
        <f t="shared" si="141"/>
        <v>0</v>
      </c>
      <c r="I345" s="35">
        <f t="shared" si="141"/>
        <v>30</v>
      </c>
      <c r="J345" s="35">
        <f t="shared" si="141"/>
        <v>30</v>
      </c>
      <c r="K345" s="35">
        <f t="shared" si="141"/>
        <v>30</v>
      </c>
      <c r="L345" s="71" t="s">
        <v>172</v>
      </c>
    </row>
    <row r="346" spans="1:12" ht="15">
      <c r="A346" s="20">
        <f t="shared" si="142"/>
        <v>335</v>
      </c>
      <c r="B346" s="36" t="s">
        <v>4</v>
      </c>
      <c r="C346" s="46">
        <f>SUM(D346:K346)</f>
        <v>90</v>
      </c>
      <c r="D346" s="37">
        <v>0</v>
      </c>
      <c r="E346" s="37">
        <v>0</v>
      </c>
      <c r="F346" s="37">
        <v>0</v>
      </c>
      <c r="G346" s="37">
        <v>0</v>
      </c>
      <c r="H346" s="37">
        <v>0</v>
      </c>
      <c r="I346" s="37">
        <v>30</v>
      </c>
      <c r="J346" s="37">
        <f>SUM(I346)</f>
        <v>30</v>
      </c>
      <c r="K346" s="37">
        <f>SUM(J346)</f>
        <v>30</v>
      </c>
      <c r="L346" s="72"/>
    </row>
    <row r="347" spans="1:12" ht="12" customHeight="1">
      <c r="A347" s="20">
        <f t="shared" si="142"/>
        <v>336</v>
      </c>
      <c r="B347" s="75" t="s">
        <v>54</v>
      </c>
      <c r="C347" s="76"/>
      <c r="D347" s="76"/>
      <c r="E347" s="76"/>
      <c r="F347" s="76"/>
      <c r="G347" s="76"/>
      <c r="H347" s="76"/>
      <c r="I347" s="76"/>
      <c r="J347" s="76"/>
      <c r="K347" s="76"/>
      <c r="L347" s="77"/>
    </row>
    <row r="348" spans="1:12" ht="15">
      <c r="A348" s="20">
        <f t="shared" si="142"/>
        <v>337</v>
      </c>
      <c r="B348" s="27" t="s">
        <v>29</v>
      </c>
      <c r="C348" s="46">
        <f>SUM(D348:K348)</f>
        <v>230</v>
      </c>
      <c r="D348" s="35">
        <f aca="true" t="shared" si="143" ref="D348:K348">SUM(D349)</f>
        <v>0</v>
      </c>
      <c r="E348" s="35">
        <f t="shared" si="143"/>
        <v>80</v>
      </c>
      <c r="F348" s="35">
        <f t="shared" si="143"/>
        <v>0</v>
      </c>
      <c r="G348" s="35">
        <f t="shared" si="143"/>
        <v>30</v>
      </c>
      <c r="H348" s="35">
        <f t="shared" si="143"/>
        <v>30</v>
      </c>
      <c r="I348" s="35">
        <f t="shared" si="143"/>
        <v>30</v>
      </c>
      <c r="J348" s="35">
        <f t="shared" si="143"/>
        <v>30</v>
      </c>
      <c r="K348" s="35">
        <f t="shared" si="143"/>
        <v>30</v>
      </c>
      <c r="L348" s="71" t="s">
        <v>141</v>
      </c>
    </row>
    <row r="349" spans="1:12" ht="15">
      <c r="A349" s="20">
        <f t="shared" si="142"/>
        <v>338</v>
      </c>
      <c r="B349" s="36" t="s">
        <v>4</v>
      </c>
      <c r="C349" s="46">
        <f>SUM(D349:K349)</f>
        <v>230</v>
      </c>
      <c r="D349" s="37">
        <v>0</v>
      </c>
      <c r="E349" s="37">
        <v>80</v>
      </c>
      <c r="F349" s="37">
        <v>0</v>
      </c>
      <c r="G349" s="37">
        <v>30</v>
      </c>
      <c r="H349" s="37">
        <v>30</v>
      </c>
      <c r="I349" s="37">
        <v>30</v>
      </c>
      <c r="J349" s="37">
        <f>SUM(I349)</f>
        <v>30</v>
      </c>
      <c r="K349" s="37">
        <f>SUM(J349)</f>
        <v>30</v>
      </c>
      <c r="L349" s="72"/>
    </row>
    <row r="350" spans="1:12" ht="15.75" customHeight="1">
      <c r="A350" s="20">
        <f t="shared" si="142"/>
        <v>339</v>
      </c>
      <c r="B350" s="79" t="s">
        <v>58</v>
      </c>
      <c r="C350" s="80"/>
      <c r="D350" s="80"/>
      <c r="E350" s="80"/>
      <c r="F350" s="80"/>
      <c r="G350" s="80"/>
      <c r="H350" s="80"/>
      <c r="I350" s="80"/>
      <c r="J350" s="80"/>
      <c r="K350" s="80"/>
      <c r="L350" s="81"/>
    </row>
    <row r="351" spans="1:12" ht="25.5">
      <c r="A351" s="20">
        <f t="shared" si="142"/>
        <v>340</v>
      </c>
      <c r="B351" s="25" t="s">
        <v>59</v>
      </c>
      <c r="C351" s="64">
        <f aca="true" t="shared" si="144" ref="C351:K351">C354+C363</f>
        <v>270</v>
      </c>
      <c r="D351" s="26">
        <f t="shared" si="144"/>
        <v>0</v>
      </c>
      <c r="E351" s="26">
        <f t="shared" si="144"/>
        <v>0</v>
      </c>
      <c r="F351" s="26">
        <f t="shared" si="144"/>
        <v>0</v>
      </c>
      <c r="G351" s="26">
        <f t="shared" si="144"/>
        <v>0</v>
      </c>
      <c r="H351" s="26">
        <f t="shared" si="144"/>
        <v>0</v>
      </c>
      <c r="I351" s="26">
        <f t="shared" si="144"/>
        <v>270</v>
      </c>
      <c r="J351" s="26">
        <f t="shared" si="144"/>
        <v>0</v>
      </c>
      <c r="K351" s="26">
        <f t="shared" si="144"/>
        <v>0</v>
      </c>
      <c r="L351" s="71" t="s">
        <v>57</v>
      </c>
    </row>
    <row r="352" spans="1:12" ht="15">
      <c r="A352" s="20">
        <f t="shared" si="142"/>
        <v>341</v>
      </c>
      <c r="B352" s="25" t="s">
        <v>4</v>
      </c>
      <c r="C352" s="64">
        <f aca="true" t="shared" si="145" ref="C352:K352">C355+C364</f>
        <v>270</v>
      </c>
      <c r="D352" s="26">
        <f t="shared" si="145"/>
        <v>0</v>
      </c>
      <c r="E352" s="26">
        <f t="shared" si="145"/>
        <v>0</v>
      </c>
      <c r="F352" s="26">
        <f>F355+F364</f>
        <v>0</v>
      </c>
      <c r="G352" s="26">
        <f t="shared" si="145"/>
        <v>0</v>
      </c>
      <c r="H352" s="26">
        <f t="shared" si="145"/>
        <v>0</v>
      </c>
      <c r="I352" s="26">
        <f t="shared" si="145"/>
        <v>270</v>
      </c>
      <c r="J352" s="26">
        <f t="shared" si="145"/>
        <v>0</v>
      </c>
      <c r="K352" s="26">
        <f t="shared" si="145"/>
        <v>0</v>
      </c>
      <c r="L352" s="72"/>
    </row>
    <row r="353" spans="1:12" ht="15" customHeight="1">
      <c r="A353" s="20">
        <f t="shared" si="142"/>
        <v>342</v>
      </c>
      <c r="B353" s="30" t="s">
        <v>10</v>
      </c>
      <c r="C353" s="31"/>
      <c r="D353" s="31"/>
      <c r="E353" s="31"/>
      <c r="F353" s="31"/>
      <c r="G353" s="31"/>
      <c r="H353" s="31"/>
      <c r="I353" s="31"/>
      <c r="J353" s="31"/>
      <c r="K353" s="31"/>
      <c r="L353" s="32"/>
    </row>
    <row r="354" spans="1:12" ht="38.25">
      <c r="A354" s="20">
        <f t="shared" si="142"/>
        <v>343</v>
      </c>
      <c r="B354" s="25" t="s">
        <v>36</v>
      </c>
      <c r="C354" s="56">
        <v>0</v>
      </c>
      <c r="D354" s="56">
        <v>0</v>
      </c>
      <c r="E354" s="56">
        <v>0</v>
      </c>
      <c r="F354" s="56">
        <v>0</v>
      </c>
      <c r="G354" s="56">
        <v>0</v>
      </c>
      <c r="H354" s="56">
        <v>0</v>
      </c>
      <c r="I354" s="57">
        <v>0</v>
      </c>
      <c r="J354" s="57">
        <v>0</v>
      </c>
      <c r="K354" s="57">
        <v>0</v>
      </c>
      <c r="L354" s="69" t="s">
        <v>57</v>
      </c>
    </row>
    <row r="355" spans="1:12" ht="15">
      <c r="A355" s="20">
        <f t="shared" si="142"/>
        <v>344</v>
      </c>
      <c r="B355" s="25" t="s">
        <v>4</v>
      </c>
      <c r="C355" s="56">
        <v>0</v>
      </c>
      <c r="D355" s="56">
        <v>0</v>
      </c>
      <c r="E355" s="56">
        <v>0</v>
      </c>
      <c r="F355" s="56">
        <v>0</v>
      </c>
      <c r="G355" s="56">
        <v>0</v>
      </c>
      <c r="H355" s="56">
        <v>0</v>
      </c>
      <c r="I355" s="56">
        <v>0</v>
      </c>
      <c r="J355" s="56">
        <v>0</v>
      </c>
      <c r="K355" s="56">
        <v>0</v>
      </c>
      <c r="L355" s="70"/>
    </row>
    <row r="356" spans="1:12" ht="15" customHeight="1">
      <c r="A356" s="20">
        <f t="shared" si="142"/>
        <v>345</v>
      </c>
      <c r="B356" s="75" t="s">
        <v>11</v>
      </c>
      <c r="C356" s="76"/>
      <c r="D356" s="76"/>
      <c r="E356" s="76"/>
      <c r="F356" s="76"/>
      <c r="G356" s="76"/>
      <c r="H356" s="76"/>
      <c r="I356" s="76"/>
      <c r="J356" s="76"/>
      <c r="K356" s="76"/>
      <c r="L356" s="77"/>
    </row>
    <row r="357" spans="1:12" ht="51">
      <c r="A357" s="20">
        <f t="shared" si="142"/>
        <v>346</v>
      </c>
      <c r="B357" s="36" t="s">
        <v>28</v>
      </c>
      <c r="C357" s="38">
        <f aca="true" t="shared" si="146" ref="C357:K357">SUM(C358)</f>
        <v>0</v>
      </c>
      <c r="D357" s="38">
        <f t="shared" si="146"/>
        <v>0</v>
      </c>
      <c r="E357" s="38">
        <f t="shared" si="146"/>
        <v>0</v>
      </c>
      <c r="F357" s="38">
        <f t="shared" si="146"/>
        <v>0</v>
      </c>
      <c r="G357" s="38">
        <f t="shared" si="146"/>
        <v>0</v>
      </c>
      <c r="H357" s="38">
        <f t="shared" si="146"/>
        <v>0</v>
      </c>
      <c r="I357" s="38">
        <f t="shared" si="146"/>
        <v>0</v>
      </c>
      <c r="J357" s="38">
        <f t="shared" si="146"/>
        <v>0</v>
      </c>
      <c r="K357" s="38">
        <f t="shared" si="146"/>
        <v>0</v>
      </c>
      <c r="L357" s="71" t="s">
        <v>57</v>
      </c>
    </row>
    <row r="358" spans="1:12" ht="15">
      <c r="A358" s="20">
        <f t="shared" si="142"/>
        <v>347</v>
      </c>
      <c r="B358" s="33" t="s">
        <v>4</v>
      </c>
      <c r="C358" s="37">
        <f>SUM(D358:J358)</f>
        <v>0</v>
      </c>
      <c r="D358" s="37">
        <v>0</v>
      </c>
      <c r="E358" s="37">
        <v>0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72"/>
    </row>
    <row r="359" spans="1:12" ht="15" customHeight="1">
      <c r="A359" s="20">
        <f t="shared" si="142"/>
        <v>348</v>
      </c>
      <c r="B359" s="75" t="s">
        <v>12</v>
      </c>
      <c r="C359" s="76"/>
      <c r="D359" s="76"/>
      <c r="E359" s="76"/>
      <c r="F359" s="76"/>
      <c r="G359" s="76"/>
      <c r="H359" s="76"/>
      <c r="I359" s="76"/>
      <c r="J359" s="76"/>
      <c r="K359" s="76"/>
      <c r="L359" s="77"/>
    </row>
    <row r="360" spans="1:12" ht="15">
      <c r="A360" s="20">
        <f t="shared" si="142"/>
        <v>349</v>
      </c>
      <c r="B360" s="36" t="s">
        <v>9</v>
      </c>
      <c r="C360" s="37">
        <v>0</v>
      </c>
      <c r="D360" s="37">
        <v>0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71" t="s">
        <v>57</v>
      </c>
    </row>
    <row r="361" spans="1:12" ht="15">
      <c r="A361" s="20">
        <f t="shared" si="142"/>
        <v>350</v>
      </c>
      <c r="B361" s="33" t="s">
        <v>4</v>
      </c>
      <c r="C361" s="37">
        <v>0</v>
      </c>
      <c r="D361" s="37">
        <v>0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72"/>
    </row>
    <row r="362" spans="1:12" ht="15" customHeight="1">
      <c r="A362" s="20">
        <f t="shared" si="142"/>
        <v>351</v>
      </c>
      <c r="B362" s="30" t="s">
        <v>20</v>
      </c>
      <c r="C362" s="31"/>
      <c r="D362" s="31"/>
      <c r="E362" s="31"/>
      <c r="F362" s="31"/>
      <c r="G362" s="31"/>
      <c r="H362" s="31"/>
      <c r="I362" s="31"/>
      <c r="J362" s="31"/>
      <c r="K362" s="31"/>
      <c r="L362" s="32"/>
    </row>
    <row r="363" spans="1:12" ht="15">
      <c r="A363" s="20">
        <f t="shared" si="142"/>
        <v>352</v>
      </c>
      <c r="B363" s="25" t="s">
        <v>9</v>
      </c>
      <c r="C363" s="26">
        <f aca="true" t="shared" si="147" ref="C363:K363">SUM(C364)</f>
        <v>270</v>
      </c>
      <c r="D363" s="26">
        <f t="shared" si="147"/>
        <v>0</v>
      </c>
      <c r="E363" s="26">
        <f t="shared" si="147"/>
        <v>0</v>
      </c>
      <c r="F363" s="26">
        <f t="shared" si="147"/>
        <v>0</v>
      </c>
      <c r="G363" s="26">
        <f t="shared" si="147"/>
        <v>0</v>
      </c>
      <c r="H363" s="26">
        <f t="shared" si="147"/>
        <v>0</v>
      </c>
      <c r="I363" s="26">
        <f t="shared" si="147"/>
        <v>270</v>
      </c>
      <c r="J363" s="26">
        <f t="shared" si="147"/>
        <v>0</v>
      </c>
      <c r="K363" s="26">
        <f t="shared" si="147"/>
        <v>0</v>
      </c>
      <c r="L363" s="73" t="s">
        <v>57</v>
      </c>
    </row>
    <row r="364" spans="1:12" ht="15">
      <c r="A364" s="20">
        <f t="shared" si="142"/>
        <v>353</v>
      </c>
      <c r="B364" s="47" t="s">
        <v>4</v>
      </c>
      <c r="C364" s="26">
        <f>SUM(D364:J364)</f>
        <v>270</v>
      </c>
      <c r="D364" s="26">
        <f>SUM(D367)</f>
        <v>0</v>
      </c>
      <c r="E364" s="26">
        <f>SUM(E367)</f>
        <v>0</v>
      </c>
      <c r="F364" s="26">
        <v>0</v>
      </c>
      <c r="G364" s="26">
        <f>SUM(G367)</f>
        <v>0</v>
      </c>
      <c r="H364" s="26">
        <f>SUM(H367)</f>
        <v>0</v>
      </c>
      <c r="I364" s="26">
        <f>SUM(I367)</f>
        <v>270</v>
      </c>
      <c r="J364" s="26">
        <f>SUM(J367)</f>
        <v>0</v>
      </c>
      <c r="K364" s="26">
        <f>SUM(K367)</f>
        <v>0</v>
      </c>
      <c r="L364" s="74"/>
    </row>
    <row r="365" spans="1:12" ht="15" customHeight="1">
      <c r="A365" s="20">
        <f t="shared" si="142"/>
        <v>354</v>
      </c>
      <c r="B365" s="75" t="s">
        <v>185</v>
      </c>
      <c r="C365" s="76"/>
      <c r="D365" s="76"/>
      <c r="E365" s="76"/>
      <c r="F365" s="76"/>
      <c r="G365" s="76"/>
      <c r="H365" s="76"/>
      <c r="I365" s="76"/>
      <c r="J365" s="76"/>
      <c r="K365" s="76"/>
      <c r="L365" s="77"/>
    </row>
    <row r="366" spans="1:13" ht="15">
      <c r="A366" s="20">
        <f t="shared" si="142"/>
        <v>355</v>
      </c>
      <c r="B366" s="36" t="s">
        <v>17</v>
      </c>
      <c r="C366" s="41">
        <f aca="true" t="shared" si="148" ref="C366:K366">SUM(C367:C367)</f>
        <v>270</v>
      </c>
      <c r="D366" s="41">
        <f t="shared" si="148"/>
        <v>0</v>
      </c>
      <c r="E366" s="41">
        <f t="shared" si="148"/>
        <v>0</v>
      </c>
      <c r="F366" s="41">
        <f t="shared" si="148"/>
        <v>0</v>
      </c>
      <c r="G366" s="41">
        <f t="shared" si="148"/>
        <v>0</v>
      </c>
      <c r="H366" s="41">
        <f t="shared" si="148"/>
        <v>0</v>
      </c>
      <c r="I366" s="41">
        <f t="shared" si="148"/>
        <v>270</v>
      </c>
      <c r="J366" s="41">
        <f t="shared" si="148"/>
        <v>0</v>
      </c>
      <c r="K366" s="41">
        <f t="shared" si="148"/>
        <v>0</v>
      </c>
      <c r="L366" s="71" t="s">
        <v>181</v>
      </c>
      <c r="M366" s="16"/>
    </row>
    <row r="367" spans="1:13" ht="15">
      <c r="A367" s="20">
        <f t="shared" si="142"/>
        <v>356</v>
      </c>
      <c r="B367" s="36" t="s">
        <v>4</v>
      </c>
      <c r="C367" s="41">
        <f>SUM(D367:J367)</f>
        <v>270</v>
      </c>
      <c r="D367" s="41">
        <v>0</v>
      </c>
      <c r="E367" s="41">
        <v>0</v>
      </c>
      <c r="F367" s="41">
        <v>0</v>
      </c>
      <c r="G367" s="41">
        <v>0</v>
      </c>
      <c r="H367" s="41">
        <f>SUM(G367)</f>
        <v>0</v>
      </c>
      <c r="I367" s="41">
        <v>270</v>
      </c>
      <c r="J367" s="41">
        <v>0</v>
      </c>
      <c r="K367" s="41">
        <f>SUM(J367)</f>
        <v>0</v>
      </c>
      <c r="L367" s="72"/>
      <c r="M367" s="16"/>
    </row>
    <row r="368" spans="1:12" ht="15.75" customHeight="1">
      <c r="A368" s="20">
        <f t="shared" si="142"/>
        <v>357</v>
      </c>
      <c r="B368" s="79" t="s">
        <v>60</v>
      </c>
      <c r="C368" s="80"/>
      <c r="D368" s="80"/>
      <c r="E368" s="80"/>
      <c r="F368" s="80"/>
      <c r="G368" s="80"/>
      <c r="H368" s="80"/>
      <c r="I368" s="80"/>
      <c r="J368" s="80"/>
      <c r="K368" s="80"/>
      <c r="L368" s="81"/>
    </row>
    <row r="369" spans="1:12" ht="25.5">
      <c r="A369" s="20">
        <f t="shared" si="142"/>
        <v>358</v>
      </c>
      <c r="B369" s="25" t="s">
        <v>35</v>
      </c>
      <c r="C369" s="46">
        <f>SUM(D369:K369)</f>
        <v>29693.300000000003</v>
      </c>
      <c r="D369" s="26">
        <f aca="true" t="shared" si="149" ref="D369:K370">D372+D381</f>
        <v>2902</v>
      </c>
      <c r="E369" s="26">
        <f t="shared" si="149"/>
        <v>3047.1</v>
      </c>
      <c r="F369" s="26">
        <f t="shared" si="149"/>
        <v>3047.1</v>
      </c>
      <c r="G369" s="26">
        <f t="shared" si="149"/>
        <v>4047.1</v>
      </c>
      <c r="H369" s="26">
        <f t="shared" si="149"/>
        <v>4050</v>
      </c>
      <c r="I369" s="26">
        <f t="shared" si="149"/>
        <v>4500</v>
      </c>
      <c r="J369" s="26">
        <f t="shared" si="149"/>
        <v>4050</v>
      </c>
      <c r="K369" s="26">
        <f t="shared" si="149"/>
        <v>4050</v>
      </c>
      <c r="L369" s="71" t="s">
        <v>57</v>
      </c>
    </row>
    <row r="370" spans="1:12" ht="15">
      <c r="A370" s="20">
        <f t="shared" si="142"/>
        <v>359</v>
      </c>
      <c r="B370" s="25" t="s">
        <v>4</v>
      </c>
      <c r="C370" s="46">
        <f>SUM(D370:K370)</f>
        <v>29693.300000000003</v>
      </c>
      <c r="D370" s="26">
        <f t="shared" si="149"/>
        <v>2902</v>
      </c>
      <c r="E370" s="26">
        <f t="shared" si="149"/>
        <v>3047.1</v>
      </c>
      <c r="F370" s="26">
        <f t="shared" si="149"/>
        <v>3047.1</v>
      </c>
      <c r="G370" s="26">
        <f t="shared" si="149"/>
        <v>4047.1</v>
      </c>
      <c r="H370" s="26">
        <f t="shared" si="149"/>
        <v>4050</v>
      </c>
      <c r="I370" s="26">
        <f t="shared" si="149"/>
        <v>4500</v>
      </c>
      <c r="J370" s="26">
        <f t="shared" si="149"/>
        <v>4050</v>
      </c>
      <c r="K370" s="26">
        <f t="shared" si="149"/>
        <v>4050</v>
      </c>
      <c r="L370" s="72"/>
    </row>
    <row r="371" spans="1:12" ht="15" customHeight="1">
      <c r="A371" s="20">
        <f t="shared" si="142"/>
        <v>360</v>
      </c>
      <c r="B371" s="30" t="s">
        <v>10</v>
      </c>
      <c r="C371" s="31"/>
      <c r="D371" s="31"/>
      <c r="E371" s="31"/>
      <c r="F371" s="31"/>
      <c r="G371" s="31"/>
      <c r="H371" s="31"/>
      <c r="I371" s="31"/>
      <c r="J371" s="31"/>
      <c r="K371" s="31"/>
      <c r="L371" s="32"/>
    </row>
    <row r="372" spans="1:12" ht="38.25">
      <c r="A372" s="20">
        <f t="shared" si="142"/>
        <v>361</v>
      </c>
      <c r="B372" s="25" t="s">
        <v>36</v>
      </c>
      <c r="C372" s="56">
        <v>0</v>
      </c>
      <c r="D372" s="56">
        <v>0</v>
      </c>
      <c r="E372" s="56">
        <v>0</v>
      </c>
      <c r="F372" s="56">
        <v>0</v>
      </c>
      <c r="G372" s="56">
        <v>0</v>
      </c>
      <c r="H372" s="56">
        <v>0</v>
      </c>
      <c r="I372" s="57">
        <v>0</v>
      </c>
      <c r="J372" s="57">
        <v>0</v>
      </c>
      <c r="K372" s="57">
        <v>0</v>
      </c>
      <c r="L372" s="69" t="s">
        <v>57</v>
      </c>
    </row>
    <row r="373" spans="1:12" ht="15">
      <c r="A373" s="20">
        <f t="shared" si="142"/>
        <v>362</v>
      </c>
      <c r="B373" s="25" t="s">
        <v>4</v>
      </c>
      <c r="C373" s="56">
        <v>0</v>
      </c>
      <c r="D373" s="56">
        <v>0</v>
      </c>
      <c r="E373" s="56">
        <v>0</v>
      </c>
      <c r="F373" s="56">
        <v>0</v>
      </c>
      <c r="G373" s="56">
        <v>0</v>
      </c>
      <c r="H373" s="56">
        <v>0</v>
      </c>
      <c r="I373" s="56">
        <v>0</v>
      </c>
      <c r="J373" s="56">
        <v>0</v>
      </c>
      <c r="K373" s="56">
        <v>0</v>
      </c>
      <c r="L373" s="70"/>
    </row>
    <row r="374" spans="1:12" ht="15" customHeight="1">
      <c r="A374" s="20">
        <f t="shared" si="142"/>
        <v>363</v>
      </c>
      <c r="B374" s="75" t="s">
        <v>11</v>
      </c>
      <c r="C374" s="76"/>
      <c r="D374" s="76"/>
      <c r="E374" s="76"/>
      <c r="F374" s="76"/>
      <c r="G374" s="76"/>
      <c r="H374" s="76"/>
      <c r="I374" s="76"/>
      <c r="J374" s="76"/>
      <c r="K374" s="76"/>
      <c r="L374" s="77"/>
    </row>
    <row r="375" spans="1:12" ht="51">
      <c r="A375" s="20">
        <f t="shared" si="142"/>
        <v>364</v>
      </c>
      <c r="B375" s="36" t="s">
        <v>28</v>
      </c>
      <c r="C375" s="38">
        <f aca="true" t="shared" si="150" ref="C375:K375">SUM(C376)</f>
        <v>0</v>
      </c>
      <c r="D375" s="38">
        <f t="shared" si="150"/>
        <v>0</v>
      </c>
      <c r="E375" s="38">
        <f t="shared" si="150"/>
        <v>0</v>
      </c>
      <c r="F375" s="38">
        <f t="shared" si="150"/>
        <v>0</v>
      </c>
      <c r="G375" s="38">
        <f t="shared" si="150"/>
        <v>0</v>
      </c>
      <c r="H375" s="38">
        <f t="shared" si="150"/>
        <v>0</v>
      </c>
      <c r="I375" s="38">
        <f t="shared" si="150"/>
        <v>0</v>
      </c>
      <c r="J375" s="38">
        <f t="shared" si="150"/>
        <v>0</v>
      </c>
      <c r="K375" s="38">
        <f t="shared" si="150"/>
        <v>0</v>
      </c>
      <c r="L375" s="71" t="s">
        <v>57</v>
      </c>
    </row>
    <row r="376" spans="1:12" ht="15">
      <c r="A376" s="20">
        <f t="shared" si="142"/>
        <v>365</v>
      </c>
      <c r="B376" s="33" t="s">
        <v>4</v>
      </c>
      <c r="C376" s="37">
        <f>SUM(D376:J376)</f>
        <v>0</v>
      </c>
      <c r="D376" s="37">
        <v>0</v>
      </c>
      <c r="E376" s="37">
        <v>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72"/>
    </row>
    <row r="377" spans="1:12" ht="15" customHeight="1">
      <c r="A377" s="20">
        <f t="shared" si="142"/>
        <v>366</v>
      </c>
      <c r="B377" s="75" t="s">
        <v>12</v>
      </c>
      <c r="C377" s="76"/>
      <c r="D377" s="76"/>
      <c r="E377" s="76"/>
      <c r="F377" s="76"/>
      <c r="G377" s="76"/>
      <c r="H377" s="76"/>
      <c r="I377" s="76"/>
      <c r="J377" s="76"/>
      <c r="K377" s="76"/>
      <c r="L377" s="77"/>
    </row>
    <row r="378" spans="1:12" ht="15">
      <c r="A378" s="20">
        <f t="shared" si="142"/>
        <v>367</v>
      </c>
      <c r="B378" s="36" t="s">
        <v>9</v>
      </c>
      <c r="C378" s="37">
        <v>0</v>
      </c>
      <c r="D378" s="37">
        <v>0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71" t="s">
        <v>57</v>
      </c>
    </row>
    <row r="379" spans="1:12" ht="15">
      <c r="A379" s="20">
        <f t="shared" si="142"/>
        <v>368</v>
      </c>
      <c r="B379" s="33" t="s">
        <v>4</v>
      </c>
      <c r="C379" s="37">
        <v>0</v>
      </c>
      <c r="D379" s="37">
        <v>0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72"/>
    </row>
    <row r="380" spans="1:12" ht="15" customHeight="1">
      <c r="A380" s="20">
        <f t="shared" si="142"/>
        <v>369</v>
      </c>
      <c r="B380" s="30" t="s">
        <v>20</v>
      </c>
      <c r="C380" s="31"/>
      <c r="D380" s="31"/>
      <c r="E380" s="31"/>
      <c r="F380" s="31"/>
      <c r="G380" s="31"/>
      <c r="H380" s="31"/>
      <c r="I380" s="31"/>
      <c r="J380" s="31"/>
      <c r="K380" s="31"/>
      <c r="L380" s="32"/>
    </row>
    <row r="381" spans="1:12" ht="15">
      <c r="A381" s="20">
        <f t="shared" si="142"/>
        <v>370</v>
      </c>
      <c r="B381" s="25" t="s">
        <v>9</v>
      </c>
      <c r="C381" s="26">
        <f aca="true" t="shared" si="151" ref="C381:K381">SUM(C382)</f>
        <v>29693.300000000003</v>
      </c>
      <c r="D381" s="26">
        <f t="shared" si="151"/>
        <v>2902</v>
      </c>
      <c r="E381" s="26">
        <f t="shared" si="151"/>
        <v>3047.1</v>
      </c>
      <c r="F381" s="26">
        <f t="shared" si="151"/>
        <v>3047.1</v>
      </c>
      <c r="G381" s="26">
        <f t="shared" si="151"/>
        <v>4047.1</v>
      </c>
      <c r="H381" s="26">
        <f t="shared" si="151"/>
        <v>4050</v>
      </c>
      <c r="I381" s="26">
        <f t="shared" si="151"/>
        <v>4500</v>
      </c>
      <c r="J381" s="26">
        <f t="shared" si="151"/>
        <v>4050</v>
      </c>
      <c r="K381" s="26">
        <f t="shared" si="151"/>
        <v>4050</v>
      </c>
      <c r="L381" s="73" t="s">
        <v>57</v>
      </c>
    </row>
    <row r="382" spans="1:12" ht="15">
      <c r="A382" s="20">
        <f t="shared" si="142"/>
        <v>371</v>
      </c>
      <c r="B382" s="47" t="s">
        <v>4</v>
      </c>
      <c r="C382" s="46">
        <f>SUM(D382:K382)</f>
        <v>29693.300000000003</v>
      </c>
      <c r="D382" s="26">
        <f>SUM(D385)</f>
        <v>2902</v>
      </c>
      <c r="E382" s="26">
        <f>SUM(E385)</f>
        <v>3047.1</v>
      </c>
      <c r="F382" s="26">
        <f>SUM(F385)</f>
        <v>3047.1</v>
      </c>
      <c r="G382" s="26">
        <f>SUM(G385)</f>
        <v>4047.1</v>
      </c>
      <c r="H382" s="26">
        <f>SUM(H385+H388)</f>
        <v>4050</v>
      </c>
      <c r="I382" s="26">
        <f>SUM(I385+I388)</f>
        <v>4500</v>
      </c>
      <c r="J382" s="26">
        <f>SUM(J385+J388)</f>
        <v>4050</v>
      </c>
      <c r="K382" s="26">
        <f>SUM(K385+K388)</f>
        <v>4050</v>
      </c>
      <c r="L382" s="74"/>
    </row>
    <row r="383" spans="1:12" ht="27" customHeight="1">
      <c r="A383" s="20">
        <f t="shared" si="142"/>
        <v>372</v>
      </c>
      <c r="B383" s="75" t="s">
        <v>77</v>
      </c>
      <c r="C383" s="76"/>
      <c r="D383" s="76"/>
      <c r="E383" s="76"/>
      <c r="F383" s="76"/>
      <c r="G383" s="76"/>
      <c r="H383" s="76"/>
      <c r="I383" s="76"/>
      <c r="J383" s="76"/>
      <c r="K383" s="76"/>
      <c r="L383" s="77"/>
    </row>
    <row r="384" spans="1:12" ht="15">
      <c r="A384" s="20">
        <f t="shared" si="142"/>
        <v>373</v>
      </c>
      <c r="B384" s="36" t="s">
        <v>17</v>
      </c>
      <c r="C384" s="41">
        <f aca="true" t="shared" si="152" ref="C384:K384">SUM(C385:C385)</f>
        <v>15883.300000000001</v>
      </c>
      <c r="D384" s="41">
        <f t="shared" si="152"/>
        <v>2902</v>
      </c>
      <c r="E384" s="41">
        <f t="shared" si="152"/>
        <v>3047.1</v>
      </c>
      <c r="F384" s="41">
        <f t="shared" si="152"/>
        <v>3047.1</v>
      </c>
      <c r="G384" s="41">
        <f t="shared" si="152"/>
        <v>4047.1</v>
      </c>
      <c r="H384" s="41">
        <f t="shared" si="152"/>
        <v>600</v>
      </c>
      <c r="I384" s="41">
        <f t="shared" si="152"/>
        <v>1000</v>
      </c>
      <c r="J384" s="41">
        <f t="shared" si="152"/>
        <v>620</v>
      </c>
      <c r="K384" s="41">
        <f t="shared" si="152"/>
        <v>620</v>
      </c>
      <c r="L384" s="71" t="s">
        <v>142</v>
      </c>
    </row>
    <row r="385" spans="1:12" ht="15">
      <c r="A385" s="20">
        <f t="shared" si="142"/>
        <v>374</v>
      </c>
      <c r="B385" s="36" t="s">
        <v>4</v>
      </c>
      <c r="C385" s="46">
        <f>SUM(D385:K385)</f>
        <v>15883.300000000001</v>
      </c>
      <c r="D385" s="41">
        <v>2902</v>
      </c>
      <c r="E385" s="41">
        <v>3047.1</v>
      </c>
      <c r="F385" s="41">
        <v>3047.1</v>
      </c>
      <c r="G385" s="41">
        <v>4047.1</v>
      </c>
      <c r="H385" s="41">
        <v>600</v>
      </c>
      <c r="I385" s="41">
        <v>1000</v>
      </c>
      <c r="J385" s="41">
        <v>620</v>
      </c>
      <c r="K385" s="41">
        <v>620</v>
      </c>
      <c r="L385" s="72"/>
    </row>
    <row r="386" spans="1:12" ht="27" customHeight="1">
      <c r="A386" s="20">
        <f t="shared" si="142"/>
        <v>375</v>
      </c>
      <c r="B386" s="75" t="s">
        <v>163</v>
      </c>
      <c r="C386" s="76"/>
      <c r="D386" s="76"/>
      <c r="E386" s="76"/>
      <c r="F386" s="76"/>
      <c r="G386" s="76"/>
      <c r="H386" s="76"/>
      <c r="I386" s="76"/>
      <c r="J386" s="76"/>
      <c r="K386" s="76"/>
      <c r="L386" s="77"/>
    </row>
    <row r="387" spans="1:12" ht="15">
      <c r="A387" s="20">
        <f t="shared" si="142"/>
        <v>376</v>
      </c>
      <c r="B387" s="36" t="s">
        <v>17</v>
      </c>
      <c r="C387" s="41">
        <f aca="true" t="shared" si="153" ref="C387:K387">SUM(C388:C388)</f>
        <v>13810</v>
      </c>
      <c r="D387" s="41">
        <f t="shared" si="153"/>
        <v>0</v>
      </c>
      <c r="E387" s="41">
        <f t="shared" si="153"/>
        <v>0</v>
      </c>
      <c r="F387" s="41">
        <f t="shared" si="153"/>
        <v>0</v>
      </c>
      <c r="G387" s="41">
        <f t="shared" si="153"/>
        <v>0</v>
      </c>
      <c r="H387" s="41">
        <f t="shared" si="153"/>
        <v>3450</v>
      </c>
      <c r="I387" s="41">
        <f t="shared" si="153"/>
        <v>3500</v>
      </c>
      <c r="J387" s="41">
        <f t="shared" si="153"/>
        <v>3430</v>
      </c>
      <c r="K387" s="41">
        <f t="shared" si="153"/>
        <v>3430</v>
      </c>
      <c r="L387" s="71" t="s">
        <v>167</v>
      </c>
    </row>
    <row r="388" spans="1:12" ht="15">
      <c r="A388" s="20">
        <f t="shared" si="142"/>
        <v>377</v>
      </c>
      <c r="B388" s="36" t="s">
        <v>4</v>
      </c>
      <c r="C388" s="46">
        <f>SUM(D388:K388)</f>
        <v>13810</v>
      </c>
      <c r="D388" s="41">
        <v>0</v>
      </c>
      <c r="E388" s="41">
        <v>0</v>
      </c>
      <c r="F388" s="41">
        <v>0</v>
      </c>
      <c r="G388" s="41">
        <v>0</v>
      </c>
      <c r="H388" s="41">
        <v>3450</v>
      </c>
      <c r="I388" s="41">
        <v>3500</v>
      </c>
      <c r="J388" s="41">
        <v>3430</v>
      </c>
      <c r="K388" s="41">
        <v>3430</v>
      </c>
      <c r="L388" s="72"/>
    </row>
    <row r="389" spans="1:12" ht="34.5" customHeight="1">
      <c r="A389" s="20">
        <f t="shared" si="142"/>
        <v>378</v>
      </c>
      <c r="B389" s="79" t="s">
        <v>195</v>
      </c>
      <c r="C389" s="80"/>
      <c r="D389" s="80"/>
      <c r="E389" s="80"/>
      <c r="F389" s="80"/>
      <c r="G389" s="80"/>
      <c r="H389" s="80"/>
      <c r="I389" s="80"/>
      <c r="J389" s="80"/>
      <c r="K389" s="80"/>
      <c r="L389" s="81"/>
    </row>
    <row r="390" spans="1:15" ht="25.5">
      <c r="A390" s="20">
        <f t="shared" si="142"/>
        <v>379</v>
      </c>
      <c r="B390" s="25" t="s">
        <v>37</v>
      </c>
      <c r="C390" s="46">
        <f>SUM(D390:K390)</f>
        <v>129132.31469</v>
      </c>
      <c r="D390" s="26">
        <f>SUM(D391:D392)</f>
        <v>11000.699999999999</v>
      </c>
      <c r="E390" s="26">
        <f aca="true" t="shared" si="154" ref="E390:K390">SUM(E391:E392)</f>
        <v>22251.5</v>
      </c>
      <c r="F390" s="26">
        <f t="shared" si="154"/>
        <v>19492.01861</v>
      </c>
      <c r="G390" s="26">
        <f>SUM(G391:G392)</f>
        <v>14615.76</v>
      </c>
      <c r="H390" s="26">
        <f t="shared" si="154"/>
        <v>14699.96008</v>
      </c>
      <c r="I390" s="26">
        <f t="shared" si="154"/>
        <v>16627.876</v>
      </c>
      <c r="J390" s="26">
        <f t="shared" si="154"/>
        <v>15028.4</v>
      </c>
      <c r="K390" s="26">
        <f t="shared" si="154"/>
        <v>15416.1</v>
      </c>
      <c r="L390" s="69" t="s">
        <v>57</v>
      </c>
      <c r="M390" s="6"/>
      <c r="O390" s="1"/>
    </row>
    <row r="391" spans="1:15" ht="15">
      <c r="A391" s="20">
        <f t="shared" si="142"/>
        <v>380</v>
      </c>
      <c r="B391" s="25" t="s">
        <v>49</v>
      </c>
      <c r="C391" s="46">
        <f>SUM(D391:K391)</f>
        <v>356</v>
      </c>
      <c r="D391" s="26">
        <f>SUM(D410)</f>
        <v>0</v>
      </c>
      <c r="E391" s="26">
        <f aca="true" t="shared" si="155" ref="E391:K391">SUM(E410)</f>
        <v>0</v>
      </c>
      <c r="F391" s="26">
        <f t="shared" si="155"/>
        <v>0</v>
      </c>
      <c r="G391" s="26">
        <f t="shared" si="155"/>
        <v>0</v>
      </c>
      <c r="H391" s="26">
        <f t="shared" si="155"/>
        <v>314</v>
      </c>
      <c r="I391" s="26">
        <f t="shared" si="155"/>
        <v>0</v>
      </c>
      <c r="J391" s="26">
        <f t="shared" si="155"/>
        <v>21</v>
      </c>
      <c r="K391" s="26">
        <f t="shared" si="155"/>
        <v>21</v>
      </c>
      <c r="L391" s="82"/>
      <c r="M391" s="6"/>
      <c r="O391" s="1"/>
    </row>
    <row r="392" spans="1:15" ht="15">
      <c r="A392" s="20">
        <f t="shared" si="142"/>
        <v>381</v>
      </c>
      <c r="B392" s="25" t="s">
        <v>4</v>
      </c>
      <c r="C392" s="46">
        <f>SUM(D392:K392)</f>
        <v>128776.31469</v>
      </c>
      <c r="D392" s="26">
        <f aca="true" t="shared" si="156" ref="D392:K392">D395+D411</f>
        <v>11000.699999999999</v>
      </c>
      <c r="E392" s="26">
        <f>E395+E411</f>
        <v>22251.5</v>
      </c>
      <c r="F392" s="26">
        <f t="shared" si="156"/>
        <v>19492.01861</v>
      </c>
      <c r="G392" s="26">
        <f>G395+G411</f>
        <v>14615.76</v>
      </c>
      <c r="H392" s="26">
        <f t="shared" si="156"/>
        <v>14385.96008</v>
      </c>
      <c r="I392" s="26">
        <f t="shared" si="156"/>
        <v>16627.876</v>
      </c>
      <c r="J392" s="26">
        <f t="shared" si="156"/>
        <v>15007.4</v>
      </c>
      <c r="K392" s="26">
        <f t="shared" si="156"/>
        <v>15395.1</v>
      </c>
      <c r="L392" s="70"/>
      <c r="M392" s="3"/>
      <c r="O392" s="1"/>
    </row>
    <row r="393" spans="1:13" ht="10.5" customHeight="1">
      <c r="A393" s="20">
        <f t="shared" si="142"/>
        <v>382</v>
      </c>
      <c r="B393" s="30" t="s">
        <v>10</v>
      </c>
      <c r="C393" s="31"/>
      <c r="D393" s="31"/>
      <c r="E393" s="31"/>
      <c r="F393" s="31"/>
      <c r="G393" s="31"/>
      <c r="H393" s="31"/>
      <c r="I393" s="31"/>
      <c r="J393" s="31"/>
      <c r="K393" s="31"/>
      <c r="L393" s="32"/>
      <c r="M393" s="3"/>
    </row>
    <row r="394" spans="1:13" ht="38.25">
      <c r="A394" s="20">
        <f t="shared" si="142"/>
        <v>383</v>
      </c>
      <c r="B394" s="25" t="s">
        <v>36</v>
      </c>
      <c r="C394" s="46">
        <f>SUM(D394:K394)</f>
        <v>3934.26</v>
      </c>
      <c r="D394" s="26">
        <f>SUM(D395)</f>
        <v>1301.9</v>
      </c>
      <c r="E394" s="26">
        <f aca="true" t="shared" si="157" ref="E394:K394">SUM(E395)</f>
        <v>789</v>
      </c>
      <c r="F394" s="26">
        <f t="shared" si="157"/>
        <v>0</v>
      </c>
      <c r="G394" s="26">
        <f t="shared" si="157"/>
        <v>328.36</v>
      </c>
      <c r="H394" s="26">
        <f t="shared" si="157"/>
        <v>0</v>
      </c>
      <c r="I394" s="26">
        <f t="shared" si="157"/>
        <v>1515</v>
      </c>
      <c r="J394" s="26">
        <f t="shared" si="157"/>
        <v>0</v>
      </c>
      <c r="K394" s="26">
        <f t="shared" si="157"/>
        <v>0</v>
      </c>
      <c r="L394" s="69" t="s">
        <v>57</v>
      </c>
      <c r="M394" s="3"/>
    </row>
    <row r="395" spans="1:13" ht="15">
      <c r="A395" s="20">
        <f t="shared" si="142"/>
        <v>384</v>
      </c>
      <c r="B395" s="25" t="s">
        <v>4</v>
      </c>
      <c r="C395" s="46">
        <f>SUM(D395:K395)</f>
        <v>3934.26</v>
      </c>
      <c r="D395" s="26">
        <f aca="true" t="shared" si="158" ref="D395:K395">SUM(D398+D407)</f>
        <v>1301.9</v>
      </c>
      <c r="E395" s="26">
        <f t="shared" si="158"/>
        <v>789</v>
      </c>
      <c r="F395" s="26">
        <f t="shared" si="158"/>
        <v>0</v>
      </c>
      <c r="G395" s="26">
        <f t="shared" si="158"/>
        <v>328.36</v>
      </c>
      <c r="H395" s="26">
        <f t="shared" si="158"/>
        <v>0</v>
      </c>
      <c r="I395" s="26">
        <f>SUM(I398+I406)</f>
        <v>1515</v>
      </c>
      <c r="J395" s="26">
        <f t="shared" si="158"/>
        <v>0</v>
      </c>
      <c r="K395" s="26">
        <f t="shared" si="158"/>
        <v>0</v>
      </c>
      <c r="L395" s="70"/>
      <c r="M395" s="3"/>
    </row>
    <row r="396" spans="1:13" ht="12.75" customHeight="1">
      <c r="A396" s="20">
        <f t="shared" si="142"/>
        <v>385</v>
      </c>
      <c r="B396" s="75" t="s">
        <v>11</v>
      </c>
      <c r="C396" s="76"/>
      <c r="D396" s="76"/>
      <c r="E396" s="76"/>
      <c r="F396" s="76"/>
      <c r="G396" s="76"/>
      <c r="H396" s="76"/>
      <c r="I396" s="76"/>
      <c r="J396" s="76"/>
      <c r="K396" s="76"/>
      <c r="L396" s="77"/>
      <c r="M396" s="3"/>
    </row>
    <row r="397" spans="1:13" ht="51">
      <c r="A397" s="20">
        <f t="shared" si="142"/>
        <v>386</v>
      </c>
      <c r="B397" s="36" t="s">
        <v>28</v>
      </c>
      <c r="C397" s="26">
        <f>SUM(C398)</f>
        <v>3934.26</v>
      </c>
      <c r="D397" s="43">
        <f aca="true" t="shared" si="159" ref="D397:K397">SUM(D398)</f>
        <v>1301.9</v>
      </c>
      <c r="E397" s="43">
        <f t="shared" si="159"/>
        <v>789</v>
      </c>
      <c r="F397" s="43">
        <f t="shared" si="159"/>
        <v>0</v>
      </c>
      <c r="G397" s="43">
        <f t="shared" si="159"/>
        <v>328.36</v>
      </c>
      <c r="H397" s="43">
        <f t="shared" si="159"/>
        <v>0</v>
      </c>
      <c r="I397" s="43">
        <f t="shared" si="159"/>
        <v>1515</v>
      </c>
      <c r="J397" s="43">
        <f t="shared" si="159"/>
        <v>0</v>
      </c>
      <c r="K397" s="43">
        <f t="shared" si="159"/>
        <v>0</v>
      </c>
      <c r="L397" s="71" t="s">
        <v>57</v>
      </c>
      <c r="M397" s="3"/>
    </row>
    <row r="398" spans="1:13" ht="15">
      <c r="A398" s="20">
        <f t="shared" si="142"/>
        <v>387</v>
      </c>
      <c r="B398" s="33" t="s">
        <v>4</v>
      </c>
      <c r="C398" s="26">
        <f>SUM(D398:J398)</f>
        <v>3934.26</v>
      </c>
      <c r="D398" s="41">
        <f aca="true" t="shared" si="160" ref="D398:K398">SUM(D401+D404)</f>
        <v>1301.9</v>
      </c>
      <c r="E398" s="41">
        <f t="shared" si="160"/>
        <v>789</v>
      </c>
      <c r="F398" s="41">
        <f t="shared" si="160"/>
        <v>0</v>
      </c>
      <c r="G398" s="41">
        <f t="shared" si="160"/>
        <v>328.36</v>
      </c>
      <c r="H398" s="41">
        <f t="shared" si="160"/>
        <v>0</v>
      </c>
      <c r="I398" s="41">
        <f t="shared" si="160"/>
        <v>1515</v>
      </c>
      <c r="J398" s="41">
        <f t="shared" si="160"/>
        <v>0</v>
      </c>
      <c r="K398" s="41">
        <f t="shared" si="160"/>
        <v>0</v>
      </c>
      <c r="L398" s="72"/>
      <c r="M398" s="3"/>
    </row>
    <row r="399" spans="1:13" ht="15" customHeight="1">
      <c r="A399" s="20">
        <f t="shared" si="142"/>
        <v>388</v>
      </c>
      <c r="B399" s="75" t="s">
        <v>184</v>
      </c>
      <c r="C399" s="76"/>
      <c r="D399" s="76"/>
      <c r="E399" s="76"/>
      <c r="F399" s="76"/>
      <c r="G399" s="76"/>
      <c r="H399" s="76"/>
      <c r="I399" s="76"/>
      <c r="J399" s="76"/>
      <c r="K399" s="76"/>
      <c r="L399" s="77"/>
      <c r="M399" s="3"/>
    </row>
    <row r="400" spans="1:13" ht="15">
      <c r="A400" s="20">
        <f t="shared" si="142"/>
        <v>389</v>
      </c>
      <c r="B400" s="36" t="s">
        <v>17</v>
      </c>
      <c r="C400" s="46">
        <f>SUM(D400:K400)</f>
        <v>3934.26</v>
      </c>
      <c r="D400" s="65">
        <f>SUM(D401)</f>
        <v>1301.9</v>
      </c>
      <c r="E400" s="65">
        <f aca="true" t="shared" si="161" ref="E400:K400">SUM(E401)</f>
        <v>789</v>
      </c>
      <c r="F400" s="65">
        <f t="shared" si="161"/>
        <v>0</v>
      </c>
      <c r="G400" s="65">
        <f t="shared" si="161"/>
        <v>328.36</v>
      </c>
      <c r="H400" s="65">
        <f t="shared" si="161"/>
        <v>0</v>
      </c>
      <c r="I400" s="65">
        <f t="shared" si="161"/>
        <v>1515</v>
      </c>
      <c r="J400" s="65">
        <f t="shared" si="161"/>
        <v>0</v>
      </c>
      <c r="K400" s="65">
        <f t="shared" si="161"/>
        <v>0</v>
      </c>
      <c r="L400" s="71" t="s">
        <v>143</v>
      </c>
      <c r="M400" s="3"/>
    </row>
    <row r="401" spans="1:13" ht="15">
      <c r="A401" s="20">
        <f t="shared" si="142"/>
        <v>390</v>
      </c>
      <c r="B401" s="36" t="s">
        <v>4</v>
      </c>
      <c r="C401" s="46">
        <f>SUM(D401:K401)</f>
        <v>3934.26</v>
      </c>
      <c r="D401" s="65">
        <v>1301.9</v>
      </c>
      <c r="E401" s="65">
        <v>789</v>
      </c>
      <c r="F401" s="65">
        <v>0</v>
      </c>
      <c r="G401" s="65">
        <v>328.36</v>
      </c>
      <c r="H401" s="65">
        <v>0</v>
      </c>
      <c r="I401" s="65">
        <v>1515</v>
      </c>
      <c r="J401" s="65">
        <v>0</v>
      </c>
      <c r="K401" s="65">
        <f>SUM(J401)</f>
        <v>0</v>
      </c>
      <c r="L401" s="72"/>
      <c r="M401" s="3"/>
    </row>
    <row r="402" spans="1:13" ht="15" customHeight="1">
      <c r="A402" s="20">
        <f t="shared" si="142"/>
        <v>391</v>
      </c>
      <c r="B402" s="75" t="s">
        <v>92</v>
      </c>
      <c r="C402" s="76"/>
      <c r="D402" s="76"/>
      <c r="E402" s="76"/>
      <c r="F402" s="76"/>
      <c r="G402" s="76"/>
      <c r="H402" s="76"/>
      <c r="I402" s="76"/>
      <c r="J402" s="76"/>
      <c r="K402" s="76"/>
      <c r="L402" s="77"/>
      <c r="M402" s="3"/>
    </row>
    <row r="403" spans="1:13" ht="15">
      <c r="A403" s="20">
        <f t="shared" si="142"/>
        <v>392</v>
      </c>
      <c r="B403" s="36" t="s">
        <v>17</v>
      </c>
      <c r="C403" s="37">
        <f>SUM(D403:J403)</f>
        <v>0</v>
      </c>
      <c r="D403" s="37">
        <f aca="true" t="shared" si="162" ref="D403:K403">SUM(D404)</f>
        <v>0</v>
      </c>
      <c r="E403" s="37">
        <f t="shared" si="162"/>
        <v>0</v>
      </c>
      <c r="F403" s="37">
        <f t="shared" si="162"/>
        <v>0</v>
      </c>
      <c r="G403" s="37">
        <f t="shared" si="162"/>
        <v>0</v>
      </c>
      <c r="H403" s="37">
        <f t="shared" si="162"/>
        <v>0</v>
      </c>
      <c r="I403" s="37">
        <f t="shared" si="162"/>
        <v>0</v>
      </c>
      <c r="J403" s="37">
        <f t="shared" si="162"/>
        <v>0</v>
      </c>
      <c r="K403" s="37">
        <f t="shared" si="162"/>
        <v>0</v>
      </c>
      <c r="L403" s="71" t="s">
        <v>144</v>
      </c>
      <c r="M403" s="3"/>
    </row>
    <row r="404" spans="1:13" ht="15">
      <c r="A404" s="20">
        <f t="shared" si="142"/>
        <v>393</v>
      </c>
      <c r="B404" s="36" t="s">
        <v>4</v>
      </c>
      <c r="C404" s="37">
        <f>SUM(D404:J404)</f>
        <v>0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f>SUM(H404)</f>
        <v>0</v>
      </c>
      <c r="J404" s="37">
        <f>SUM(I404)</f>
        <v>0</v>
      </c>
      <c r="K404" s="37">
        <f>SUM(J404)</f>
        <v>0</v>
      </c>
      <c r="L404" s="72"/>
      <c r="M404" s="3"/>
    </row>
    <row r="405" spans="1:12" ht="12.75" customHeight="1">
      <c r="A405" s="20">
        <f t="shared" si="142"/>
        <v>394</v>
      </c>
      <c r="B405" s="59" t="s">
        <v>12</v>
      </c>
      <c r="C405" s="60"/>
      <c r="D405" s="60"/>
      <c r="E405" s="60"/>
      <c r="F405" s="60"/>
      <c r="G405" s="60"/>
      <c r="H405" s="60"/>
      <c r="I405" s="60"/>
      <c r="J405" s="60"/>
      <c r="K405" s="60"/>
      <c r="L405" s="61"/>
    </row>
    <row r="406" spans="1:12" ht="15">
      <c r="A406" s="20">
        <f t="shared" si="142"/>
        <v>395</v>
      </c>
      <c r="B406" s="36" t="s">
        <v>9</v>
      </c>
      <c r="C406" s="41">
        <f>SUM(D406:J406)</f>
        <v>0</v>
      </c>
      <c r="D406" s="41">
        <f>SUM(D407)</f>
        <v>0</v>
      </c>
      <c r="E406" s="41">
        <f aca="true" t="shared" si="163" ref="E406:K406">SUM(E407)</f>
        <v>0</v>
      </c>
      <c r="F406" s="41">
        <f t="shared" si="163"/>
        <v>0</v>
      </c>
      <c r="G406" s="41">
        <f t="shared" si="163"/>
        <v>0</v>
      </c>
      <c r="H406" s="41">
        <f t="shared" si="163"/>
        <v>0</v>
      </c>
      <c r="I406" s="41">
        <f t="shared" si="163"/>
        <v>0</v>
      </c>
      <c r="J406" s="41">
        <f t="shared" si="163"/>
        <v>0</v>
      </c>
      <c r="K406" s="41">
        <f t="shared" si="163"/>
        <v>0</v>
      </c>
      <c r="L406" s="71" t="s">
        <v>57</v>
      </c>
    </row>
    <row r="407" spans="1:12" ht="15">
      <c r="A407" s="20">
        <f t="shared" si="142"/>
        <v>396</v>
      </c>
      <c r="B407" s="33" t="s">
        <v>4</v>
      </c>
      <c r="C407" s="41">
        <f>SUM(D407:J407)</f>
        <v>0</v>
      </c>
      <c r="D407" s="41">
        <v>0</v>
      </c>
      <c r="E407" s="41">
        <v>0</v>
      </c>
      <c r="F407" s="41">
        <v>0</v>
      </c>
      <c r="G407" s="41">
        <v>0</v>
      </c>
      <c r="H407" s="41">
        <v>0</v>
      </c>
      <c r="I407" s="41">
        <v>0</v>
      </c>
      <c r="J407" s="41">
        <f>SUM(J401+J404)</f>
        <v>0</v>
      </c>
      <c r="K407" s="41">
        <f>SUM(K401+K404)</f>
        <v>0</v>
      </c>
      <c r="L407" s="72"/>
    </row>
    <row r="408" spans="1:12" ht="12.75" customHeight="1">
      <c r="A408" s="20">
        <f t="shared" si="142"/>
        <v>397</v>
      </c>
      <c r="B408" s="30" t="s">
        <v>20</v>
      </c>
      <c r="C408" s="31"/>
      <c r="D408" s="31"/>
      <c r="E408" s="31"/>
      <c r="F408" s="31"/>
      <c r="G408" s="31"/>
      <c r="H408" s="31"/>
      <c r="I408" s="31"/>
      <c r="J408" s="31"/>
      <c r="K408" s="31"/>
      <c r="L408" s="32"/>
    </row>
    <row r="409" spans="1:14" ht="15">
      <c r="A409" s="20">
        <f aca="true" t="shared" si="164" ref="A409:A472">SUM(A408+1)</f>
        <v>398</v>
      </c>
      <c r="B409" s="25" t="s">
        <v>9</v>
      </c>
      <c r="C409" s="26">
        <f>SUM(C410:C411)</f>
        <v>125198.05469</v>
      </c>
      <c r="D409" s="26">
        <f>SUM(D410:D411)</f>
        <v>9698.8</v>
      </c>
      <c r="E409" s="26">
        <f aca="true" t="shared" si="165" ref="E409:K409">SUM(E410:E411)</f>
        <v>21462.5</v>
      </c>
      <c r="F409" s="26">
        <f t="shared" si="165"/>
        <v>19492.01861</v>
      </c>
      <c r="G409" s="26">
        <f t="shared" si="165"/>
        <v>14287.4</v>
      </c>
      <c r="H409" s="26">
        <f t="shared" si="165"/>
        <v>14699.96008</v>
      </c>
      <c r="I409" s="26">
        <f t="shared" si="165"/>
        <v>15112.876</v>
      </c>
      <c r="J409" s="26">
        <f t="shared" si="165"/>
        <v>15028.4</v>
      </c>
      <c r="K409" s="26">
        <f t="shared" si="165"/>
        <v>15416.1</v>
      </c>
      <c r="L409" s="73" t="s">
        <v>57</v>
      </c>
      <c r="N409" s="4"/>
    </row>
    <row r="410" spans="1:14" ht="15">
      <c r="A410" s="20">
        <f t="shared" si="164"/>
        <v>399</v>
      </c>
      <c r="B410" s="25" t="s">
        <v>49</v>
      </c>
      <c r="C410" s="26">
        <f>SUM(D410:K410)</f>
        <v>356</v>
      </c>
      <c r="D410" s="26">
        <f>SUM(D421+D415)</f>
        <v>0</v>
      </c>
      <c r="E410" s="26">
        <f aca="true" t="shared" si="166" ref="E410:K410">SUM(E421+E415)</f>
        <v>0</v>
      </c>
      <c r="F410" s="26">
        <f t="shared" si="166"/>
        <v>0</v>
      </c>
      <c r="G410" s="26">
        <f t="shared" si="166"/>
        <v>0</v>
      </c>
      <c r="H410" s="26">
        <f t="shared" si="166"/>
        <v>314</v>
      </c>
      <c r="I410" s="26">
        <f t="shared" si="166"/>
        <v>0</v>
      </c>
      <c r="J410" s="26">
        <f t="shared" si="166"/>
        <v>21</v>
      </c>
      <c r="K410" s="26">
        <f t="shared" si="166"/>
        <v>21</v>
      </c>
      <c r="L410" s="86"/>
      <c r="N410" s="4"/>
    </row>
    <row r="411" spans="1:14" ht="15">
      <c r="A411" s="20">
        <f t="shared" si="164"/>
        <v>400</v>
      </c>
      <c r="B411" s="47" t="s">
        <v>4</v>
      </c>
      <c r="C411" s="26">
        <f>SUM(D411:K411)</f>
        <v>124842.05469</v>
      </c>
      <c r="D411" s="26">
        <f>SUM(D414+D418)</f>
        <v>9698.8</v>
      </c>
      <c r="E411" s="26">
        <f aca="true" t="shared" si="167" ref="E411:K411">SUM(E414+E418)</f>
        <v>21462.5</v>
      </c>
      <c r="F411" s="26">
        <f t="shared" si="167"/>
        <v>19492.01861</v>
      </c>
      <c r="G411" s="26">
        <f t="shared" si="167"/>
        <v>14287.4</v>
      </c>
      <c r="H411" s="26">
        <f t="shared" si="167"/>
        <v>14385.96008</v>
      </c>
      <c r="I411" s="26">
        <f t="shared" si="167"/>
        <v>15112.876</v>
      </c>
      <c r="J411" s="26">
        <f t="shared" si="167"/>
        <v>15007.4</v>
      </c>
      <c r="K411" s="26">
        <f t="shared" si="167"/>
        <v>15395.1</v>
      </c>
      <c r="L411" s="74"/>
      <c r="N411" s="4"/>
    </row>
    <row r="412" spans="1:12" ht="28.5" customHeight="1">
      <c r="A412" s="20">
        <f t="shared" si="164"/>
        <v>401</v>
      </c>
      <c r="B412" s="75" t="s">
        <v>93</v>
      </c>
      <c r="C412" s="76"/>
      <c r="D412" s="76"/>
      <c r="E412" s="76"/>
      <c r="F412" s="76"/>
      <c r="G412" s="76"/>
      <c r="H412" s="76"/>
      <c r="I412" s="76"/>
      <c r="J412" s="76"/>
      <c r="K412" s="76"/>
      <c r="L412" s="77"/>
    </row>
    <row r="413" spans="1:12" ht="36" customHeight="1">
      <c r="A413" s="20">
        <f t="shared" si="164"/>
        <v>402</v>
      </c>
      <c r="B413" s="36" t="s">
        <v>17</v>
      </c>
      <c r="C413" s="46">
        <f>SUM(D413:K413)</f>
        <v>119943.95469</v>
      </c>
      <c r="D413" s="41">
        <f aca="true" t="shared" si="168" ref="D413:K413">SUM(D414:D415)</f>
        <v>9048.8</v>
      </c>
      <c r="E413" s="41">
        <f t="shared" si="168"/>
        <v>20780</v>
      </c>
      <c r="F413" s="41">
        <f t="shared" si="168"/>
        <v>18975.41861</v>
      </c>
      <c r="G413" s="41">
        <f t="shared" si="168"/>
        <v>13630.4</v>
      </c>
      <c r="H413" s="41">
        <f t="shared" si="168"/>
        <v>14099.96008</v>
      </c>
      <c r="I413" s="41">
        <f t="shared" si="168"/>
        <v>14512.876</v>
      </c>
      <c r="J413" s="41">
        <f t="shared" si="168"/>
        <v>14254.4</v>
      </c>
      <c r="K413" s="41">
        <f t="shared" si="168"/>
        <v>14642.1</v>
      </c>
      <c r="L413" s="71" t="s">
        <v>182</v>
      </c>
    </row>
    <row r="414" spans="1:12" ht="26.25" customHeight="1">
      <c r="A414" s="20">
        <f t="shared" si="164"/>
        <v>403</v>
      </c>
      <c r="B414" s="36" t="s">
        <v>4</v>
      </c>
      <c r="C414" s="46">
        <f>SUM(D414:K414)</f>
        <v>119629.95469</v>
      </c>
      <c r="D414" s="41">
        <v>9048.8</v>
      </c>
      <c r="E414" s="41">
        <v>20780</v>
      </c>
      <c r="F414" s="41">
        <v>18975.41861</v>
      </c>
      <c r="G414" s="41">
        <v>13630.4</v>
      </c>
      <c r="H414" s="41">
        <v>13785.96008</v>
      </c>
      <c r="I414" s="41">
        <v>14512.876</v>
      </c>
      <c r="J414" s="41">
        <v>14254.4</v>
      </c>
      <c r="K414" s="41">
        <v>14642.1</v>
      </c>
      <c r="L414" s="78"/>
    </row>
    <row r="415" spans="1:12" ht="13.5" customHeight="1">
      <c r="A415" s="20">
        <f t="shared" si="164"/>
        <v>404</v>
      </c>
      <c r="B415" s="25" t="s">
        <v>49</v>
      </c>
      <c r="C415" s="46">
        <f>SUM(D415:K415)</f>
        <v>314</v>
      </c>
      <c r="D415" s="41">
        <v>0</v>
      </c>
      <c r="E415" s="41">
        <v>0</v>
      </c>
      <c r="F415" s="41">
        <v>0</v>
      </c>
      <c r="G415" s="41">
        <v>0</v>
      </c>
      <c r="H415" s="41">
        <v>314</v>
      </c>
      <c r="I415" s="41">
        <v>0</v>
      </c>
      <c r="J415" s="41">
        <v>0</v>
      </c>
      <c r="K415" s="41">
        <v>0</v>
      </c>
      <c r="L415" s="72"/>
    </row>
    <row r="416" spans="1:12" ht="12" customHeight="1">
      <c r="A416" s="20">
        <f t="shared" si="164"/>
        <v>405</v>
      </c>
      <c r="B416" s="75" t="s">
        <v>94</v>
      </c>
      <c r="C416" s="76"/>
      <c r="D416" s="76"/>
      <c r="E416" s="76"/>
      <c r="F416" s="76"/>
      <c r="G416" s="76"/>
      <c r="H416" s="76"/>
      <c r="I416" s="76"/>
      <c r="J416" s="76"/>
      <c r="K416" s="76"/>
      <c r="L416" s="77"/>
    </row>
    <row r="417" spans="1:12" ht="15">
      <c r="A417" s="20">
        <f t="shared" si="164"/>
        <v>406</v>
      </c>
      <c r="B417" s="36" t="s">
        <v>17</v>
      </c>
      <c r="C417" s="41">
        <f>SUM(C418)</f>
        <v>5212.1</v>
      </c>
      <c r="D417" s="41">
        <f>SUM(D418)</f>
        <v>650</v>
      </c>
      <c r="E417" s="41">
        <f aca="true" t="shared" si="169" ref="E417:K417">SUM(E418)</f>
        <v>682.5</v>
      </c>
      <c r="F417" s="41">
        <f t="shared" si="169"/>
        <v>516.6</v>
      </c>
      <c r="G417" s="41">
        <f t="shared" si="169"/>
        <v>657</v>
      </c>
      <c r="H417" s="41">
        <f t="shared" si="169"/>
        <v>600</v>
      </c>
      <c r="I417" s="41">
        <f t="shared" si="169"/>
        <v>600</v>
      </c>
      <c r="J417" s="41">
        <f t="shared" si="169"/>
        <v>753</v>
      </c>
      <c r="K417" s="41">
        <f t="shared" si="169"/>
        <v>753</v>
      </c>
      <c r="L417" s="71" t="s">
        <v>145</v>
      </c>
    </row>
    <row r="418" spans="1:12" ht="15">
      <c r="A418" s="20">
        <f t="shared" si="164"/>
        <v>407</v>
      </c>
      <c r="B418" s="36" t="s">
        <v>4</v>
      </c>
      <c r="C418" s="41">
        <f>SUM(D418:K418)</f>
        <v>5212.1</v>
      </c>
      <c r="D418" s="41">
        <v>650</v>
      </c>
      <c r="E418" s="41">
        <v>682.5</v>
      </c>
      <c r="F418" s="41">
        <v>516.6</v>
      </c>
      <c r="G418" s="41">
        <v>657</v>
      </c>
      <c r="H418" s="41">
        <v>600</v>
      </c>
      <c r="I418" s="41">
        <v>600</v>
      </c>
      <c r="J418" s="41">
        <v>753</v>
      </c>
      <c r="K418" s="41">
        <v>753</v>
      </c>
      <c r="L418" s="72"/>
    </row>
    <row r="419" spans="1:12" ht="28.5" customHeight="1">
      <c r="A419" s="20">
        <f t="shared" si="164"/>
        <v>408</v>
      </c>
      <c r="B419" s="75" t="s">
        <v>178</v>
      </c>
      <c r="C419" s="76"/>
      <c r="D419" s="76"/>
      <c r="E419" s="76"/>
      <c r="F419" s="76"/>
      <c r="G419" s="76"/>
      <c r="H419" s="76"/>
      <c r="I419" s="76"/>
      <c r="J419" s="76"/>
      <c r="K419" s="76"/>
      <c r="L419" s="77"/>
    </row>
    <row r="420" spans="1:12" ht="15">
      <c r="A420" s="20">
        <f t="shared" si="164"/>
        <v>409</v>
      </c>
      <c r="B420" s="36" t="s">
        <v>17</v>
      </c>
      <c r="C420" s="46">
        <f>SUM(D420:K420)</f>
        <v>42</v>
      </c>
      <c r="D420" s="41">
        <f aca="true" t="shared" si="170" ref="D420:K420">SUM(D421)</f>
        <v>0</v>
      </c>
      <c r="E420" s="41">
        <f t="shared" si="170"/>
        <v>0</v>
      </c>
      <c r="F420" s="41">
        <f t="shared" si="170"/>
        <v>0</v>
      </c>
      <c r="G420" s="41">
        <f t="shared" si="170"/>
        <v>0</v>
      </c>
      <c r="H420" s="41">
        <f t="shared" si="170"/>
        <v>0</v>
      </c>
      <c r="I420" s="41">
        <f t="shared" si="170"/>
        <v>0</v>
      </c>
      <c r="J420" s="41">
        <f t="shared" si="170"/>
        <v>21</v>
      </c>
      <c r="K420" s="41">
        <f t="shared" si="170"/>
        <v>21</v>
      </c>
      <c r="L420" s="71" t="s">
        <v>146</v>
      </c>
    </row>
    <row r="421" spans="1:12" ht="15">
      <c r="A421" s="20">
        <f t="shared" si="164"/>
        <v>410</v>
      </c>
      <c r="B421" s="36" t="s">
        <v>49</v>
      </c>
      <c r="C421" s="46">
        <f>SUM(D421:K421)</f>
        <v>42</v>
      </c>
      <c r="D421" s="41">
        <v>0</v>
      </c>
      <c r="E421" s="41">
        <v>0</v>
      </c>
      <c r="F421" s="41">
        <v>0</v>
      </c>
      <c r="G421" s="41">
        <v>0</v>
      </c>
      <c r="H421" s="41">
        <v>0</v>
      </c>
      <c r="I421" s="41">
        <v>0</v>
      </c>
      <c r="J421" s="41">
        <v>21</v>
      </c>
      <c r="K421" s="43">
        <v>21</v>
      </c>
      <c r="L421" s="72"/>
    </row>
    <row r="422" spans="1:12" ht="12.75" customHeight="1">
      <c r="A422" s="20">
        <f t="shared" si="164"/>
        <v>411</v>
      </c>
      <c r="B422" s="79" t="s">
        <v>100</v>
      </c>
      <c r="C422" s="80"/>
      <c r="D422" s="80"/>
      <c r="E422" s="80"/>
      <c r="F422" s="80"/>
      <c r="G422" s="80"/>
      <c r="H422" s="80"/>
      <c r="I422" s="80"/>
      <c r="J422" s="80"/>
      <c r="K422" s="80"/>
      <c r="L422" s="81"/>
    </row>
    <row r="423" spans="1:12" ht="15">
      <c r="A423" s="20">
        <f t="shared" si="164"/>
        <v>412</v>
      </c>
      <c r="B423" s="25" t="s">
        <v>101</v>
      </c>
      <c r="C423" s="84">
        <f>SUM(D423:K424)</f>
        <v>22789.462</v>
      </c>
      <c r="D423" s="84">
        <f aca="true" t="shared" si="171" ref="D423:J423">SUM(D425+D428+D429)</f>
        <v>0</v>
      </c>
      <c r="E423" s="84">
        <f t="shared" si="171"/>
        <v>0</v>
      </c>
      <c r="F423" s="84">
        <f t="shared" si="171"/>
        <v>0</v>
      </c>
      <c r="G423" s="84">
        <f>SUM(G425+G428+G429)</f>
        <v>22789.462</v>
      </c>
      <c r="H423" s="84">
        <f t="shared" si="171"/>
        <v>0</v>
      </c>
      <c r="I423" s="84">
        <f t="shared" si="171"/>
        <v>0</v>
      </c>
      <c r="J423" s="84">
        <f t="shared" si="171"/>
        <v>0</v>
      </c>
      <c r="K423" s="84">
        <f>SUM(K425+K428+K429)</f>
        <v>0</v>
      </c>
      <c r="L423" s="73" t="s">
        <v>57</v>
      </c>
    </row>
    <row r="424" spans="1:12" ht="15">
      <c r="A424" s="20">
        <f t="shared" si="164"/>
        <v>413</v>
      </c>
      <c r="B424" s="25" t="s">
        <v>9</v>
      </c>
      <c r="C424" s="85"/>
      <c r="D424" s="85"/>
      <c r="E424" s="85"/>
      <c r="F424" s="85"/>
      <c r="G424" s="85"/>
      <c r="H424" s="85"/>
      <c r="I424" s="85"/>
      <c r="J424" s="85"/>
      <c r="K424" s="85"/>
      <c r="L424" s="86"/>
    </row>
    <row r="425" spans="1:12" ht="15">
      <c r="A425" s="20">
        <f t="shared" si="164"/>
        <v>414</v>
      </c>
      <c r="B425" s="27" t="s">
        <v>151</v>
      </c>
      <c r="C425" s="26">
        <f>SUM(D425:J425)</f>
        <v>6973.561999999999</v>
      </c>
      <c r="D425" s="26">
        <f aca="true" t="shared" si="172" ref="D425:J425">SUM(D432+D447)</f>
        <v>0</v>
      </c>
      <c r="E425" s="26">
        <f t="shared" si="172"/>
        <v>0</v>
      </c>
      <c r="F425" s="26">
        <f t="shared" si="172"/>
        <v>0</v>
      </c>
      <c r="G425" s="26">
        <f>SUM(G426:G427)</f>
        <v>6973.561999999999</v>
      </c>
      <c r="H425" s="26">
        <f t="shared" si="172"/>
        <v>0</v>
      </c>
      <c r="I425" s="26">
        <f t="shared" si="172"/>
        <v>0</v>
      </c>
      <c r="J425" s="26">
        <f t="shared" si="172"/>
        <v>0</v>
      </c>
      <c r="K425" s="26">
        <f>SUM(K432+K447)</f>
        <v>0</v>
      </c>
      <c r="L425" s="86"/>
    </row>
    <row r="426" spans="1:12" ht="15">
      <c r="A426" s="20">
        <f t="shared" si="164"/>
        <v>415</v>
      </c>
      <c r="B426" s="27" t="s">
        <v>152</v>
      </c>
      <c r="C426" s="26">
        <f>SUM(D426:J426)</f>
        <v>6778.296399999999</v>
      </c>
      <c r="D426" s="26">
        <f>SUM(D431+D448)</f>
        <v>0</v>
      </c>
      <c r="E426" s="26">
        <f>SUM(E431+E448)</f>
        <v>0</v>
      </c>
      <c r="F426" s="26">
        <f>SUM(F431+F448)</f>
        <v>0</v>
      </c>
      <c r="G426" s="26">
        <f>SUM(G448)</f>
        <v>6778.296399999999</v>
      </c>
      <c r="H426" s="26">
        <f>SUM(H431+H448)</f>
        <v>0</v>
      </c>
      <c r="I426" s="26">
        <f>SUM(I431+I448)</f>
        <v>0</v>
      </c>
      <c r="J426" s="26">
        <f>SUM(J431+J448)</f>
        <v>0</v>
      </c>
      <c r="K426" s="26">
        <f>SUM(K431+K448)</f>
        <v>0</v>
      </c>
      <c r="L426" s="86"/>
    </row>
    <row r="427" spans="1:12" ht="25.5">
      <c r="A427" s="20">
        <f t="shared" si="164"/>
        <v>416</v>
      </c>
      <c r="B427" s="27" t="s">
        <v>109</v>
      </c>
      <c r="C427" s="26">
        <f>SUM(D427:J427)</f>
        <v>195.2656</v>
      </c>
      <c r="D427" s="26">
        <f aca="true" t="shared" si="173" ref="D427:F428">SUM(D432+D449)</f>
        <v>0</v>
      </c>
      <c r="E427" s="26">
        <f t="shared" si="173"/>
        <v>0</v>
      </c>
      <c r="F427" s="26">
        <f t="shared" si="173"/>
        <v>0</v>
      </c>
      <c r="G427" s="26">
        <f>SUM(G449)</f>
        <v>195.2656</v>
      </c>
      <c r="H427" s="26">
        <f aca="true" t="shared" si="174" ref="H427:J428">SUM(H432+H449)</f>
        <v>0</v>
      </c>
      <c r="I427" s="26">
        <f t="shared" si="174"/>
        <v>0</v>
      </c>
      <c r="J427" s="26">
        <f t="shared" si="174"/>
        <v>0</v>
      </c>
      <c r="K427" s="26">
        <f>SUM(K432+K449)</f>
        <v>0</v>
      </c>
      <c r="L427" s="86"/>
    </row>
    <row r="428" spans="1:12" ht="15">
      <c r="A428" s="20">
        <f t="shared" si="164"/>
        <v>417</v>
      </c>
      <c r="B428" s="25" t="s">
        <v>5</v>
      </c>
      <c r="C428" s="26">
        <f>SUM(D428:J428)</f>
        <v>184.01</v>
      </c>
      <c r="D428" s="26">
        <f t="shared" si="173"/>
        <v>0</v>
      </c>
      <c r="E428" s="26">
        <f t="shared" si="173"/>
        <v>0</v>
      </c>
      <c r="F428" s="26">
        <f t="shared" si="173"/>
        <v>0</v>
      </c>
      <c r="G428" s="26">
        <f>SUM(G450)</f>
        <v>184.01</v>
      </c>
      <c r="H428" s="26">
        <f t="shared" si="174"/>
        <v>0</v>
      </c>
      <c r="I428" s="26">
        <f t="shared" si="174"/>
        <v>0</v>
      </c>
      <c r="J428" s="26">
        <f t="shared" si="174"/>
        <v>0</v>
      </c>
      <c r="K428" s="26">
        <f>SUM(K433+K450)</f>
        <v>0</v>
      </c>
      <c r="L428" s="86"/>
    </row>
    <row r="429" spans="1:12" ht="15">
      <c r="A429" s="20">
        <f t="shared" si="164"/>
        <v>418</v>
      </c>
      <c r="B429" s="36" t="s">
        <v>52</v>
      </c>
      <c r="C429" s="26">
        <f>SUM(D429:J429)</f>
        <v>15631.89</v>
      </c>
      <c r="D429" s="26">
        <v>0</v>
      </c>
      <c r="E429" s="26">
        <v>0</v>
      </c>
      <c r="F429" s="26">
        <v>0</v>
      </c>
      <c r="G429" s="26">
        <f>SUM(G434+G451)</f>
        <v>15631.89</v>
      </c>
      <c r="H429" s="26">
        <v>0</v>
      </c>
      <c r="I429" s="26">
        <v>0</v>
      </c>
      <c r="J429" s="26">
        <v>0</v>
      </c>
      <c r="K429" s="26">
        <v>0</v>
      </c>
      <c r="L429" s="86"/>
    </row>
    <row r="430" spans="1:12" ht="15">
      <c r="A430" s="20">
        <f t="shared" si="164"/>
        <v>419</v>
      </c>
      <c r="B430" s="30" t="s">
        <v>10</v>
      </c>
      <c r="C430" s="31"/>
      <c r="D430" s="31"/>
      <c r="E430" s="31"/>
      <c r="F430" s="31"/>
      <c r="G430" s="31"/>
      <c r="H430" s="31"/>
      <c r="I430" s="31"/>
      <c r="J430" s="31"/>
      <c r="K430" s="31"/>
      <c r="L430" s="32"/>
    </row>
    <row r="431" spans="1:12" ht="38.25">
      <c r="A431" s="20">
        <f t="shared" si="164"/>
        <v>420</v>
      </c>
      <c r="B431" s="25" t="s">
        <v>23</v>
      </c>
      <c r="C431" s="26">
        <f>SUM(D431:J431)</f>
        <v>0</v>
      </c>
      <c r="D431" s="26">
        <f>SUM(D432+D433)</f>
        <v>0</v>
      </c>
      <c r="E431" s="26">
        <f>SUM(E432+E433)</f>
        <v>0</v>
      </c>
      <c r="F431" s="26">
        <f aca="true" t="shared" si="175" ref="F431:K431">SUM(F432)</f>
        <v>0</v>
      </c>
      <c r="G431" s="26">
        <f t="shared" si="175"/>
        <v>0</v>
      </c>
      <c r="H431" s="26">
        <f t="shared" si="175"/>
        <v>0</v>
      </c>
      <c r="I431" s="26">
        <f t="shared" si="175"/>
        <v>0</v>
      </c>
      <c r="J431" s="26">
        <f t="shared" si="175"/>
        <v>0</v>
      </c>
      <c r="K431" s="26">
        <f t="shared" si="175"/>
        <v>0</v>
      </c>
      <c r="L431" s="73" t="s">
        <v>57</v>
      </c>
    </row>
    <row r="432" spans="1:12" ht="15">
      <c r="A432" s="20">
        <f t="shared" si="164"/>
        <v>421</v>
      </c>
      <c r="B432" s="25" t="s">
        <v>4</v>
      </c>
      <c r="C432" s="26">
        <f>SUM(D432:J432)</f>
        <v>0</v>
      </c>
      <c r="D432" s="26">
        <f>SUM(D454)</f>
        <v>0</v>
      </c>
      <c r="E432" s="26">
        <f aca="true" t="shared" si="176" ref="E432:J432">SUM(E454)</f>
        <v>0</v>
      </c>
      <c r="F432" s="26">
        <f>SUM(F454)</f>
        <v>0</v>
      </c>
      <c r="G432" s="26">
        <f>SUM(G437+G442)</f>
        <v>0</v>
      </c>
      <c r="H432" s="26">
        <f t="shared" si="176"/>
        <v>0</v>
      </c>
      <c r="I432" s="26">
        <f t="shared" si="176"/>
        <v>0</v>
      </c>
      <c r="J432" s="26">
        <f t="shared" si="176"/>
        <v>0</v>
      </c>
      <c r="K432" s="26">
        <f>SUM(K454)</f>
        <v>0</v>
      </c>
      <c r="L432" s="86"/>
    </row>
    <row r="433" spans="1:12" ht="15">
      <c r="A433" s="20">
        <f t="shared" si="164"/>
        <v>422</v>
      </c>
      <c r="B433" s="25" t="s">
        <v>5</v>
      </c>
      <c r="C433" s="26">
        <f>SUM(D433:J433)</f>
        <v>0</v>
      </c>
      <c r="D433" s="26">
        <f>SUM(D443)</f>
        <v>0</v>
      </c>
      <c r="E433" s="26">
        <f aca="true" t="shared" si="177" ref="E433:J433">SUM(E443)</f>
        <v>0</v>
      </c>
      <c r="F433" s="26">
        <f t="shared" si="177"/>
        <v>0</v>
      </c>
      <c r="G433" s="26">
        <f>SUM(G443)</f>
        <v>0</v>
      </c>
      <c r="H433" s="26">
        <f t="shared" si="177"/>
        <v>0</v>
      </c>
      <c r="I433" s="26">
        <f t="shared" si="177"/>
        <v>0</v>
      </c>
      <c r="J433" s="26">
        <f t="shared" si="177"/>
        <v>0</v>
      </c>
      <c r="K433" s="26">
        <f>SUM(K443)</f>
        <v>0</v>
      </c>
      <c r="L433" s="86"/>
    </row>
    <row r="434" spans="1:12" ht="15">
      <c r="A434" s="20">
        <f t="shared" si="164"/>
        <v>423</v>
      </c>
      <c r="B434" s="36" t="s">
        <v>52</v>
      </c>
      <c r="C434" s="26">
        <f>SUM(D434:J434)</f>
        <v>0</v>
      </c>
      <c r="D434" s="26">
        <f>SUM(D444)</f>
        <v>0</v>
      </c>
      <c r="E434" s="26">
        <f aca="true" t="shared" si="178" ref="E434:J434">SUM(E444)</f>
        <v>0</v>
      </c>
      <c r="F434" s="26">
        <f t="shared" si="178"/>
        <v>0</v>
      </c>
      <c r="G434" s="26">
        <f t="shared" si="178"/>
        <v>0</v>
      </c>
      <c r="H434" s="26">
        <f t="shared" si="178"/>
        <v>0</v>
      </c>
      <c r="I434" s="26">
        <f t="shared" si="178"/>
        <v>0</v>
      </c>
      <c r="J434" s="26">
        <f t="shared" si="178"/>
        <v>0</v>
      </c>
      <c r="K434" s="26">
        <f>SUM(K444)</f>
        <v>0</v>
      </c>
      <c r="L434" s="86"/>
    </row>
    <row r="435" spans="1:12" ht="12.75" customHeight="1">
      <c r="A435" s="20">
        <f t="shared" si="164"/>
        <v>424</v>
      </c>
      <c r="B435" s="75" t="s">
        <v>11</v>
      </c>
      <c r="C435" s="76"/>
      <c r="D435" s="76"/>
      <c r="E435" s="76"/>
      <c r="F435" s="76"/>
      <c r="G435" s="76"/>
      <c r="H435" s="76"/>
      <c r="I435" s="76"/>
      <c r="J435" s="76"/>
      <c r="K435" s="76"/>
      <c r="L435" s="77"/>
    </row>
    <row r="436" spans="1:12" ht="51">
      <c r="A436" s="20">
        <f t="shared" si="164"/>
        <v>425</v>
      </c>
      <c r="B436" s="27" t="s">
        <v>21</v>
      </c>
      <c r="C436" s="34">
        <v>0</v>
      </c>
      <c r="D436" s="35">
        <v>0</v>
      </c>
      <c r="E436" s="35">
        <v>0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71" t="s">
        <v>57</v>
      </c>
    </row>
    <row r="437" spans="1:12" ht="15">
      <c r="A437" s="20">
        <f t="shared" si="164"/>
        <v>426</v>
      </c>
      <c r="B437" s="36" t="s">
        <v>4</v>
      </c>
      <c r="C437" s="37">
        <v>0</v>
      </c>
      <c r="D437" s="37">
        <v>0</v>
      </c>
      <c r="E437" s="37">
        <v>0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78"/>
    </row>
    <row r="438" spans="1:12" ht="15">
      <c r="A438" s="20">
        <f t="shared" si="164"/>
        <v>427</v>
      </c>
      <c r="B438" s="25" t="s">
        <v>5</v>
      </c>
      <c r="C438" s="37">
        <v>0</v>
      </c>
      <c r="D438" s="37">
        <v>0</v>
      </c>
      <c r="E438" s="37">
        <v>0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78"/>
    </row>
    <row r="439" spans="1:12" ht="15">
      <c r="A439" s="20">
        <f t="shared" si="164"/>
        <v>428</v>
      </c>
      <c r="B439" s="36" t="s">
        <v>52</v>
      </c>
      <c r="C439" s="37">
        <v>0</v>
      </c>
      <c r="D439" s="37">
        <v>0</v>
      </c>
      <c r="E439" s="37">
        <v>0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78"/>
    </row>
    <row r="440" spans="1:12" ht="15">
      <c r="A440" s="20">
        <f t="shared" si="164"/>
        <v>429</v>
      </c>
      <c r="B440" s="75" t="s">
        <v>12</v>
      </c>
      <c r="C440" s="76"/>
      <c r="D440" s="76"/>
      <c r="E440" s="76"/>
      <c r="F440" s="76"/>
      <c r="G440" s="76"/>
      <c r="H440" s="76"/>
      <c r="I440" s="76"/>
      <c r="J440" s="76"/>
      <c r="K440" s="76"/>
      <c r="L440" s="77"/>
    </row>
    <row r="441" spans="1:12" ht="15">
      <c r="A441" s="20">
        <f t="shared" si="164"/>
        <v>430</v>
      </c>
      <c r="B441" s="39" t="s">
        <v>2</v>
      </c>
      <c r="C441" s="40">
        <f>SUM(D441:J441)</f>
        <v>0</v>
      </c>
      <c r="D441" s="40">
        <f>SUM(D442:D443)</f>
        <v>0</v>
      </c>
      <c r="E441" s="40">
        <f aca="true" t="shared" si="179" ref="E441:J441">SUM(E442:E443)</f>
        <v>0</v>
      </c>
      <c r="F441" s="40">
        <f t="shared" si="179"/>
        <v>0</v>
      </c>
      <c r="G441" s="40">
        <f t="shared" si="179"/>
        <v>0</v>
      </c>
      <c r="H441" s="40">
        <f t="shared" si="179"/>
        <v>0</v>
      </c>
      <c r="I441" s="40">
        <f t="shared" si="179"/>
        <v>0</v>
      </c>
      <c r="J441" s="40">
        <f t="shared" si="179"/>
        <v>0</v>
      </c>
      <c r="K441" s="40">
        <f>SUM(K442:K443)</f>
        <v>0</v>
      </c>
      <c r="L441" s="71" t="s">
        <v>57</v>
      </c>
    </row>
    <row r="442" spans="1:12" ht="14.25" customHeight="1">
      <c r="A442" s="20">
        <f t="shared" si="164"/>
        <v>431</v>
      </c>
      <c r="B442" s="36" t="s">
        <v>4</v>
      </c>
      <c r="C442" s="41">
        <f>SUM(D442:J442)</f>
        <v>0</v>
      </c>
      <c r="D442" s="41">
        <f>SUM(D454)</f>
        <v>0</v>
      </c>
      <c r="E442" s="41">
        <f aca="true" t="shared" si="180" ref="E442:J442">SUM(E454)</f>
        <v>0</v>
      </c>
      <c r="F442" s="41">
        <f t="shared" si="180"/>
        <v>0</v>
      </c>
      <c r="G442" s="41">
        <v>0</v>
      </c>
      <c r="H442" s="41">
        <f t="shared" si="180"/>
        <v>0</v>
      </c>
      <c r="I442" s="41">
        <f t="shared" si="180"/>
        <v>0</v>
      </c>
      <c r="J442" s="41">
        <f t="shared" si="180"/>
        <v>0</v>
      </c>
      <c r="K442" s="41">
        <f>SUM(K454)</f>
        <v>0</v>
      </c>
      <c r="L442" s="78"/>
    </row>
    <row r="443" spans="1:12" ht="15">
      <c r="A443" s="20">
        <f t="shared" si="164"/>
        <v>432</v>
      </c>
      <c r="B443" s="25" t="s">
        <v>5</v>
      </c>
      <c r="C443" s="41">
        <f>SUM(D443:J443)</f>
        <v>0</v>
      </c>
      <c r="D443" s="41">
        <f aca="true" t="shared" si="181" ref="D443:F444">SUM(D457)</f>
        <v>0</v>
      </c>
      <c r="E443" s="41">
        <f t="shared" si="181"/>
        <v>0</v>
      </c>
      <c r="F443" s="41">
        <f t="shared" si="181"/>
        <v>0</v>
      </c>
      <c r="G443" s="41">
        <v>0</v>
      </c>
      <c r="H443" s="41">
        <f aca="true" t="shared" si="182" ref="H443:J444">SUM(H457)</f>
        <v>0</v>
      </c>
      <c r="I443" s="41">
        <f t="shared" si="182"/>
        <v>0</v>
      </c>
      <c r="J443" s="41">
        <f t="shared" si="182"/>
        <v>0</v>
      </c>
      <c r="K443" s="41">
        <f>SUM(K457)</f>
        <v>0</v>
      </c>
      <c r="L443" s="78"/>
    </row>
    <row r="444" spans="1:12" ht="15">
      <c r="A444" s="20">
        <f t="shared" si="164"/>
        <v>433</v>
      </c>
      <c r="B444" s="36" t="s">
        <v>52</v>
      </c>
      <c r="C444" s="41">
        <f>SUM(D444:J444)</f>
        <v>0</v>
      </c>
      <c r="D444" s="41">
        <f t="shared" si="181"/>
        <v>0</v>
      </c>
      <c r="E444" s="41">
        <f t="shared" si="181"/>
        <v>0</v>
      </c>
      <c r="F444" s="41">
        <f t="shared" si="181"/>
        <v>0</v>
      </c>
      <c r="G444" s="41">
        <v>0</v>
      </c>
      <c r="H444" s="41">
        <f t="shared" si="182"/>
        <v>0</v>
      </c>
      <c r="I444" s="41">
        <f t="shared" si="182"/>
        <v>0</v>
      </c>
      <c r="J444" s="41">
        <f t="shared" si="182"/>
        <v>0</v>
      </c>
      <c r="K444" s="41">
        <f>SUM(K458)</f>
        <v>0</v>
      </c>
      <c r="L444" s="78"/>
    </row>
    <row r="445" spans="1:12" ht="15">
      <c r="A445" s="20">
        <f t="shared" si="164"/>
        <v>434</v>
      </c>
      <c r="B445" s="30" t="s">
        <v>20</v>
      </c>
      <c r="C445" s="41"/>
      <c r="D445" s="41"/>
      <c r="E445" s="41"/>
      <c r="F445" s="41"/>
      <c r="G445" s="41"/>
      <c r="H445" s="41"/>
      <c r="I445" s="41"/>
      <c r="J445" s="41"/>
      <c r="K445" s="41"/>
      <c r="L445" s="23"/>
    </row>
    <row r="446" spans="1:12" ht="15">
      <c r="A446" s="20">
        <f t="shared" si="164"/>
        <v>435</v>
      </c>
      <c r="B446" s="25" t="s">
        <v>9</v>
      </c>
      <c r="C446" s="41">
        <f aca="true" t="shared" si="183" ref="C446:C451">SUM(D446:J446)</f>
        <v>22789.462</v>
      </c>
      <c r="D446" s="41">
        <f>SUM(D447:D451)</f>
        <v>0</v>
      </c>
      <c r="E446" s="41">
        <f>SUM(E447:E451)</f>
        <v>0</v>
      </c>
      <c r="F446" s="41">
        <f>SUM(F447:F451)</f>
        <v>0</v>
      </c>
      <c r="G446" s="41">
        <f>SUM(G451+G450+G447)</f>
        <v>22789.462</v>
      </c>
      <c r="H446" s="41">
        <f>SUM(H447:H451)</f>
        <v>0</v>
      </c>
      <c r="I446" s="41">
        <f>SUM(I447:I451)</f>
        <v>0</v>
      </c>
      <c r="J446" s="41">
        <f>SUM(J447:J451)</f>
        <v>0</v>
      </c>
      <c r="K446" s="41">
        <f>SUM(K447:K451)</f>
        <v>0</v>
      </c>
      <c r="L446" s="71" t="s">
        <v>57</v>
      </c>
    </row>
    <row r="447" spans="1:12" ht="15">
      <c r="A447" s="20">
        <f t="shared" si="164"/>
        <v>436</v>
      </c>
      <c r="B447" s="27" t="s">
        <v>151</v>
      </c>
      <c r="C447" s="41">
        <f t="shared" si="183"/>
        <v>6973.561999999999</v>
      </c>
      <c r="D447" s="41">
        <f>SUM(D454+D479)</f>
        <v>0</v>
      </c>
      <c r="E447" s="41">
        <f>SUM(E454+E479)</f>
        <v>0</v>
      </c>
      <c r="F447" s="41">
        <f>SUM(F454+F479)</f>
        <v>0</v>
      </c>
      <c r="G447" s="41">
        <f>SUM(G448:G449)</f>
        <v>6973.561999999999</v>
      </c>
      <c r="H447" s="41">
        <f>SUM(H454+H479)</f>
        <v>0</v>
      </c>
      <c r="I447" s="41">
        <f>SUM(I454+I479)</f>
        <v>0</v>
      </c>
      <c r="J447" s="41">
        <f>SUM(J454+J479)</f>
        <v>0</v>
      </c>
      <c r="K447" s="41">
        <f>SUM(K454+K479)</f>
        <v>0</v>
      </c>
      <c r="L447" s="78"/>
    </row>
    <row r="448" spans="1:12" ht="15">
      <c r="A448" s="20">
        <f t="shared" si="164"/>
        <v>437</v>
      </c>
      <c r="B448" s="27" t="s">
        <v>152</v>
      </c>
      <c r="C448" s="41">
        <f t="shared" si="183"/>
        <v>6778.296399999999</v>
      </c>
      <c r="D448" s="41">
        <f aca="true" t="shared" si="184" ref="D448:F449">SUM(D455+D478)</f>
        <v>0</v>
      </c>
      <c r="E448" s="41">
        <f t="shared" si="184"/>
        <v>0</v>
      </c>
      <c r="F448" s="41">
        <f t="shared" si="184"/>
        <v>0</v>
      </c>
      <c r="G448" s="41">
        <f>SUM(G455+G479)</f>
        <v>6778.296399999999</v>
      </c>
      <c r="H448" s="41">
        <f aca="true" t="shared" si="185" ref="H448:J449">SUM(H455+H478)</f>
        <v>0</v>
      </c>
      <c r="I448" s="41">
        <f t="shared" si="185"/>
        <v>0</v>
      </c>
      <c r="J448" s="41">
        <f t="shared" si="185"/>
        <v>0</v>
      </c>
      <c r="K448" s="41">
        <f>SUM(K455+K478)</f>
        <v>0</v>
      </c>
      <c r="L448" s="78"/>
    </row>
    <row r="449" spans="1:12" ht="25.5">
      <c r="A449" s="20">
        <f t="shared" si="164"/>
        <v>438</v>
      </c>
      <c r="B449" s="27" t="s">
        <v>109</v>
      </c>
      <c r="C449" s="41">
        <f t="shared" si="183"/>
        <v>195.2656</v>
      </c>
      <c r="D449" s="41">
        <f t="shared" si="184"/>
        <v>0</v>
      </c>
      <c r="E449" s="41">
        <f t="shared" si="184"/>
        <v>0</v>
      </c>
      <c r="F449" s="41">
        <f t="shared" si="184"/>
        <v>0</v>
      </c>
      <c r="G449" s="41">
        <f>SUM(G456)</f>
        <v>195.2656</v>
      </c>
      <c r="H449" s="41">
        <f t="shared" si="185"/>
        <v>0</v>
      </c>
      <c r="I449" s="41">
        <f t="shared" si="185"/>
        <v>0</v>
      </c>
      <c r="J449" s="41">
        <f t="shared" si="185"/>
        <v>0</v>
      </c>
      <c r="K449" s="41">
        <f>SUM(K456+K479)</f>
        <v>0</v>
      </c>
      <c r="L449" s="78"/>
    </row>
    <row r="450" spans="1:12" ht="15">
      <c r="A450" s="20">
        <f t="shared" si="164"/>
        <v>439</v>
      </c>
      <c r="B450" s="25" t="s">
        <v>5</v>
      </c>
      <c r="C450" s="41">
        <f t="shared" si="183"/>
        <v>184.01</v>
      </c>
      <c r="D450" s="41">
        <f aca="true" t="shared" si="186" ref="D450:J451">SUM(D457+D480)</f>
        <v>0</v>
      </c>
      <c r="E450" s="41">
        <f t="shared" si="186"/>
        <v>0</v>
      </c>
      <c r="F450" s="41">
        <f t="shared" si="186"/>
        <v>0</v>
      </c>
      <c r="G450" s="41">
        <f>SUM(G457+G480)</f>
        <v>184.01</v>
      </c>
      <c r="H450" s="41">
        <f t="shared" si="186"/>
        <v>0</v>
      </c>
      <c r="I450" s="41">
        <f t="shared" si="186"/>
        <v>0</v>
      </c>
      <c r="J450" s="41">
        <f t="shared" si="186"/>
        <v>0</v>
      </c>
      <c r="K450" s="41">
        <f>SUM(K457+K480)</f>
        <v>0</v>
      </c>
      <c r="L450" s="78"/>
    </row>
    <row r="451" spans="1:12" ht="15">
      <c r="A451" s="20">
        <f t="shared" si="164"/>
        <v>440</v>
      </c>
      <c r="B451" s="36" t="s">
        <v>52</v>
      </c>
      <c r="C451" s="41">
        <f t="shared" si="183"/>
        <v>15631.89</v>
      </c>
      <c r="D451" s="41">
        <f t="shared" si="186"/>
        <v>0</v>
      </c>
      <c r="E451" s="41">
        <f t="shared" si="186"/>
        <v>0</v>
      </c>
      <c r="F451" s="41">
        <f t="shared" si="186"/>
        <v>0</v>
      </c>
      <c r="G451" s="41">
        <f>SUM(G458+G481)</f>
        <v>15631.89</v>
      </c>
      <c r="H451" s="41">
        <f t="shared" si="186"/>
        <v>0</v>
      </c>
      <c r="I451" s="41">
        <f t="shared" si="186"/>
        <v>0</v>
      </c>
      <c r="J451" s="41">
        <f t="shared" si="186"/>
        <v>0</v>
      </c>
      <c r="K451" s="41">
        <f>SUM(K458+K481)</f>
        <v>0</v>
      </c>
      <c r="L451" s="78"/>
    </row>
    <row r="452" spans="1:12" ht="15.75" customHeight="1">
      <c r="A452" s="20">
        <f t="shared" si="164"/>
        <v>441</v>
      </c>
      <c r="B452" s="75" t="s">
        <v>102</v>
      </c>
      <c r="C452" s="76"/>
      <c r="D452" s="76"/>
      <c r="E452" s="76"/>
      <c r="F452" s="76"/>
      <c r="G452" s="76"/>
      <c r="H452" s="76"/>
      <c r="I452" s="76"/>
      <c r="J452" s="76"/>
      <c r="K452" s="76"/>
      <c r="L452" s="77"/>
    </row>
    <row r="453" spans="1:12" ht="15">
      <c r="A453" s="20">
        <f t="shared" si="164"/>
        <v>442</v>
      </c>
      <c r="B453" s="36" t="s">
        <v>17</v>
      </c>
      <c r="C453" s="41">
        <f aca="true" t="shared" si="187" ref="C453:C476">SUM(D453:J453)</f>
        <v>19526.551</v>
      </c>
      <c r="D453" s="41">
        <f aca="true" t="shared" si="188" ref="D453:J453">SUM(D458+D457+D454)</f>
        <v>0</v>
      </c>
      <c r="E453" s="41">
        <f t="shared" si="188"/>
        <v>0</v>
      </c>
      <c r="F453" s="41">
        <f t="shared" si="188"/>
        <v>0</v>
      </c>
      <c r="G453" s="41">
        <f>SUM(G458+G457+G454)</f>
        <v>19526.551</v>
      </c>
      <c r="H453" s="41">
        <f t="shared" si="188"/>
        <v>0</v>
      </c>
      <c r="I453" s="41">
        <f t="shared" si="188"/>
        <v>0</v>
      </c>
      <c r="J453" s="41">
        <f t="shared" si="188"/>
        <v>0</v>
      </c>
      <c r="K453" s="41">
        <f>SUM(K458+K457+K454)</f>
        <v>0</v>
      </c>
      <c r="L453" s="71" t="s">
        <v>147</v>
      </c>
    </row>
    <row r="454" spans="1:12" ht="15">
      <c r="A454" s="20">
        <f t="shared" si="164"/>
        <v>443</v>
      </c>
      <c r="B454" s="27" t="s">
        <v>151</v>
      </c>
      <c r="C454" s="42">
        <f t="shared" si="187"/>
        <v>5994.660999999999</v>
      </c>
      <c r="D454" s="41">
        <f aca="true" t="shared" si="189" ref="D454:F455">SUM(D460+D466+D472)</f>
        <v>0</v>
      </c>
      <c r="E454" s="41">
        <f t="shared" si="189"/>
        <v>0</v>
      </c>
      <c r="F454" s="41">
        <f t="shared" si="189"/>
        <v>0</v>
      </c>
      <c r="G454" s="41">
        <f>SUM(G455:G456)</f>
        <v>5994.660999999999</v>
      </c>
      <c r="H454" s="41">
        <f aca="true" t="shared" si="190" ref="H454:J455">SUM(H460+H466+H472)</f>
        <v>0</v>
      </c>
      <c r="I454" s="41">
        <f t="shared" si="190"/>
        <v>0</v>
      </c>
      <c r="J454" s="41">
        <f t="shared" si="190"/>
        <v>0</v>
      </c>
      <c r="K454" s="41">
        <f>SUM(K460+K466+K472)</f>
        <v>0</v>
      </c>
      <c r="L454" s="78"/>
    </row>
    <row r="455" spans="1:12" ht="15">
      <c r="A455" s="20">
        <f t="shared" si="164"/>
        <v>444</v>
      </c>
      <c r="B455" s="27" t="s">
        <v>152</v>
      </c>
      <c r="C455" s="42">
        <f t="shared" si="187"/>
        <v>5799.395399999999</v>
      </c>
      <c r="D455" s="41">
        <f t="shared" si="189"/>
        <v>0</v>
      </c>
      <c r="E455" s="41">
        <f t="shared" si="189"/>
        <v>0</v>
      </c>
      <c r="F455" s="41">
        <f t="shared" si="189"/>
        <v>0</v>
      </c>
      <c r="G455" s="41">
        <f>SUM(G461+G467+G473)</f>
        <v>5799.395399999999</v>
      </c>
      <c r="H455" s="41">
        <f t="shared" si="190"/>
        <v>0</v>
      </c>
      <c r="I455" s="41">
        <f t="shared" si="190"/>
        <v>0</v>
      </c>
      <c r="J455" s="41">
        <f t="shared" si="190"/>
        <v>0</v>
      </c>
      <c r="K455" s="41">
        <f>SUM(K461+K467+K473)</f>
        <v>0</v>
      </c>
      <c r="L455" s="78"/>
    </row>
    <row r="456" spans="1:12" ht="25.5">
      <c r="A456" s="20">
        <f t="shared" si="164"/>
        <v>445</v>
      </c>
      <c r="B456" s="27" t="s">
        <v>109</v>
      </c>
      <c r="C456" s="42">
        <f t="shared" si="187"/>
        <v>195.2656</v>
      </c>
      <c r="D456" s="41">
        <f aca="true" t="shared" si="191" ref="D456:F457">SUM(D462+D468+D474)</f>
        <v>0</v>
      </c>
      <c r="E456" s="41">
        <f t="shared" si="191"/>
        <v>0</v>
      </c>
      <c r="F456" s="41">
        <f t="shared" si="191"/>
        <v>0</v>
      </c>
      <c r="G456" s="41">
        <f>SUM(G462+G468+G474)</f>
        <v>195.2656</v>
      </c>
      <c r="H456" s="41">
        <f aca="true" t="shared" si="192" ref="H456:J457">SUM(H462+H468+H474)</f>
        <v>0</v>
      </c>
      <c r="I456" s="41">
        <f t="shared" si="192"/>
        <v>0</v>
      </c>
      <c r="J456" s="41">
        <f t="shared" si="192"/>
        <v>0</v>
      </c>
      <c r="K456" s="41">
        <f>SUM(K462+K468+K474)</f>
        <v>0</v>
      </c>
      <c r="L456" s="78"/>
    </row>
    <row r="457" spans="1:12" ht="15">
      <c r="A457" s="20">
        <f t="shared" si="164"/>
        <v>446</v>
      </c>
      <c r="B457" s="36" t="s">
        <v>5</v>
      </c>
      <c r="C457" s="42">
        <f t="shared" si="187"/>
        <v>0</v>
      </c>
      <c r="D457" s="41">
        <f t="shared" si="191"/>
        <v>0</v>
      </c>
      <c r="E457" s="41">
        <f t="shared" si="191"/>
        <v>0</v>
      </c>
      <c r="F457" s="41">
        <f t="shared" si="191"/>
        <v>0</v>
      </c>
      <c r="G457" s="41">
        <f>SUM(G463+G469+G475)</f>
        <v>0</v>
      </c>
      <c r="H457" s="41">
        <f t="shared" si="192"/>
        <v>0</v>
      </c>
      <c r="I457" s="41">
        <f t="shared" si="192"/>
        <v>0</v>
      </c>
      <c r="J457" s="41">
        <f t="shared" si="192"/>
        <v>0</v>
      </c>
      <c r="K457" s="41">
        <f>SUM(K463+K469+K475)</f>
        <v>0</v>
      </c>
      <c r="L457" s="78"/>
    </row>
    <row r="458" spans="1:12" ht="22.5" customHeight="1">
      <c r="A458" s="20">
        <f t="shared" si="164"/>
        <v>447</v>
      </c>
      <c r="B458" s="36" t="s">
        <v>52</v>
      </c>
      <c r="C458" s="42">
        <f t="shared" si="187"/>
        <v>13531.89</v>
      </c>
      <c r="D458" s="41">
        <v>0</v>
      </c>
      <c r="E458" s="41">
        <v>0</v>
      </c>
      <c r="F458" s="41">
        <v>0</v>
      </c>
      <c r="G458" s="41">
        <f>SUM(G464+G470+G476)</f>
        <v>13531.89</v>
      </c>
      <c r="H458" s="41">
        <v>0</v>
      </c>
      <c r="I458" s="41">
        <v>0</v>
      </c>
      <c r="J458" s="41">
        <v>0</v>
      </c>
      <c r="K458" s="41">
        <v>0</v>
      </c>
      <c r="L458" s="78"/>
    </row>
    <row r="459" spans="1:12" ht="25.5">
      <c r="A459" s="20">
        <f t="shared" si="164"/>
        <v>448</v>
      </c>
      <c r="B459" s="36" t="s">
        <v>103</v>
      </c>
      <c r="C459" s="41">
        <f t="shared" si="187"/>
        <v>6659.476000000001</v>
      </c>
      <c r="D459" s="41">
        <f aca="true" t="shared" si="193" ref="D459:J459">SUM(D460+D463+D464)</f>
        <v>0</v>
      </c>
      <c r="E459" s="41">
        <f t="shared" si="193"/>
        <v>0</v>
      </c>
      <c r="F459" s="41">
        <f t="shared" si="193"/>
        <v>0</v>
      </c>
      <c r="G459" s="41">
        <f t="shared" si="193"/>
        <v>6659.476000000001</v>
      </c>
      <c r="H459" s="41">
        <f t="shared" si="193"/>
        <v>0</v>
      </c>
      <c r="I459" s="41">
        <f t="shared" si="193"/>
        <v>0</v>
      </c>
      <c r="J459" s="41">
        <f t="shared" si="193"/>
        <v>0</v>
      </c>
      <c r="K459" s="41">
        <f>SUM(K460+K463+K464)</f>
        <v>0</v>
      </c>
      <c r="L459" s="71" t="s">
        <v>147</v>
      </c>
    </row>
    <row r="460" spans="1:12" ht="15">
      <c r="A460" s="20">
        <f t="shared" si="164"/>
        <v>449</v>
      </c>
      <c r="B460" s="27" t="s">
        <v>151</v>
      </c>
      <c r="C460" s="41">
        <f t="shared" si="187"/>
        <v>2044.4592</v>
      </c>
      <c r="D460" s="41">
        <v>0</v>
      </c>
      <c r="E460" s="41">
        <v>0</v>
      </c>
      <c r="F460" s="41">
        <v>0</v>
      </c>
      <c r="G460" s="41">
        <f>SUM(G461:G462)</f>
        <v>2044.4592</v>
      </c>
      <c r="H460" s="41">
        <v>0</v>
      </c>
      <c r="I460" s="41">
        <v>0</v>
      </c>
      <c r="J460" s="41">
        <v>0</v>
      </c>
      <c r="K460" s="41">
        <v>0</v>
      </c>
      <c r="L460" s="78"/>
    </row>
    <row r="461" spans="1:12" ht="15">
      <c r="A461" s="20">
        <f t="shared" si="164"/>
        <v>450</v>
      </c>
      <c r="B461" s="27" t="s">
        <v>152</v>
      </c>
      <c r="C461" s="41">
        <f t="shared" si="187"/>
        <v>1977.8644</v>
      </c>
      <c r="D461" s="41">
        <v>0</v>
      </c>
      <c r="E461" s="41">
        <v>0</v>
      </c>
      <c r="F461" s="41">
        <v>0</v>
      </c>
      <c r="G461" s="41">
        <v>1977.8644</v>
      </c>
      <c r="H461" s="41">
        <v>0</v>
      </c>
      <c r="I461" s="41">
        <v>0</v>
      </c>
      <c r="J461" s="41">
        <v>0</v>
      </c>
      <c r="K461" s="41">
        <v>0</v>
      </c>
      <c r="L461" s="78"/>
    </row>
    <row r="462" spans="1:12" ht="25.5">
      <c r="A462" s="20">
        <f t="shared" si="164"/>
        <v>451</v>
      </c>
      <c r="B462" s="27" t="s">
        <v>109</v>
      </c>
      <c r="C462" s="41">
        <f t="shared" si="187"/>
        <v>66.5948</v>
      </c>
      <c r="D462" s="41">
        <v>0</v>
      </c>
      <c r="E462" s="41">
        <v>0</v>
      </c>
      <c r="F462" s="41">
        <v>0</v>
      </c>
      <c r="G462" s="41">
        <v>66.5948</v>
      </c>
      <c r="H462" s="41">
        <v>0</v>
      </c>
      <c r="I462" s="41">
        <v>0</v>
      </c>
      <c r="J462" s="41">
        <v>0</v>
      </c>
      <c r="K462" s="41">
        <v>0</v>
      </c>
      <c r="L462" s="78"/>
    </row>
    <row r="463" spans="1:12" ht="15">
      <c r="A463" s="20">
        <f t="shared" si="164"/>
        <v>452</v>
      </c>
      <c r="B463" s="36" t="s">
        <v>5</v>
      </c>
      <c r="C463" s="41">
        <f t="shared" si="187"/>
        <v>0</v>
      </c>
      <c r="D463" s="41">
        <v>0</v>
      </c>
      <c r="E463" s="41">
        <v>0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78"/>
    </row>
    <row r="464" spans="1:12" ht="15">
      <c r="A464" s="20">
        <f t="shared" si="164"/>
        <v>453</v>
      </c>
      <c r="B464" s="36" t="s">
        <v>52</v>
      </c>
      <c r="C464" s="41">
        <f t="shared" si="187"/>
        <v>4615.0168</v>
      </c>
      <c r="D464" s="41">
        <v>0</v>
      </c>
      <c r="E464" s="41">
        <v>0</v>
      </c>
      <c r="F464" s="41">
        <v>0</v>
      </c>
      <c r="G464" s="41">
        <v>4615.0168</v>
      </c>
      <c r="H464" s="41">
        <v>0</v>
      </c>
      <c r="I464" s="41">
        <v>0</v>
      </c>
      <c r="J464" s="41">
        <v>0</v>
      </c>
      <c r="K464" s="41">
        <v>0</v>
      </c>
      <c r="L464" s="78"/>
    </row>
    <row r="465" spans="1:12" ht="25.5">
      <c r="A465" s="20">
        <f t="shared" si="164"/>
        <v>454</v>
      </c>
      <c r="B465" s="36" t="s">
        <v>104</v>
      </c>
      <c r="C465" s="41">
        <f t="shared" si="187"/>
        <v>4269.987</v>
      </c>
      <c r="D465" s="41">
        <f aca="true" t="shared" si="194" ref="D465:J465">SUM(D466+D469+D470)</f>
        <v>0</v>
      </c>
      <c r="E465" s="41">
        <f t="shared" si="194"/>
        <v>0</v>
      </c>
      <c r="F465" s="41">
        <f t="shared" si="194"/>
        <v>0</v>
      </c>
      <c r="G465" s="41">
        <f t="shared" si="194"/>
        <v>4269.987</v>
      </c>
      <c r="H465" s="41">
        <f t="shared" si="194"/>
        <v>0</v>
      </c>
      <c r="I465" s="41">
        <f t="shared" si="194"/>
        <v>0</v>
      </c>
      <c r="J465" s="41">
        <f t="shared" si="194"/>
        <v>0</v>
      </c>
      <c r="K465" s="41">
        <f>SUM(K466+K469+K470)</f>
        <v>0</v>
      </c>
      <c r="L465" s="71" t="s">
        <v>147</v>
      </c>
    </row>
    <row r="466" spans="1:12" ht="15">
      <c r="A466" s="20">
        <f t="shared" si="164"/>
        <v>455</v>
      </c>
      <c r="B466" s="27" t="s">
        <v>151</v>
      </c>
      <c r="C466" s="41">
        <f t="shared" si="187"/>
        <v>1310.886</v>
      </c>
      <c r="D466" s="41">
        <v>0</v>
      </c>
      <c r="E466" s="41">
        <v>0</v>
      </c>
      <c r="F466" s="41">
        <v>0</v>
      </c>
      <c r="G466" s="41">
        <f>SUM(G467:G468)</f>
        <v>1310.886</v>
      </c>
      <c r="H466" s="41">
        <v>0</v>
      </c>
      <c r="I466" s="41">
        <v>0</v>
      </c>
      <c r="J466" s="41">
        <v>0</v>
      </c>
      <c r="K466" s="41">
        <v>0</v>
      </c>
      <c r="L466" s="78"/>
    </row>
    <row r="467" spans="1:12" ht="15">
      <c r="A467" s="20">
        <f t="shared" si="164"/>
        <v>456</v>
      </c>
      <c r="B467" s="27" t="s">
        <v>152</v>
      </c>
      <c r="C467" s="41">
        <f t="shared" si="187"/>
        <v>1268.1861</v>
      </c>
      <c r="D467" s="41">
        <v>0</v>
      </c>
      <c r="E467" s="41">
        <v>0</v>
      </c>
      <c r="F467" s="41">
        <v>0</v>
      </c>
      <c r="G467" s="41">
        <v>1268.1861</v>
      </c>
      <c r="H467" s="41">
        <v>0</v>
      </c>
      <c r="I467" s="41">
        <v>0</v>
      </c>
      <c r="J467" s="41">
        <v>0</v>
      </c>
      <c r="K467" s="41">
        <v>0</v>
      </c>
      <c r="L467" s="78"/>
    </row>
    <row r="468" spans="1:12" ht="25.5">
      <c r="A468" s="20">
        <f t="shared" si="164"/>
        <v>457</v>
      </c>
      <c r="B468" s="27" t="s">
        <v>109</v>
      </c>
      <c r="C468" s="41">
        <f t="shared" si="187"/>
        <v>42.6999</v>
      </c>
      <c r="D468" s="41">
        <v>0</v>
      </c>
      <c r="E468" s="41">
        <v>0</v>
      </c>
      <c r="F468" s="41">
        <v>0</v>
      </c>
      <c r="G468" s="41">
        <v>42.6999</v>
      </c>
      <c r="H468" s="41">
        <v>0</v>
      </c>
      <c r="I468" s="41">
        <v>0</v>
      </c>
      <c r="J468" s="41">
        <v>0</v>
      </c>
      <c r="K468" s="41">
        <v>0</v>
      </c>
      <c r="L468" s="78"/>
    </row>
    <row r="469" spans="1:12" ht="15">
      <c r="A469" s="20">
        <f t="shared" si="164"/>
        <v>458</v>
      </c>
      <c r="B469" s="36" t="s">
        <v>5</v>
      </c>
      <c r="C469" s="41">
        <f t="shared" si="187"/>
        <v>0</v>
      </c>
      <c r="D469" s="41">
        <v>0</v>
      </c>
      <c r="E469" s="41">
        <v>0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78"/>
    </row>
    <row r="470" spans="1:12" ht="15">
      <c r="A470" s="20">
        <f t="shared" si="164"/>
        <v>459</v>
      </c>
      <c r="B470" s="36" t="s">
        <v>52</v>
      </c>
      <c r="C470" s="41">
        <f t="shared" si="187"/>
        <v>2959.101</v>
      </c>
      <c r="D470" s="41">
        <v>0</v>
      </c>
      <c r="E470" s="41">
        <v>0</v>
      </c>
      <c r="F470" s="41">
        <v>0</v>
      </c>
      <c r="G470" s="41">
        <v>2959.101</v>
      </c>
      <c r="H470" s="41">
        <v>0</v>
      </c>
      <c r="I470" s="41">
        <v>0</v>
      </c>
      <c r="J470" s="41">
        <v>0</v>
      </c>
      <c r="K470" s="41">
        <v>0</v>
      </c>
      <c r="L470" s="78"/>
    </row>
    <row r="471" spans="1:12" ht="57" customHeight="1">
      <c r="A471" s="20">
        <f t="shared" si="164"/>
        <v>460</v>
      </c>
      <c r="B471" s="36" t="s">
        <v>105</v>
      </c>
      <c r="C471" s="41">
        <f t="shared" si="187"/>
        <v>8597.088</v>
      </c>
      <c r="D471" s="41">
        <f aca="true" t="shared" si="195" ref="D471:J471">SUM(D472+D475+D476)</f>
        <v>0</v>
      </c>
      <c r="E471" s="41">
        <f t="shared" si="195"/>
        <v>0</v>
      </c>
      <c r="F471" s="41">
        <f t="shared" si="195"/>
        <v>0</v>
      </c>
      <c r="G471" s="41">
        <f>SUM(G472+G475+G476)</f>
        <v>8597.088</v>
      </c>
      <c r="H471" s="41">
        <f t="shared" si="195"/>
        <v>0</v>
      </c>
      <c r="I471" s="41">
        <f t="shared" si="195"/>
        <v>0</v>
      </c>
      <c r="J471" s="41">
        <f t="shared" si="195"/>
        <v>0</v>
      </c>
      <c r="K471" s="41">
        <f>SUM(K472+K475+K476)</f>
        <v>0</v>
      </c>
      <c r="L471" s="71" t="s">
        <v>147</v>
      </c>
    </row>
    <row r="472" spans="1:12" ht="15">
      <c r="A472" s="20">
        <f t="shared" si="164"/>
        <v>461</v>
      </c>
      <c r="B472" s="27" t="s">
        <v>151</v>
      </c>
      <c r="C472" s="41">
        <f t="shared" si="187"/>
        <v>2639.3158</v>
      </c>
      <c r="D472" s="41">
        <v>0</v>
      </c>
      <c r="E472" s="41">
        <v>0</v>
      </c>
      <c r="F472" s="41">
        <v>0</v>
      </c>
      <c r="G472" s="41">
        <f>SUM(G473:G474)</f>
        <v>2639.3158</v>
      </c>
      <c r="H472" s="41">
        <v>0</v>
      </c>
      <c r="I472" s="41">
        <v>0</v>
      </c>
      <c r="J472" s="41">
        <v>0</v>
      </c>
      <c r="K472" s="41">
        <v>0</v>
      </c>
      <c r="L472" s="78"/>
    </row>
    <row r="473" spans="1:12" ht="15">
      <c r="A473" s="20">
        <f aca="true" t="shared" si="196" ref="A473:A485">SUM(A472+1)</f>
        <v>462</v>
      </c>
      <c r="B473" s="27" t="s">
        <v>152</v>
      </c>
      <c r="C473" s="41">
        <f t="shared" si="187"/>
        <v>2553.3449</v>
      </c>
      <c r="D473" s="41">
        <v>0</v>
      </c>
      <c r="E473" s="41">
        <v>0</v>
      </c>
      <c r="F473" s="41">
        <v>0</v>
      </c>
      <c r="G473" s="41">
        <v>2553.3449</v>
      </c>
      <c r="H473" s="41">
        <v>0</v>
      </c>
      <c r="I473" s="41">
        <v>0</v>
      </c>
      <c r="J473" s="41">
        <v>0</v>
      </c>
      <c r="K473" s="41">
        <v>0</v>
      </c>
      <c r="L473" s="78"/>
    </row>
    <row r="474" spans="1:12" ht="22.5" customHeight="1">
      <c r="A474" s="20">
        <f t="shared" si="196"/>
        <v>463</v>
      </c>
      <c r="B474" s="27" t="s">
        <v>109</v>
      </c>
      <c r="C474" s="41">
        <f t="shared" si="187"/>
        <v>85.9709</v>
      </c>
      <c r="D474" s="41">
        <v>0</v>
      </c>
      <c r="E474" s="41">
        <v>0</v>
      </c>
      <c r="F474" s="41">
        <v>0</v>
      </c>
      <c r="G474" s="41">
        <v>85.9709</v>
      </c>
      <c r="H474" s="41">
        <v>0</v>
      </c>
      <c r="I474" s="41">
        <v>0</v>
      </c>
      <c r="J474" s="41">
        <v>0</v>
      </c>
      <c r="K474" s="41">
        <v>0</v>
      </c>
      <c r="L474" s="78"/>
    </row>
    <row r="475" spans="1:12" ht="15">
      <c r="A475" s="20">
        <f t="shared" si="196"/>
        <v>464</v>
      </c>
      <c r="B475" s="36" t="s">
        <v>5</v>
      </c>
      <c r="C475" s="41">
        <f>SUM(D475:J475)</f>
        <v>0</v>
      </c>
      <c r="D475" s="41">
        <v>0</v>
      </c>
      <c r="E475" s="41">
        <v>0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78"/>
    </row>
    <row r="476" spans="1:12" ht="15">
      <c r="A476" s="20">
        <f t="shared" si="196"/>
        <v>465</v>
      </c>
      <c r="B476" s="36" t="s">
        <v>52</v>
      </c>
      <c r="C476" s="41">
        <f t="shared" si="187"/>
        <v>5957.7722</v>
      </c>
      <c r="D476" s="41">
        <v>0</v>
      </c>
      <c r="E476" s="41">
        <v>0</v>
      </c>
      <c r="F476" s="41">
        <v>0</v>
      </c>
      <c r="G476" s="41">
        <v>5957.7722</v>
      </c>
      <c r="H476" s="41">
        <v>0</v>
      </c>
      <c r="I476" s="41">
        <v>0</v>
      </c>
      <c r="J476" s="41">
        <v>0</v>
      </c>
      <c r="K476" s="41">
        <v>0</v>
      </c>
      <c r="L476" s="78"/>
    </row>
    <row r="477" spans="1:12" ht="15">
      <c r="A477" s="20">
        <f t="shared" si="196"/>
        <v>466</v>
      </c>
      <c r="B477" s="75" t="s">
        <v>107</v>
      </c>
      <c r="C477" s="76"/>
      <c r="D477" s="76"/>
      <c r="E477" s="76"/>
      <c r="F477" s="76"/>
      <c r="G477" s="76"/>
      <c r="H477" s="76"/>
      <c r="I477" s="76"/>
      <c r="J477" s="76"/>
      <c r="K477" s="76"/>
      <c r="L477" s="77"/>
    </row>
    <row r="478" spans="1:12" ht="15">
      <c r="A478" s="20">
        <f t="shared" si="196"/>
        <v>467</v>
      </c>
      <c r="B478" s="36" t="s">
        <v>17</v>
      </c>
      <c r="C478" s="37">
        <f aca="true" t="shared" si="197" ref="C478:C485">SUM(D478:J478)</f>
        <v>3262.911</v>
      </c>
      <c r="D478" s="37">
        <f>SUM(D479:D480)</f>
        <v>0</v>
      </c>
      <c r="E478" s="37">
        <f aca="true" t="shared" si="198" ref="E478:J478">SUM(E479:E480)</f>
        <v>0</v>
      </c>
      <c r="F478" s="37">
        <f t="shared" si="198"/>
        <v>0</v>
      </c>
      <c r="G478" s="37">
        <f>SUM(G479:G481)</f>
        <v>3262.911</v>
      </c>
      <c r="H478" s="37">
        <f t="shared" si="198"/>
        <v>0</v>
      </c>
      <c r="I478" s="37">
        <f t="shared" si="198"/>
        <v>0</v>
      </c>
      <c r="J478" s="37">
        <f t="shared" si="198"/>
        <v>0</v>
      </c>
      <c r="K478" s="37">
        <f>SUM(K479:K480)</f>
        <v>0</v>
      </c>
      <c r="L478" s="83" t="s">
        <v>148</v>
      </c>
    </row>
    <row r="479" spans="1:12" ht="15">
      <c r="A479" s="20">
        <f t="shared" si="196"/>
        <v>468</v>
      </c>
      <c r="B479" s="36" t="s">
        <v>4</v>
      </c>
      <c r="C479" s="37">
        <f t="shared" si="197"/>
        <v>978.901</v>
      </c>
      <c r="D479" s="37">
        <v>0</v>
      </c>
      <c r="E479" s="37">
        <v>0</v>
      </c>
      <c r="F479" s="37">
        <v>0</v>
      </c>
      <c r="G479" s="37">
        <f>SUM(G483)</f>
        <v>978.901</v>
      </c>
      <c r="H479" s="37">
        <v>0</v>
      </c>
      <c r="I479" s="37">
        <v>0</v>
      </c>
      <c r="J479" s="37">
        <v>0</v>
      </c>
      <c r="K479" s="37">
        <v>0</v>
      </c>
      <c r="L479" s="83"/>
    </row>
    <row r="480" spans="1:12" ht="15">
      <c r="A480" s="20">
        <f t="shared" si="196"/>
        <v>469</v>
      </c>
      <c r="B480" s="36" t="s">
        <v>5</v>
      </c>
      <c r="C480" s="37">
        <f t="shared" si="197"/>
        <v>184.01</v>
      </c>
      <c r="D480" s="37">
        <v>0</v>
      </c>
      <c r="E480" s="37">
        <v>0</v>
      </c>
      <c r="F480" s="37">
        <v>0</v>
      </c>
      <c r="G480" s="37">
        <f>SUM(G484)</f>
        <v>184.01</v>
      </c>
      <c r="H480" s="37">
        <v>0</v>
      </c>
      <c r="I480" s="37">
        <v>0</v>
      </c>
      <c r="J480" s="37">
        <v>0</v>
      </c>
      <c r="K480" s="37">
        <v>0</v>
      </c>
      <c r="L480" s="83"/>
    </row>
    <row r="481" spans="1:12" ht="15">
      <c r="A481" s="20">
        <f t="shared" si="196"/>
        <v>470</v>
      </c>
      <c r="B481" s="36" t="s">
        <v>52</v>
      </c>
      <c r="C481" s="37">
        <f t="shared" si="197"/>
        <v>2100</v>
      </c>
      <c r="D481" s="37">
        <v>0</v>
      </c>
      <c r="E481" s="37">
        <v>0</v>
      </c>
      <c r="F481" s="37">
        <v>0</v>
      </c>
      <c r="G481" s="37">
        <f>SUM(G485)</f>
        <v>2100</v>
      </c>
      <c r="H481" s="37">
        <v>0</v>
      </c>
      <c r="I481" s="37">
        <v>0</v>
      </c>
      <c r="J481" s="37">
        <v>0</v>
      </c>
      <c r="K481" s="37">
        <v>0</v>
      </c>
      <c r="L481" s="83"/>
    </row>
    <row r="482" spans="1:12" ht="15">
      <c r="A482" s="20">
        <f t="shared" si="196"/>
        <v>471</v>
      </c>
      <c r="B482" s="36" t="s">
        <v>106</v>
      </c>
      <c r="C482" s="37">
        <f t="shared" si="197"/>
        <v>3262.911</v>
      </c>
      <c r="D482" s="37">
        <f>SUM(D483:D484)</f>
        <v>0</v>
      </c>
      <c r="E482" s="37">
        <f>SUM(E483:E484)</f>
        <v>0</v>
      </c>
      <c r="F482" s="37">
        <f>SUM(F483:F484)</f>
        <v>0</v>
      </c>
      <c r="G482" s="37">
        <f>SUM(G483:G485)</f>
        <v>3262.911</v>
      </c>
      <c r="H482" s="37">
        <f>SUM(H483:H484)</f>
        <v>0</v>
      </c>
      <c r="I482" s="37">
        <f>SUM(I483:I484)</f>
        <v>0</v>
      </c>
      <c r="J482" s="37">
        <f>SUM(J483:J484)</f>
        <v>0</v>
      </c>
      <c r="K482" s="37">
        <f>SUM(K483:K484)</f>
        <v>0</v>
      </c>
      <c r="L482" s="83" t="s">
        <v>148</v>
      </c>
    </row>
    <row r="483" spans="1:12" ht="15">
      <c r="A483" s="20">
        <f t="shared" si="196"/>
        <v>472</v>
      </c>
      <c r="B483" s="36" t="s">
        <v>4</v>
      </c>
      <c r="C483" s="37">
        <f t="shared" si="197"/>
        <v>978.901</v>
      </c>
      <c r="D483" s="37">
        <v>0</v>
      </c>
      <c r="E483" s="37">
        <v>0</v>
      </c>
      <c r="F483" s="37">
        <v>0</v>
      </c>
      <c r="G483" s="37">
        <v>978.901</v>
      </c>
      <c r="H483" s="37">
        <v>0</v>
      </c>
      <c r="I483" s="37">
        <v>0</v>
      </c>
      <c r="J483" s="37">
        <v>0</v>
      </c>
      <c r="K483" s="37">
        <v>0</v>
      </c>
      <c r="L483" s="83"/>
    </row>
    <row r="484" spans="1:12" ht="15">
      <c r="A484" s="20">
        <f t="shared" si="196"/>
        <v>473</v>
      </c>
      <c r="B484" s="36" t="s">
        <v>5</v>
      </c>
      <c r="C484" s="37">
        <f t="shared" si="197"/>
        <v>184.01</v>
      </c>
      <c r="D484" s="37">
        <v>0</v>
      </c>
      <c r="E484" s="37">
        <v>0</v>
      </c>
      <c r="F484" s="37">
        <v>0</v>
      </c>
      <c r="G484" s="37">
        <v>184.01</v>
      </c>
      <c r="H484" s="37">
        <v>0</v>
      </c>
      <c r="I484" s="37">
        <v>0</v>
      </c>
      <c r="J484" s="37">
        <v>0</v>
      </c>
      <c r="K484" s="37">
        <v>0</v>
      </c>
      <c r="L484" s="83"/>
    </row>
    <row r="485" spans="1:12" ht="15">
      <c r="A485" s="20">
        <f t="shared" si="196"/>
        <v>474</v>
      </c>
      <c r="B485" s="36" t="s">
        <v>52</v>
      </c>
      <c r="C485" s="37">
        <f t="shared" si="197"/>
        <v>2100</v>
      </c>
      <c r="D485" s="37">
        <v>0</v>
      </c>
      <c r="E485" s="37">
        <v>0</v>
      </c>
      <c r="F485" s="37">
        <v>0</v>
      </c>
      <c r="G485" s="37">
        <v>2100</v>
      </c>
      <c r="H485" s="37">
        <v>0</v>
      </c>
      <c r="I485" s="37">
        <v>0</v>
      </c>
      <c r="J485" s="37">
        <v>0</v>
      </c>
      <c r="K485" s="37">
        <v>0</v>
      </c>
      <c r="L485" s="83"/>
    </row>
  </sheetData>
  <mergeCells count="263">
    <mergeCell ref="L38:L39"/>
    <mergeCell ref="L34:L36"/>
    <mergeCell ref="B37:L37"/>
    <mergeCell ref="G29:G30"/>
    <mergeCell ref="C29:C30"/>
    <mergeCell ref="D29:D30"/>
    <mergeCell ref="L29:L32"/>
    <mergeCell ref="L69:L70"/>
    <mergeCell ref="J29:J30"/>
    <mergeCell ref="L57:L58"/>
    <mergeCell ref="L63:L64"/>
    <mergeCell ref="L49:L51"/>
    <mergeCell ref="I29:I30"/>
    <mergeCell ref="F29:F30"/>
    <mergeCell ref="E29:E30"/>
    <mergeCell ref="H29:H30"/>
    <mergeCell ref="K29:K30"/>
    <mergeCell ref="A3:L3"/>
    <mergeCell ref="A5:L5"/>
    <mergeCell ref="L12:L17"/>
    <mergeCell ref="A9:A10"/>
    <mergeCell ref="B9:B10"/>
    <mergeCell ref="A4:L4"/>
    <mergeCell ref="A6:L6"/>
    <mergeCell ref="L9:L10"/>
    <mergeCell ref="C9:K9"/>
    <mergeCell ref="L18:L21"/>
    <mergeCell ref="L22:L27"/>
    <mergeCell ref="B28:L28"/>
    <mergeCell ref="L41:L43"/>
    <mergeCell ref="B40:L40"/>
    <mergeCell ref="B81:L81"/>
    <mergeCell ref="L53:L55"/>
    <mergeCell ref="B56:L56"/>
    <mergeCell ref="B59:L59"/>
    <mergeCell ref="L72:L73"/>
    <mergeCell ref="L66:L67"/>
    <mergeCell ref="L75:L77"/>
    <mergeCell ref="B52:L52"/>
    <mergeCell ref="B74:L74"/>
    <mergeCell ref="B48:L48"/>
    <mergeCell ref="B44:L44"/>
    <mergeCell ref="L45:L47"/>
    <mergeCell ref="B100:L100"/>
    <mergeCell ref="B109:L109"/>
    <mergeCell ref="B62:L62"/>
    <mergeCell ref="B68:L68"/>
    <mergeCell ref="B88:L88"/>
    <mergeCell ref="L60:L61"/>
    <mergeCell ref="B65:L65"/>
    <mergeCell ref="B78:L78"/>
    <mergeCell ref="L79:L80"/>
    <mergeCell ref="B84:L84"/>
    <mergeCell ref="L85:L87"/>
    <mergeCell ref="L82:L83"/>
    <mergeCell ref="B71:L71"/>
    <mergeCell ref="B121:L121"/>
    <mergeCell ref="B128:L128"/>
    <mergeCell ref="L133:L135"/>
    <mergeCell ref="L125:L127"/>
    <mergeCell ref="B132:L132"/>
    <mergeCell ref="B91:L91"/>
    <mergeCell ref="L89:L90"/>
    <mergeCell ref="B94:L94"/>
    <mergeCell ref="L98:L99"/>
    <mergeCell ref="L101:L102"/>
    <mergeCell ref="L95:L96"/>
    <mergeCell ref="L92:L93"/>
    <mergeCell ref="L119:L120"/>
    <mergeCell ref="L110:L111"/>
    <mergeCell ref="B118:L118"/>
    <mergeCell ref="L113:L114"/>
    <mergeCell ref="B115:L115"/>
    <mergeCell ref="L116:L117"/>
    <mergeCell ref="B103:L103"/>
    <mergeCell ref="L107:L108"/>
    <mergeCell ref="B97:L97"/>
    <mergeCell ref="B112:L112"/>
    <mergeCell ref="B106:L106"/>
    <mergeCell ref="L104:L105"/>
    <mergeCell ref="L129:L131"/>
    <mergeCell ref="L171:L173"/>
    <mergeCell ref="B166:L166"/>
    <mergeCell ref="L122:L123"/>
    <mergeCell ref="B124:L124"/>
    <mergeCell ref="L145:L147"/>
    <mergeCell ref="L163:L165"/>
    <mergeCell ref="B159:L159"/>
    <mergeCell ref="B136:L136"/>
    <mergeCell ref="B140:L140"/>
    <mergeCell ref="B144:L144"/>
    <mergeCell ref="L160:L161"/>
    <mergeCell ref="L141:L143"/>
    <mergeCell ref="B148:L148"/>
    <mergeCell ref="L153:L154"/>
    <mergeCell ref="L137:L139"/>
    <mergeCell ref="B174:L174"/>
    <mergeCell ref="B178:L178"/>
    <mergeCell ref="L179:L181"/>
    <mergeCell ref="B190:L190"/>
    <mergeCell ref="B152:L152"/>
    <mergeCell ref="B170:L170"/>
    <mergeCell ref="B162:L162"/>
    <mergeCell ref="L156:L158"/>
    <mergeCell ref="B155:L155"/>
    <mergeCell ref="L175:L177"/>
    <mergeCell ref="L187:L189"/>
    <mergeCell ref="B186:L186"/>
    <mergeCell ref="B210:L210"/>
    <mergeCell ref="B198:L198"/>
    <mergeCell ref="L167:L169"/>
    <mergeCell ref="L220:L221"/>
    <mergeCell ref="B219:L219"/>
    <mergeCell ref="L214:L215"/>
    <mergeCell ref="L217:L218"/>
    <mergeCell ref="L199:L201"/>
    <mergeCell ref="B182:L182"/>
    <mergeCell ref="L183:L185"/>
    <mergeCell ref="B207:L207"/>
    <mergeCell ref="L191:L193"/>
    <mergeCell ref="B194:L194"/>
    <mergeCell ref="L195:L197"/>
    <mergeCell ref="L250:L253"/>
    <mergeCell ref="B270:L270"/>
    <mergeCell ref="L285:L286"/>
    <mergeCell ref="B273:L273"/>
    <mergeCell ref="L277:L279"/>
    <mergeCell ref="L261:L262"/>
    <mergeCell ref="B263:L263"/>
    <mergeCell ref="B213:L213"/>
    <mergeCell ref="L211:L212"/>
    <mergeCell ref="L208:L209"/>
    <mergeCell ref="B203:L203"/>
    <mergeCell ref="L204:L206"/>
    <mergeCell ref="L232:L235"/>
    <mergeCell ref="L229:L230"/>
    <mergeCell ref="B244:L244"/>
    <mergeCell ref="L245:L248"/>
    <mergeCell ref="L242:L243"/>
    <mergeCell ref="B260:L260"/>
    <mergeCell ref="L297:L298"/>
    <mergeCell ref="B314:L314"/>
    <mergeCell ref="B317:L317"/>
    <mergeCell ref="B399:L399"/>
    <mergeCell ref="L390:L392"/>
    <mergeCell ref="B396:L396"/>
    <mergeCell ref="L397:L398"/>
    <mergeCell ref="L339:L340"/>
    <mergeCell ref="L345:L346"/>
    <mergeCell ref="L327:L328"/>
    <mergeCell ref="L330:L331"/>
    <mergeCell ref="L336:L337"/>
    <mergeCell ref="L333:L334"/>
    <mergeCell ref="L348:L349"/>
    <mergeCell ref="L303:L304"/>
    <mergeCell ref="L342:L343"/>
    <mergeCell ref="B326:L326"/>
    <mergeCell ref="L268:L269"/>
    <mergeCell ref="B344:L344"/>
    <mergeCell ref="B299:L299"/>
    <mergeCell ref="B293:L293"/>
    <mergeCell ref="B296:L296"/>
    <mergeCell ref="B280:L280"/>
    <mergeCell ref="L288:L289"/>
    <mergeCell ref="L291:L292"/>
    <mergeCell ref="B320:L320"/>
    <mergeCell ref="L306:L307"/>
    <mergeCell ref="L324:L325"/>
    <mergeCell ref="L321:L322"/>
    <mergeCell ref="B323:L323"/>
    <mergeCell ref="B338:L338"/>
    <mergeCell ref="B341:L341"/>
    <mergeCell ref="B332:L332"/>
    <mergeCell ref="B402:L402"/>
    <mergeCell ref="L363:L364"/>
    <mergeCell ref="B374:L374"/>
    <mergeCell ref="L372:L373"/>
    <mergeCell ref="L366:L367"/>
    <mergeCell ref="B368:L368"/>
    <mergeCell ref="L369:L370"/>
    <mergeCell ref="B365:L365"/>
    <mergeCell ref="L400:L401"/>
    <mergeCell ref="L387:L388"/>
    <mergeCell ref="L360:L361"/>
    <mergeCell ref="L351:L352"/>
    <mergeCell ref="B335:L335"/>
    <mergeCell ref="B329:L329"/>
    <mergeCell ref="L357:L358"/>
    <mergeCell ref="B347:L347"/>
    <mergeCell ref="L465:L470"/>
    <mergeCell ref="L453:L458"/>
    <mergeCell ref="B452:L452"/>
    <mergeCell ref="L459:L464"/>
    <mergeCell ref="L446:L451"/>
    <mergeCell ref="L436:L439"/>
    <mergeCell ref="B440:L440"/>
    <mergeCell ref="L441:L444"/>
    <mergeCell ref="L394:L395"/>
    <mergeCell ref="G423:G424"/>
    <mergeCell ref="L406:L407"/>
    <mergeCell ref="B419:L419"/>
    <mergeCell ref="B416:L416"/>
    <mergeCell ref="K423:K424"/>
    <mergeCell ref="I423:I424"/>
    <mergeCell ref="L354:L355"/>
    <mergeCell ref="B435:L435"/>
    <mergeCell ref="C423:C424"/>
    <mergeCell ref="D423:D424"/>
    <mergeCell ref="L431:L434"/>
    <mergeCell ref="H423:H424"/>
    <mergeCell ref="L413:L415"/>
    <mergeCell ref="B422:L422"/>
    <mergeCell ref="L420:L421"/>
    <mergeCell ref="L423:L429"/>
    <mergeCell ref="B386:L386"/>
    <mergeCell ref="L482:L485"/>
    <mergeCell ref="B477:L477"/>
    <mergeCell ref="L471:L476"/>
    <mergeCell ref="L478:L481"/>
    <mergeCell ref="L281:L283"/>
    <mergeCell ref="B290:L290"/>
    <mergeCell ref="B287:L287"/>
    <mergeCell ref="B389:L389"/>
    <mergeCell ref="L375:L376"/>
    <mergeCell ref="L384:L385"/>
    <mergeCell ref="B350:L350"/>
    <mergeCell ref="B359:L359"/>
    <mergeCell ref="B356:L356"/>
    <mergeCell ref="J423:J424"/>
    <mergeCell ref="L417:L418"/>
    <mergeCell ref="B383:L383"/>
    <mergeCell ref="E423:E424"/>
    <mergeCell ref="L381:L382"/>
    <mergeCell ref="B377:L377"/>
    <mergeCell ref="L378:L379"/>
    <mergeCell ref="F423:F424"/>
    <mergeCell ref="B412:L412"/>
    <mergeCell ref="L403:L404"/>
    <mergeCell ref="L409:L411"/>
    <mergeCell ref="H1:L1"/>
    <mergeCell ref="H2:L2"/>
    <mergeCell ref="L318:L319"/>
    <mergeCell ref="L294:L295"/>
    <mergeCell ref="L309:L310"/>
    <mergeCell ref="L315:L316"/>
    <mergeCell ref="L312:L313"/>
    <mergeCell ref="B305:L305"/>
    <mergeCell ref="B241:L241"/>
    <mergeCell ref="B284:L284"/>
    <mergeCell ref="L149:L151"/>
    <mergeCell ref="L255:L256"/>
    <mergeCell ref="B231:L231"/>
    <mergeCell ref="L237:L240"/>
    <mergeCell ref="B249:L249"/>
    <mergeCell ref="L274:L275"/>
    <mergeCell ref="L271:L272"/>
    <mergeCell ref="L300:L301"/>
    <mergeCell ref="B257:L257"/>
    <mergeCell ref="L264:L266"/>
    <mergeCell ref="L258:L259"/>
    <mergeCell ref="L223:L224"/>
    <mergeCell ref="B228:L228"/>
    <mergeCell ref="L226:L227"/>
  </mergeCells>
  <printOptions/>
  <pageMargins left="0.3937007874015748" right="0.3937007874015748" top="0.7086614173228347" bottom="0.2755905511811024" header="0.5118110236220472" footer="0.31496062992125984"/>
  <pageSetup firstPageNumber="3" useFirstPageNumber="1" horizontalDpi="600" verticalDpi="600" orientation="landscape" paperSize="9" scale="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User</cp:lastModifiedBy>
  <cp:lastPrinted>2019-09-26T06:49:51Z</cp:lastPrinted>
  <dcterms:created xsi:type="dcterms:W3CDTF">2013-09-11T09:57:45Z</dcterms:created>
  <dcterms:modified xsi:type="dcterms:W3CDTF">2019-09-26T06:59:16Z</dcterms:modified>
  <cp:category/>
  <cp:version/>
  <cp:contentType/>
  <cp:contentStatus/>
</cp:coreProperties>
</file>