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машинисток\Машинистки постановления (распоряжения)\Бланки\ПОСТАНОВЛЕНИЯ\АДМИНИСТРАЦИЯ СГО\ЖКХ\о внесении изменений\2019\30.12.2019 № 1410\"/>
    </mc:Choice>
  </mc:AlternateContent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Лист1!$9:$11</definedName>
  </definedNames>
  <calcPr calcId="152511"/>
</workbook>
</file>

<file path=xl/calcChain.xml><?xml version="1.0" encoding="utf-8"?>
<calcChain xmlns="http://schemas.openxmlformats.org/spreadsheetml/2006/main">
  <c r="J206" i="1" l="1"/>
  <c r="K206" i="1"/>
  <c r="F206" i="1"/>
  <c r="G206" i="1"/>
  <c r="H206" i="1"/>
  <c r="I206" i="1"/>
  <c r="E206" i="1"/>
  <c r="F205" i="1"/>
  <c r="G205" i="1"/>
  <c r="H205" i="1"/>
  <c r="I205" i="1"/>
  <c r="D205" i="1"/>
  <c r="E205" i="1"/>
  <c r="H210" i="1"/>
  <c r="C210" i="1"/>
  <c r="K209" i="1"/>
  <c r="C209" i="1" s="1"/>
  <c r="C208" i="1" s="1"/>
  <c r="J208" i="1"/>
  <c r="I208" i="1"/>
  <c r="H208" i="1"/>
  <c r="G208" i="1"/>
  <c r="F208" i="1"/>
  <c r="E208" i="1"/>
  <c r="D208" i="1"/>
  <c r="E61" i="1"/>
  <c r="E50" i="1" s="1"/>
  <c r="E76" i="1"/>
  <c r="F61" i="1"/>
  <c r="F76" i="1"/>
  <c r="F50" i="1" s="1"/>
  <c r="F31" i="1" s="1"/>
  <c r="G61" i="1"/>
  <c r="G76" i="1"/>
  <c r="G50" i="1"/>
  <c r="H61" i="1"/>
  <c r="H50" i="1" s="1"/>
  <c r="H76" i="1"/>
  <c r="I61" i="1"/>
  <c r="I86" i="1"/>
  <c r="I76" i="1" s="1"/>
  <c r="J61" i="1"/>
  <c r="J105" i="1"/>
  <c r="J76" i="1" s="1"/>
  <c r="J50" i="1" s="1"/>
  <c r="J86" i="1"/>
  <c r="J111" i="1"/>
  <c r="K111" i="1" s="1"/>
  <c r="J114" i="1"/>
  <c r="K114" i="1" s="1"/>
  <c r="J120" i="1"/>
  <c r="K61" i="1"/>
  <c r="K73" i="1"/>
  <c r="K96" i="1"/>
  <c r="K108" i="1"/>
  <c r="K76" i="1" s="1"/>
  <c r="K105" i="1"/>
  <c r="K86" i="1"/>
  <c r="K117" i="1"/>
  <c r="K120" i="1"/>
  <c r="E77" i="1"/>
  <c r="E51" i="1" s="1"/>
  <c r="F77" i="1"/>
  <c r="F51" i="1"/>
  <c r="G77" i="1"/>
  <c r="G51" i="1" s="1"/>
  <c r="H77" i="1"/>
  <c r="H51" i="1"/>
  <c r="I77" i="1"/>
  <c r="I51" i="1" s="1"/>
  <c r="J77" i="1"/>
  <c r="J51" i="1"/>
  <c r="K77" i="1"/>
  <c r="K51" i="1" s="1"/>
  <c r="D77" i="1"/>
  <c r="D51" i="1"/>
  <c r="D61" i="1"/>
  <c r="D50" i="1" s="1"/>
  <c r="D31" i="1" s="1"/>
  <c r="D76" i="1"/>
  <c r="A13" i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C131" i="1"/>
  <c r="C130" i="1"/>
  <c r="K129" i="1"/>
  <c r="J129" i="1"/>
  <c r="I129" i="1"/>
  <c r="H129" i="1"/>
  <c r="G129" i="1"/>
  <c r="F129" i="1"/>
  <c r="E129" i="1"/>
  <c r="D129" i="1"/>
  <c r="C129" i="1"/>
  <c r="A144" i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C197" i="1"/>
  <c r="C196" i="1"/>
  <c r="K195" i="1"/>
  <c r="J195" i="1"/>
  <c r="I195" i="1"/>
  <c r="H195" i="1"/>
  <c r="G195" i="1"/>
  <c r="F195" i="1"/>
  <c r="E195" i="1"/>
  <c r="D195" i="1"/>
  <c r="C195" i="1"/>
  <c r="C193" i="1"/>
  <c r="C192" i="1"/>
  <c r="K191" i="1"/>
  <c r="J191" i="1"/>
  <c r="I191" i="1"/>
  <c r="H191" i="1"/>
  <c r="G191" i="1"/>
  <c r="F191" i="1"/>
  <c r="E191" i="1"/>
  <c r="D191" i="1"/>
  <c r="C191" i="1"/>
  <c r="C123" i="1"/>
  <c r="K122" i="1"/>
  <c r="J122" i="1"/>
  <c r="I122" i="1"/>
  <c r="H122" i="1"/>
  <c r="G122" i="1"/>
  <c r="F122" i="1"/>
  <c r="E122" i="1"/>
  <c r="D122" i="1"/>
  <c r="C122" i="1" s="1"/>
  <c r="I410" i="1"/>
  <c r="I408" i="1"/>
  <c r="I402" i="1"/>
  <c r="I399" i="1" s="1"/>
  <c r="I146" i="1"/>
  <c r="I142" i="1" s="1"/>
  <c r="H161" i="1"/>
  <c r="I161" i="1"/>
  <c r="I172" i="1"/>
  <c r="I138" i="1"/>
  <c r="G213" i="1"/>
  <c r="H213" i="1" s="1"/>
  <c r="I213" i="1" s="1"/>
  <c r="I184" i="1" s="1"/>
  <c r="D35" i="1"/>
  <c r="E35" i="1"/>
  <c r="E31" i="1"/>
  <c r="F35" i="1"/>
  <c r="G42" i="1"/>
  <c r="G35" i="1"/>
  <c r="G31" i="1" s="1"/>
  <c r="H35" i="1"/>
  <c r="H31" i="1"/>
  <c r="I35" i="1"/>
  <c r="J35" i="1"/>
  <c r="J31" i="1"/>
  <c r="K35" i="1"/>
  <c r="D43" i="1"/>
  <c r="D36" i="1"/>
  <c r="D32" i="1" s="1"/>
  <c r="E43" i="1"/>
  <c r="E36" i="1"/>
  <c r="E32" i="1" s="1"/>
  <c r="F43" i="1"/>
  <c r="F36" i="1"/>
  <c r="F32" i="1"/>
  <c r="G43" i="1"/>
  <c r="G36" i="1" s="1"/>
  <c r="G32" i="1"/>
  <c r="H43" i="1"/>
  <c r="H36" i="1" s="1"/>
  <c r="H32" i="1" s="1"/>
  <c r="I43" i="1"/>
  <c r="I36" i="1"/>
  <c r="I32" i="1"/>
  <c r="J43" i="1"/>
  <c r="J36" i="1"/>
  <c r="J32" i="1"/>
  <c r="K43" i="1"/>
  <c r="K36" i="1" s="1"/>
  <c r="K32" i="1" s="1"/>
  <c r="D172" i="1"/>
  <c r="D142" i="1"/>
  <c r="D138" i="1" s="1"/>
  <c r="D19" i="1" s="1"/>
  <c r="D242" i="1"/>
  <c r="D402" i="1"/>
  <c r="D399" i="1"/>
  <c r="E172" i="1"/>
  <c r="E142" i="1"/>
  <c r="E138" i="1"/>
  <c r="E242" i="1"/>
  <c r="E402" i="1"/>
  <c r="E399" i="1" s="1"/>
  <c r="E19" i="1"/>
  <c r="F172" i="1"/>
  <c r="F138" i="1" s="1"/>
  <c r="F19" i="1" s="1"/>
  <c r="F146" i="1"/>
  <c r="F142" i="1" s="1"/>
  <c r="F242" i="1"/>
  <c r="F402" i="1"/>
  <c r="F399" i="1" s="1"/>
  <c r="G172" i="1"/>
  <c r="G146" i="1"/>
  <c r="G142" i="1" s="1"/>
  <c r="G138" i="1" s="1"/>
  <c r="G19" i="1" s="1"/>
  <c r="G242" i="1"/>
  <c r="G402" i="1"/>
  <c r="G399" i="1" s="1"/>
  <c r="G436" i="1"/>
  <c r="H172" i="1"/>
  <c r="H158" i="1"/>
  <c r="H142" i="1"/>
  <c r="H138" i="1" s="1"/>
  <c r="H19" i="1" s="1"/>
  <c r="H242" i="1"/>
  <c r="H402" i="1"/>
  <c r="H399" i="1"/>
  <c r="I242" i="1"/>
  <c r="J172" i="1"/>
  <c r="J408" i="1"/>
  <c r="J402" i="1" s="1"/>
  <c r="J242" i="1"/>
  <c r="K180" i="1"/>
  <c r="K172" i="1" s="1"/>
  <c r="K405" i="1"/>
  <c r="K408" i="1"/>
  <c r="K402" i="1" s="1"/>
  <c r="K242" i="1"/>
  <c r="I173" i="1"/>
  <c r="H147" i="1"/>
  <c r="I147" i="1" s="1"/>
  <c r="H162" i="1"/>
  <c r="I162" i="1" s="1"/>
  <c r="H169" i="1"/>
  <c r="I169" i="1"/>
  <c r="J169" i="1" s="1"/>
  <c r="K169" i="1" s="1"/>
  <c r="I243" i="1"/>
  <c r="J173" i="1"/>
  <c r="J162" i="1"/>
  <c r="K162" i="1" s="1"/>
  <c r="J243" i="1"/>
  <c r="K173" i="1"/>
  <c r="K243" i="1"/>
  <c r="D173" i="1"/>
  <c r="D139" i="1" s="1"/>
  <c r="D20" i="1" s="1"/>
  <c r="D143" i="1"/>
  <c r="D243" i="1"/>
  <c r="E173" i="1"/>
  <c r="E143" i="1"/>
  <c r="E139" i="1" s="1"/>
  <c r="E20" i="1" s="1"/>
  <c r="E243" i="1"/>
  <c r="F173" i="1"/>
  <c r="F139" i="1" s="1"/>
  <c r="F20" i="1" s="1"/>
  <c r="F143" i="1"/>
  <c r="F243" i="1"/>
  <c r="G173" i="1"/>
  <c r="G139" i="1" s="1"/>
  <c r="G143" i="1"/>
  <c r="G243" i="1"/>
  <c r="G20" i="1" s="1"/>
  <c r="H181" i="1"/>
  <c r="H173" i="1" s="1"/>
  <c r="H139" i="1" s="1"/>
  <c r="H20" i="1" s="1"/>
  <c r="H143" i="1"/>
  <c r="H243" i="1"/>
  <c r="D244" i="1"/>
  <c r="D21" i="1" s="1"/>
  <c r="E244" i="1"/>
  <c r="E21" i="1"/>
  <c r="F244" i="1"/>
  <c r="F21" i="1" s="1"/>
  <c r="G244" i="1"/>
  <c r="G21" i="1"/>
  <c r="H244" i="1"/>
  <c r="H21" i="1" s="1"/>
  <c r="I244" i="1"/>
  <c r="I21" i="1"/>
  <c r="J244" i="1"/>
  <c r="J21" i="1" s="1"/>
  <c r="K244" i="1"/>
  <c r="K21" i="1"/>
  <c r="G184" i="1"/>
  <c r="G231" i="1"/>
  <c r="G260" i="1"/>
  <c r="G282" i="1"/>
  <c r="G329" i="1"/>
  <c r="G344" i="1"/>
  <c r="G317" i="1" s="1"/>
  <c r="G368" i="1"/>
  <c r="G386" i="1"/>
  <c r="G415" i="1"/>
  <c r="G459" i="1"/>
  <c r="G452" i="1" s="1"/>
  <c r="G483" i="1"/>
  <c r="C266" i="1"/>
  <c r="C263" i="1"/>
  <c r="C260" i="1" s="1"/>
  <c r="I231" i="1"/>
  <c r="D231" i="1"/>
  <c r="E231" i="1"/>
  <c r="F231" i="1"/>
  <c r="H231" i="1"/>
  <c r="J231" i="1"/>
  <c r="K234" i="1"/>
  <c r="K231" i="1" s="1"/>
  <c r="C231" i="1" s="1"/>
  <c r="D184" i="1"/>
  <c r="E184" i="1"/>
  <c r="F184" i="1"/>
  <c r="C184" i="1" s="1"/>
  <c r="H184" i="1"/>
  <c r="J213" i="1"/>
  <c r="J184" i="1" s="1"/>
  <c r="K213" i="1"/>
  <c r="K184" i="1" s="1"/>
  <c r="K216" i="1"/>
  <c r="D282" i="1"/>
  <c r="E282" i="1"/>
  <c r="F282" i="1"/>
  <c r="H282" i="1"/>
  <c r="I293" i="1"/>
  <c r="I282" i="1" s="1"/>
  <c r="J296" i="1"/>
  <c r="K302" i="1"/>
  <c r="D329" i="1"/>
  <c r="D317" i="1" s="1"/>
  <c r="D344" i="1"/>
  <c r="E329" i="1"/>
  <c r="E317" i="1" s="1"/>
  <c r="E344" i="1"/>
  <c r="F329" i="1"/>
  <c r="F344" i="1"/>
  <c r="F317" i="1" s="1"/>
  <c r="F305" i="1" s="1"/>
  <c r="F304" i="1" s="1"/>
  <c r="H329" i="1"/>
  <c r="H344" i="1"/>
  <c r="H317" i="1"/>
  <c r="I329" i="1"/>
  <c r="I317" i="1" s="1"/>
  <c r="I344" i="1"/>
  <c r="J329" i="1"/>
  <c r="J353" i="1"/>
  <c r="K353" i="1" s="1"/>
  <c r="K352" i="1" s="1"/>
  <c r="J350" i="1"/>
  <c r="K350" i="1" s="1"/>
  <c r="C350" i="1" s="1"/>
  <c r="K329" i="1"/>
  <c r="K344" i="1"/>
  <c r="K317" i="1" s="1"/>
  <c r="K305" i="1" s="1"/>
  <c r="D368" i="1"/>
  <c r="E368" i="1"/>
  <c r="H371" i="1"/>
  <c r="H368" i="1" s="1"/>
  <c r="I368" i="1"/>
  <c r="J368" i="1"/>
  <c r="D386" i="1"/>
  <c r="E386" i="1"/>
  <c r="F386" i="1"/>
  <c r="F374" i="1" s="1"/>
  <c r="C374" i="1" s="1"/>
  <c r="H386" i="1"/>
  <c r="I386" i="1"/>
  <c r="J386" i="1"/>
  <c r="K386" i="1"/>
  <c r="K385" i="1" s="1"/>
  <c r="K373" i="1" s="1"/>
  <c r="D415" i="1"/>
  <c r="E415" i="1"/>
  <c r="F415" i="1"/>
  <c r="H415" i="1"/>
  <c r="I415" i="1"/>
  <c r="J415" i="1"/>
  <c r="K415" i="1"/>
  <c r="D459" i="1"/>
  <c r="D482" i="1"/>
  <c r="D452" i="1"/>
  <c r="E459" i="1"/>
  <c r="E452" i="1" s="1"/>
  <c r="C452" i="1" s="1"/>
  <c r="E482" i="1"/>
  <c r="F459" i="1"/>
  <c r="F452" i="1" s="1"/>
  <c r="F482" i="1"/>
  <c r="H459" i="1"/>
  <c r="H482" i="1"/>
  <c r="H452" i="1" s="1"/>
  <c r="I459" i="1"/>
  <c r="I482" i="1"/>
  <c r="I452" i="1"/>
  <c r="J459" i="1"/>
  <c r="J452" i="1" s="1"/>
  <c r="J482" i="1"/>
  <c r="J260" i="1"/>
  <c r="K260" i="1"/>
  <c r="K371" i="1"/>
  <c r="K368" i="1" s="1"/>
  <c r="I260" i="1"/>
  <c r="D260" i="1"/>
  <c r="E260" i="1"/>
  <c r="E23" i="1" s="1"/>
  <c r="F260" i="1"/>
  <c r="G460" i="1"/>
  <c r="G453" i="1" s="1"/>
  <c r="G25" i="1" s="1"/>
  <c r="H260" i="1"/>
  <c r="D185" i="1"/>
  <c r="D414" i="1"/>
  <c r="D283" i="1"/>
  <c r="D461" i="1"/>
  <c r="D454" i="1" s="1"/>
  <c r="D26" i="1"/>
  <c r="E201" i="1"/>
  <c r="E185" i="1" s="1"/>
  <c r="E414" i="1"/>
  <c r="E283" i="1"/>
  <c r="E270" i="1" s="1"/>
  <c r="E461" i="1"/>
  <c r="E454" i="1" s="1"/>
  <c r="F201" i="1"/>
  <c r="F185" i="1" s="1"/>
  <c r="F414" i="1"/>
  <c r="F283" i="1"/>
  <c r="F461" i="1"/>
  <c r="F454" i="1" s="1"/>
  <c r="G202" i="1"/>
  <c r="G201" i="1"/>
  <c r="G185" i="1" s="1"/>
  <c r="G414" i="1"/>
  <c r="G283" i="1"/>
  <c r="G461" i="1"/>
  <c r="G454" i="1" s="1"/>
  <c r="G484" i="1"/>
  <c r="H202" i="1"/>
  <c r="H189" i="1"/>
  <c r="H414" i="1"/>
  <c r="H395" i="1" s="1"/>
  <c r="H394" i="1" s="1"/>
  <c r="H283" i="1"/>
  <c r="H461" i="1"/>
  <c r="H454" i="1" s="1"/>
  <c r="I189" i="1"/>
  <c r="I414" i="1"/>
  <c r="I395" i="1" s="1"/>
  <c r="I283" i="1"/>
  <c r="I461" i="1"/>
  <c r="I454" i="1"/>
  <c r="J189" i="1"/>
  <c r="K189" i="1" s="1"/>
  <c r="J414" i="1"/>
  <c r="J283" i="1"/>
  <c r="J461" i="1"/>
  <c r="J454" i="1" s="1"/>
  <c r="K414" i="1"/>
  <c r="K283" i="1"/>
  <c r="K461" i="1"/>
  <c r="K454" i="1" s="1"/>
  <c r="G462" i="1"/>
  <c r="G485" i="1"/>
  <c r="G455" i="1" s="1"/>
  <c r="G27" i="1" s="1"/>
  <c r="G17" i="1" s="1"/>
  <c r="H455" i="1"/>
  <c r="H27" i="1"/>
  <c r="I455" i="1"/>
  <c r="I27" i="1" s="1"/>
  <c r="J455" i="1"/>
  <c r="J27" i="1"/>
  <c r="K455" i="1"/>
  <c r="K27" i="1" s="1"/>
  <c r="K17" i="1" s="1"/>
  <c r="D460" i="1"/>
  <c r="D453" i="1" s="1"/>
  <c r="D25" i="1" s="1"/>
  <c r="J460" i="1"/>
  <c r="J453" i="1" s="1"/>
  <c r="J25" i="1" s="1"/>
  <c r="J15" i="1" s="1"/>
  <c r="K459" i="1"/>
  <c r="K452" i="1" s="1"/>
  <c r="K482" i="1"/>
  <c r="K460" i="1"/>
  <c r="K453" i="1" s="1"/>
  <c r="K25" i="1" s="1"/>
  <c r="K15" i="1" s="1"/>
  <c r="I460" i="1"/>
  <c r="I453" i="1" s="1"/>
  <c r="I25" i="1" s="1"/>
  <c r="I15" i="1"/>
  <c r="E460" i="1"/>
  <c r="E453" i="1"/>
  <c r="E25" i="1" s="1"/>
  <c r="E15" i="1" s="1"/>
  <c r="F460" i="1"/>
  <c r="F453" i="1" s="1"/>
  <c r="F25" i="1" s="1"/>
  <c r="F15" i="1" s="1"/>
  <c r="G15" i="1"/>
  <c r="H460" i="1"/>
  <c r="H453" i="1"/>
  <c r="H25" i="1" s="1"/>
  <c r="H15" i="1" s="1"/>
  <c r="I17" i="1"/>
  <c r="J17" i="1"/>
  <c r="D396" i="1"/>
  <c r="E396" i="1"/>
  <c r="G396" i="1"/>
  <c r="H396" i="1"/>
  <c r="I396" i="1"/>
  <c r="C405" i="1"/>
  <c r="D417" i="1"/>
  <c r="E417" i="1"/>
  <c r="F417" i="1"/>
  <c r="G417" i="1"/>
  <c r="H417" i="1"/>
  <c r="I417" i="1"/>
  <c r="J417" i="1"/>
  <c r="K417" i="1"/>
  <c r="C417" i="1"/>
  <c r="C422" i="1"/>
  <c r="D424" i="1"/>
  <c r="E424" i="1"/>
  <c r="F424" i="1"/>
  <c r="G424" i="1"/>
  <c r="H424" i="1"/>
  <c r="I424" i="1"/>
  <c r="J424" i="1"/>
  <c r="K424" i="1"/>
  <c r="C425" i="1"/>
  <c r="C418" i="1"/>
  <c r="C419" i="1"/>
  <c r="D404" i="1"/>
  <c r="E404" i="1"/>
  <c r="F404" i="1"/>
  <c r="G404" i="1"/>
  <c r="H404" i="1"/>
  <c r="I404" i="1"/>
  <c r="J404" i="1"/>
  <c r="K404" i="1"/>
  <c r="D398" i="1"/>
  <c r="E398" i="1"/>
  <c r="F398" i="1"/>
  <c r="G398" i="1"/>
  <c r="H398" i="1"/>
  <c r="I398" i="1"/>
  <c r="E395" i="1"/>
  <c r="F395" i="1"/>
  <c r="G395" i="1"/>
  <c r="J395" i="1"/>
  <c r="K395" i="1"/>
  <c r="E394" i="1"/>
  <c r="I394" i="1"/>
  <c r="C389" i="1"/>
  <c r="C392" i="1"/>
  <c r="D374" i="1"/>
  <c r="E374" i="1"/>
  <c r="G374" i="1"/>
  <c r="H374" i="1"/>
  <c r="I374" i="1"/>
  <c r="J374" i="1"/>
  <c r="K374" i="1"/>
  <c r="D385" i="1"/>
  <c r="D373" i="1"/>
  <c r="E385" i="1"/>
  <c r="E373" i="1" s="1"/>
  <c r="G385" i="1"/>
  <c r="G373" i="1" s="1"/>
  <c r="H385" i="1"/>
  <c r="H373" i="1"/>
  <c r="I385" i="1"/>
  <c r="I373" i="1" s="1"/>
  <c r="J385" i="1"/>
  <c r="J373" i="1"/>
  <c r="D352" i="1"/>
  <c r="C352" i="1" s="1"/>
  <c r="E352" i="1"/>
  <c r="F352" i="1"/>
  <c r="G352" i="1"/>
  <c r="H352" i="1"/>
  <c r="I352" i="1"/>
  <c r="J352" i="1"/>
  <c r="C353" i="1"/>
  <c r="C347" i="1"/>
  <c r="C341" i="1"/>
  <c r="C338" i="1"/>
  <c r="C335" i="1"/>
  <c r="C332" i="1"/>
  <c r="C329" i="1"/>
  <c r="D319" i="1"/>
  <c r="E319" i="1"/>
  <c r="F319" i="1"/>
  <c r="G319" i="1"/>
  <c r="H319" i="1"/>
  <c r="I319" i="1"/>
  <c r="J319" i="1"/>
  <c r="K319" i="1"/>
  <c r="C320" i="1"/>
  <c r="D305" i="1"/>
  <c r="D304" i="1" s="1"/>
  <c r="E305" i="1"/>
  <c r="E304" i="1" s="1"/>
  <c r="H305" i="1"/>
  <c r="I305" i="1"/>
  <c r="I304" i="1" s="1"/>
  <c r="H304" i="1"/>
  <c r="K304" i="1"/>
  <c r="C302" i="1"/>
  <c r="C299" i="1"/>
  <c r="D295" i="1"/>
  <c r="E295" i="1"/>
  <c r="F295" i="1"/>
  <c r="G295" i="1"/>
  <c r="H295" i="1"/>
  <c r="I295" i="1"/>
  <c r="J295" i="1"/>
  <c r="K295" i="1"/>
  <c r="C295" i="1"/>
  <c r="C296" i="1"/>
  <c r="D292" i="1"/>
  <c r="E292" i="1"/>
  <c r="F292" i="1"/>
  <c r="G292" i="1"/>
  <c r="H292" i="1"/>
  <c r="C290" i="1"/>
  <c r="D289" i="1"/>
  <c r="E289" i="1"/>
  <c r="F289" i="1"/>
  <c r="G289" i="1"/>
  <c r="C289" i="1" s="1"/>
  <c r="H289" i="1"/>
  <c r="I289" i="1"/>
  <c r="J289" i="1"/>
  <c r="K289" i="1"/>
  <c r="C286" i="1"/>
  <c r="C287" i="1"/>
  <c r="C283" i="1"/>
  <c r="D270" i="1"/>
  <c r="F270" i="1"/>
  <c r="G270" i="1"/>
  <c r="H270" i="1"/>
  <c r="I270" i="1"/>
  <c r="J270" i="1"/>
  <c r="K270" i="1"/>
  <c r="C270" i="1"/>
  <c r="D269" i="1"/>
  <c r="E269" i="1"/>
  <c r="F269" i="1"/>
  <c r="F268" i="1" s="1"/>
  <c r="G269" i="1"/>
  <c r="H269" i="1"/>
  <c r="D268" i="1"/>
  <c r="E268" i="1"/>
  <c r="G268" i="1"/>
  <c r="H268" i="1"/>
  <c r="J237" i="1"/>
  <c r="K237" i="1"/>
  <c r="D237" i="1"/>
  <c r="C237" i="1" s="1"/>
  <c r="C236" i="1" s="1"/>
  <c r="E237" i="1"/>
  <c r="F237" i="1"/>
  <c r="G237" i="1"/>
  <c r="H237" i="1"/>
  <c r="I237" i="1"/>
  <c r="D238" i="1"/>
  <c r="E238" i="1"/>
  <c r="C238" i="1" s="1"/>
  <c r="F238" i="1"/>
  <c r="G238" i="1"/>
  <c r="H238" i="1"/>
  <c r="I238" i="1"/>
  <c r="J238" i="1"/>
  <c r="K238" i="1"/>
  <c r="D239" i="1"/>
  <c r="E239" i="1"/>
  <c r="C239" i="1" s="1"/>
  <c r="F239" i="1"/>
  <c r="G239" i="1"/>
  <c r="H239" i="1"/>
  <c r="I239" i="1"/>
  <c r="J239" i="1"/>
  <c r="K239" i="1"/>
  <c r="J259" i="1"/>
  <c r="K259" i="1"/>
  <c r="D259" i="1"/>
  <c r="C259" i="1" s="1"/>
  <c r="E259" i="1"/>
  <c r="F259" i="1"/>
  <c r="G259" i="1"/>
  <c r="H259" i="1"/>
  <c r="I259" i="1"/>
  <c r="D254" i="1"/>
  <c r="E254" i="1"/>
  <c r="C254" i="1" s="1"/>
  <c r="F254" i="1"/>
  <c r="G254" i="1"/>
  <c r="H254" i="1"/>
  <c r="I254" i="1"/>
  <c r="J254" i="1"/>
  <c r="K254" i="1"/>
  <c r="J265" i="1"/>
  <c r="K265" i="1"/>
  <c r="D265" i="1"/>
  <c r="E265" i="1"/>
  <c r="F265" i="1"/>
  <c r="G265" i="1"/>
  <c r="C265" i="1" s="1"/>
  <c r="H265" i="1"/>
  <c r="I265" i="1"/>
  <c r="D262" i="1"/>
  <c r="E262" i="1"/>
  <c r="F262" i="1"/>
  <c r="G262" i="1"/>
  <c r="H262" i="1"/>
  <c r="I262" i="1"/>
  <c r="J262" i="1"/>
  <c r="K262" i="1"/>
  <c r="C262" i="1"/>
  <c r="I233" i="1"/>
  <c r="D233" i="1"/>
  <c r="C233" i="1" s="1"/>
  <c r="E233" i="1"/>
  <c r="F233" i="1"/>
  <c r="G233" i="1"/>
  <c r="H233" i="1"/>
  <c r="J233" i="1"/>
  <c r="K233" i="1"/>
  <c r="C234" i="1"/>
  <c r="I219" i="1"/>
  <c r="D219" i="1"/>
  <c r="C219" i="1" s="1"/>
  <c r="E219" i="1"/>
  <c r="F219" i="1"/>
  <c r="G219" i="1"/>
  <c r="H219" i="1"/>
  <c r="J219" i="1"/>
  <c r="K219" i="1"/>
  <c r="D215" i="1"/>
  <c r="E215" i="1"/>
  <c r="F215" i="1"/>
  <c r="G215" i="1"/>
  <c r="H215" i="1"/>
  <c r="I215" i="1"/>
  <c r="J215" i="1"/>
  <c r="K215" i="1"/>
  <c r="C215" i="1"/>
  <c r="C216" i="1"/>
  <c r="D212" i="1"/>
  <c r="E212" i="1"/>
  <c r="C212" i="1" s="1"/>
  <c r="F212" i="1"/>
  <c r="G212" i="1"/>
  <c r="H212" i="1"/>
  <c r="I212" i="1"/>
  <c r="J212" i="1"/>
  <c r="K212" i="1"/>
  <c r="C213" i="1"/>
  <c r="D204" i="1"/>
  <c r="E204" i="1"/>
  <c r="F204" i="1"/>
  <c r="G204" i="1"/>
  <c r="H204" i="1"/>
  <c r="I204" i="1"/>
  <c r="J204" i="1"/>
  <c r="K204" i="1"/>
  <c r="C204" i="1"/>
  <c r="C205" i="1"/>
  <c r="C200" i="1"/>
  <c r="D187" i="1"/>
  <c r="E187" i="1"/>
  <c r="C187" i="1" s="1"/>
  <c r="F187" i="1"/>
  <c r="G187" i="1"/>
  <c r="H187" i="1"/>
  <c r="I187" i="1"/>
  <c r="J187" i="1"/>
  <c r="K187" i="1"/>
  <c r="C188" i="1"/>
  <c r="C180" i="1"/>
  <c r="C181" i="1"/>
  <c r="C179" i="1"/>
  <c r="D175" i="1"/>
  <c r="E175" i="1"/>
  <c r="F175" i="1"/>
  <c r="G175" i="1"/>
  <c r="H177" i="1"/>
  <c r="H175" i="1"/>
  <c r="I177" i="1"/>
  <c r="J177" i="1" s="1"/>
  <c r="I175" i="1"/>
  <c r="C176" i="1"/>
  <c r="D171" i="1"/>
  <c r="E171" i="1"/>
  <c r="F171" i="1"/>
  <c r="G171" i="1"/>
  <c r="H171" i="1"/>
  <c r="I171" i="1"/>
  <c r="J171" i="1"/>
  <c r="K171" i="1"/>
  <c r="C171" i="1"/>
  <c r="C172" i="1"/>
  <c r="C173" i="1"/>
  <c r="D167" i="1"/>
  <c r="E167" i="1"/>
  <c r="C167" i="1" s="1"/>
  <c r="F167" i="1"/>
  <c r="G167" i="1"/>
  <c r="H167" i="1"/>
  <c r="I167" i="1"/>
  <c r="J167" i="1"/>
  <c r="K167" i="1"/>
  <c r="C168" i="1"/>
  <c r="D164" i="1"/>
  <c r="E164" i="1"/>
  <c r="F164" i="1"/>
  <c r="C164" i="1" s="1"/>
  <c r="G164" i="1"/>
  <c r="H164" i="1"/>
  <c r="I164" i="1"/>
  <c r="J164" i="1"/>
  <c r="K164" i="1"/>
  <c r="C165" i="1"/>
  <c r="D160" i="1"/>
  <c r="E160" i="1"/>
  <c r="C160" i="1" s="1"/>
  <c r="F160" i="1"/>
  <c r="G160" i="1"/>
  <c r="H160" i="1"/>
  <c r="I160" i="1"/>
  <c r="J160" i="1"/>
  <c r="K160" i="1"/>
  <c r="C161" i="1"/>
  <c r="D157" i="1"/>
  <c r="E157" i="1"/>
  <c r="F157" i="1"/>
  <c r="C157" i="1" s="1"/>
  <c r="G157" i="1"/>
  <c r="H157" i="1"/>
  <c r="I157" i="1"/>
  <c r="J157" i="1"/>
  <c r="K157" i="1"/>
  <c r="C158" i="1"/>
  <c r="D153" i="1"/>
  <c r="E153" i="1"/>
  <c r="F153" i="1"/>
  <c r="G153" i="1"/>
  <c r="H153" i="1"/>
  <c r="I154" i="1"/>
  <c r="D149" i="1"/>
  <c r="E149" i="1"/>
  <c r="F149" i="1"/>
  <c r="G149" i="1"/>
  <c r="H149" i="1"/>
  <c r="I150" i="1"/>
  <c r="I149" i="1" s="1"/>
  <c r="J150" i="1"/>
  <c r="K150" i="1" s="1"/>
  <c r="J149" i="1"/>
  <c r="D145" i="1"/>
  <c r="E145" i="1"/>
  <c r="F145" i="1"/>
  <c r="G145" i="1"/>
  <c r="H145" i="1"/>
  <c r="I145" i="1"/>
  <c r="D137" i="1"/>
  <c r="E137" i="1"/>
  <c r="F137" i="1"/>
  <c r="G137" i="1"/>
  <c r="H137" i="1"/>
  <c r="D134" i="1"/>
  <c r="D133" i="1" s="1"/>
  <c r="D135" i="1"/>
  <c r="E134" i="1"/>
  <c r="E135" i="1"/>
  <c r="E133" i="1"/>
  <c r="F134" i="1"/>
  <c r="F135" i="1"/>
  <c r="F133" i="1"/>
  <c r="G134" i="1"/>
  <c r="G133" i="1" s="1"/>
  <c r="G135" i="1"/>
  <c r="H134" i="1"/>
  <c r="C127" i="1"/>
  <c r="D125" i="1"/>
  <c r="E125" i="1"/>
  <c r="C125" i="1" s="1"/>
  <c r="F125" i="1"/>
  <c r="G125" i="1"/>
  <c r="H125" i="1"/>
  <c r="I125" i="1"/>
  <c r="J125" i="1"/>
  <c r="K125" i="1"/>
  <c r="C126" i="1"/>
  <c r="D119" i="1"/>
  <c r="E119" i="1"/>
  <c r="F119" i="1"/>
  <c r="G119" i="1"/>
  <c r="H119" i="1"/>
  <c r="I119" i="1"/>
  <c r="J119" i="1"/>
  <c r="K119" i="1"/>
  <c r="C119" i="1"/>
  <c r="C120" i="1"/>
  <c r="D116" i="1"/>
  <c r="E116" i="1"/>
  <c r="C116" i="1" s="1"/>
  <c r="F116" i="1"/>
  <c r="G116" i="1"/>
  <c r="H116" i="1"/>
  <c r="I116" i="1"/>
  <c r="J116" i="1"/>
  <c r="K116" i="1"/>
  <c r="C117" i="1"/>
  <c r="D113" i="1"/>
  <c r="E113" i="1"/>
  <c r="F113" i="1"/>
  <c r="G113" i="1"/>
  <c r="H113" i="1"/>
  <c r="I113" i="1"/>
  <c r="J113" i="1"/>
  <c r="K113" i="1"/>
  <c r="C113" i="1"/>
  <c r="C114" i="1"/>
  <c r="D110" i="1"/>
  <c r="E110" i="1"/>
  <c r="C110" i="1" s="1"/>
  <c r="F110" i="1"/>
  <c r="G110" i="1"/>
  <c r="H110" i="1"/>
  <c r="I110" i="1"/>
  <c r="J110" i="1"/>
  <c r="K110" i="1"/>
  <c r="C111" i="1"/>
  <c r="D107" i="1"/>
  <c r="E107" i="1"/>
  <c r="F107" i="1"/>
  <c r="G107" i="1"/>
  <c r="H107" i="1"/>
  <c r="I107" i="1"/>
  <c r="J107" i="1"/>
  <c r="K107" i="1"/>
  <c r="C107" i="1"/>
  <c r="C108" i="1"/>
  <c r="D104" i="1"/>
  <c r="E104" i="1"/>
  <c r="C104" i="1" s="1"/>
  <c r="F104" i="1"/>
  <c r="G104" i="1"/>
  <c r="H104" i="1"/>
  <c r="I104" i="1"/>
  <c r="J104" i="1"/>
  <c r="K104" i="1"/>
  <c r="C105" i="1"/>
  <c r="C102" i="1"/>
  <c r="C99" i="1"/>
  <c r="C96" i="1"/>
  <c r="C93" i="1"/>
  <c r="C90" i="1"/>
  <c r="C87" i="1"/>
  <c r="C83" i="1"/>
  <c r="C80" i="1"/>
  <c r="D79" i="1"/>
  <c r="E79" i="1"/>
  <c r="F79" i="1"/>
  <c r="G79" i="1"/>
  <c r="H79" i="1"/>
  <c r="I79" i="1"/>
  <c r="J79" i="1"/>
  <c r="K79" i="1"/>
  <c r="C79" i="1"/>
  <c r="C77" i="1"/>
  <c r="D75" i="1"/>
  <c r="E75" i="1"/>
  <c r="C75" i="1" s="1"/>
  <c r="F75" i="1"/>
  <c r="G75" i="1"/>
  <c r="H75" i="1"/>
  <c r="I75" i="1"/>
  <c r="J75" i="1"/>
  <c r="K75" i="1"/>
  <c r="C76" i="1"/>
  <c r="D72" i="1"/>
  <c r="E72" i="1"/>
  <c r="F72" i="1"/>
  <c r="G72" i="1"/>
  <c r="H72" i="1"/>
  <c r="I72" i="1"/>
  <c r="J72" i="1"/>
  <c r="K72" i="1"/>
  <c r="C72" i="1"/>
  <c r="C73" i="1"/>
  <c r="D69" i="1"/>
  <c r="E69" i="1"/>
  <c r="C69" i="1" s="1"/>
  <c r="F69" i="1"/>
  <c r="G69" i="1"/>
  <c r="H69" i="1"/>
  <c r="I69" i="1"/>
  <c r="J69" i="1"/>
  <c r="K69" i="1"/>
  <c r="C70" i="1"/>
  <c r="D63" i="1"/>
  <c r="E63" i="1"/>
  <c r="F63" i="1"/>
  <c r="G63" i="1"/>
  <c r="H63" i="1"/>
  <c r="I63" i="1"/>
  <c r="J63" i="1"/>
  <c r="K63" i="1"/>
  <c r="C63" i="1"/>
  <c r="D66" i="1"/>
  <c r="E66" i="1"/>
  <c r="F66" i="1"/>
  <c r="C66" i="1" s="1"/>
  <c r="G66" i="1"/>
  <c r="H66" i="1"/>
  <c r="I66" i="1"/>
  <c r="J66" i="1"/>
  <c r="K66" i="1"/>
  <c r="C67" i="1"/>
  <c r="C64" i="1"/>
  <c r="C61" i="1"/>
  <c r="D60" i="1"/>
  <c r="E60" i="1"/>
  <c r="F60" i="1"/>
  <c r="C60" i="1" s="1"/>
  <c r="G60" i="1"/>
  <c r="H60" i="1"/>
  <c r="I60" i="1"/>
  <c r="J60" i="1"/>
  <c r="K60" i="1"/>
  <c r="C54" i="1"/>
  <c r="C55" i="1"/>
  <c r="D53" i="1"/>
  <c r="E53" i="1"/>
  <c r="F53" i="1"/>
  <c r="G53" i="1"/>
  <c r="H53" i="1"/>
  <c r="I53" i="1"/>
  <c r="J53" i="1"/>
  <c r="K53" i="1"/>
  <c r="C53" i="1"/>
  <c r="D49" i="1"/>
  <c r="E49" i="1"/>
  <c r="F49" i="1"/>
  <c r="G49" i="1"/>
  <c r="H49" i="1"/>
  <c r="J49" i="1"/>
  <c r="C51" i="1"/>
  <c r="C47" i="1"/>
  <c r="C46" i="1"/>
  <c r="D45" i="1"/>
  <c r="E45" i="1"/>
  <c r="F45" i="1"/>
  <c r="C45" i="1" s="1"/>
  <c r="G45" i="1"/>
  <c r="H45" i="1"/>
  <c r="I45" i="1"/>
  <c r="J45" i="1"/>
  <c r="K45" i="1"/>
  <c r="D42" i="1"/>
  <c r="D41" i="1"/>
  <c r="E42" i="1"/>
  <c r="E41" i="1" s="1"/>
  <c r="F42" i="1"/>
  <c r="F41" i="1"/>
  <c r="G41" i="1"/>
  <c r="H42" i="1"/>
  <c r="H41" i="1" s="1"/>
  <c r="I42" i="1"/>
  <c r="I41" i="1"/>
  <c r="J41" i="1"/>
  <c r="K41" i="1"/>
  <c r="C42" i="1"/>
  <c r="C43" i="1"/>
  <c r="D34" i="1"/>
  <c r="E34" i="1"/>
  <c r="C34" i="1" s="1"/>
  <c r="F34" i="1"/>
  <c r="G34" i="1"/>
  <c r="H34" i="1"/>
  <c r="I34" i="1"/>
  <c r="J34" i="1"/>
  <c r="K34" i="1"/>
  <c r="C35" i="1"/>
  <c r="C36" i="1"/>
  <c r="D458" i="1"/>
  <c r="D436" i="1" s="1"/>
  <c r="D447" i="1"/>
  <c r="D437" i="1" s="1"/>
  <c r="D432" i="1" s="1"/>
  <c r="E458" i="1"/>
  <c r="E436" i="1" s="1"/>
  <c r="E447" i="1"/>
  <c r="E437" i="1" s="1"/>
  <c r="E432" i="1" s="1"/>
  <c r="F458" i="1"/>
  <c r="F436" i="1" s="1"/>
  <c r="F447" i="1"/>
  <c r="F437" i="1" s="1"/>
  <c r="F432" i="1" s="1"/>
  <c r="G430" i="1"/>
  <c r="G429" i="1" s="1"/>
  <c r="G427" i="1" s="1"/>
  <c r="G431" i="1"/>
  <c r="G432" i="1"/>
  <c r="G438" i="1"/>
  <c r="G433" i="1" s="1"/>
  <c r="H458" i="1"/>
  <c r="H451" i="1" s="1"/>
  <c r="H436" i="1"/>
  <c r="H435" i="1" s="1"/>
  <c r="H430" i="1" s="1"/>
  <c r="H447" i="1"/>
  <c r="H437" i="1"/>
  <c r="H432" i="1" s="1"/>
  <c r="I458" i="1"/>
  <c r="I451" i="1" s="1"/>
  <c r="I436" i="1"/>
  <c r="I429" i="1" s="1"/>
  <c r="I427" i="1" s="1"/>
  <c r="I447" i="1"/>
  <c r="I437" i="1"/>
  <c r="I432" i="1" s="1"/>
  <c r="J458" i="1"/>
  <c r="J451" i="1" s="1"/>
  <c r="J436" i="1"/>
  <c r="J435" i="1" s="1"/>
  <c r="J430" i="1" s="1"/>
  <c r="J447" i="1"/>
  <c r="J437" i="1"/>
  <c r="J432" i="1" s="1"/>
  <c r="K458" i="1"/>
  <c r="K451" i="1" s="1"/>
  <c r="K450" i="1" s="1"/>
  <c r="K436" i="1"/>
  <c r="K435" i="1" s="1"/>
  <c r="K430" i="1" s="1"/>
  <c r="K447" i="1"/>
  <c r="K437" i="1"/>
  <c r="K432" i="1" s="1"/>
  <c r="K431" i="1"/>
  <c r="K448" i="1"/>
  <c r="K438" i="1"/>
  <c r="K469" i="1"/>
  <c r="K463" i="1"/>
  <c r="K475" i="1"/>
  <c r="K486" i="1"/>
  <c r="K421" i="1"/>
  <c r="K413" i="1"/>
  <c r="K407" i="1"/>
  <c r="K401" i="1"/>
  <c r="K379" i="1"/>
  <c r="K388" i="1"/>
  <c r="K391" i="1"/>
  <c r="K310" i="1"/>
  <c r="K316" i="1"/>
  <c r="K322" i="1"/>
  <c r="K325" i="1"/>
  <c r="K328" i="1"/>
  <c r="K331" i="1"/>
  <c r="K334" i="1"/>
  <c r="K337" i="1"/>
  <c r="K340" i="1"/>
  <c r="K343" i="1"/>
  <c r="K346" i="1"/>
  <c r="K349" i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J349" i="1"/>
  <c r="I349" i="1"/>
  <c r="H349" i="1"/>
  <c r="G349" i="1"/>
  <c r="F349" i="1"/>
  <c r="E349" i="1"/>
  <c r="D349" i="1"/>
  <c r="C349" i="1"/>
  <c r="K361" i="1"/>
  <c r="K367" i="1"/>
  <c r="K355" i="1" s="1"/>
  <c r="K370" i="1"/>
  <c r="K356" i="1"/>
  <c r="K272" i="1"/>
  <c r="K275" i="1"/>
  <c r="K301" i="1"/>
  <c r="K298" i="1"/>
  <c r="K285" i="1"/>
  <c r="K236" i="1"/>
  <c r="K250" i="1"/>
  <c r="K251" i="1"/>
  <c r="K252" i="1"/>
  <c r="K246" i="1"/>
  <c r="K241" i="1"/>
  <c r="K224" i="1"/>
  <c r="K230" i="1"/>
  <c r="K179" i="1"/>
  <c r="K218" i="1"/>
  <c r="K101" i="1"/>
  <c r="K98" i="1"/>
  <c r="K95" i="1"/>
  <c r="K92" i="1"/>
  <c r="K85" i="1"/>
  <c r="K89" i="1"/>
  <c r="K82" i="1"/>
  <c r="H58" i="1"/>
  <c r="I58" i="1" s="1"/>
  <c r="J391" i="1"/>
  <c r="I391" i="1"/>
  <c r="H391" i="1"/>
  <c r="G391" i="1"/>
  <c r="F391" i="1"/>
  <c r="E391" i="1"/>
  <c r="D391" i="1"/>
  <c r="C391" i="1"/>
  <c r="I435" i="1"/>
  <c r="I430" i="1" s="1"/>
  <c r="H431" i="1"/>
  <c r="I431" i="1"/>
  <c r="E435" i="1"/>
  <c r="E430" i="1" s="1"/>
  <c r="D431" i="1"/>
  <c r="C453" i="1"/>
  <c r="C459" i="1"/>
  <c r="C460" i="1"/>
  <c r="C465" i="1"/>
  <c r="C466" i="1"/>
  <c r="C471" i="1"/>
  <c r="C472" i="1"/>
  <c r="C477" i="1"/>
  <c r="C478" i="1"/>
  <c r="C479" i="1"/>
  <c r="G486" i="1"/>
  <c r="G451" i="1"/>
  <c r="G450" i="1"/>
  <c r="G458" i="1"/>
  <c r="G464" i="1"/>
  <c r="G470" i="1"/>
  <c r="G469" i="1" s="1"/>
  <c r="G476" i="1"/>
  <c r="G475" i="1" s="1"/>
  <c r="D281" i="1"/>
  <c r="E281" i="1"/>
  <c r="F281" i="1"/>
  <c r="G281" i="1"/>
  <c r="H281" i="1"/>
  <c r="I281" i="1"/>
  <c r="D285" i="1"/>
  <c r="E285" i="1"/>
  <c r="F285" i="1"/>
  <c r="G285" i="1"/>
  <c r="H285" i="1"/>
  <c r="I285" i="1"/>
  <c r="J285" i="1"/>
  <c r="C285" i="1"/>
  <c r="G437" i="1"/>
  <c r="H486" i="1"/>
  <c r="J486" i="1"/>
  <c r="I486" i="1"/>
  <c r="F486" i="1"/>
  <c r="E486" i="1"/>
  <c r="D486" i="1"/>
  <c r="C486" i="1" s="1"/>
  <c r="D463" i="1"/>
  <c r="E463" i="1"/>
  <c r="F463" i="1"/>
  <c r="H463" i="1"/>
  <c r="I463" i="1"/>
  <c r="J463" i="1"/>
  <c r="G463" i="1"/>
  <c r="D469" i="1"/>
  <c r="E469" i="1"/>
  <c r="F469" i="1"/>
  <c r="H469" i="1"/>
  <c r="I469" i="1"/>
  <c r="J469" i="1"/>
  <c r="E475" i="1"/>
  <c r="F475" i="1"/>
  <c r="H475" i="1"/>
  <c r="I475" i="1"/>
  <c r="J475" i="1"/>
  <c r="C489" i="1"/>
  <c r="C488" i="1"/>
  <c r="C487" i="1"/>
  <c r="G482" i="1"/>
  <c r="C482" i="1" s="1"/>
  <c r="C467" i="1"/>
  <c r="C464" i="1"/>
  <c r="C476" i="1"/>
  <c r="C470" i="1"/>
  <c r="C473" i="1"/>
  <c r="C474" i="1"/>
  <c r="C484" i="1"/>
  <c r="C483" i="1"/>
  <c r="H446" i="1"/>
  <c r="H445" i="1" s="1"/>
  <c r="E446" i="1"/>
  <c r="G435" i="1"/>
  <c r="H401" i="1"/>
  <c r="H141" i="1"/>
  <c r="H29" i="1"/>
  <c r="G29" i="1"/>
  <c r="D57" i="1"/>
  <c r="E57" i="1"/>
  <c r="F57" i="1"/>
  <c r="G57" i="1"/>
  <c r="H57" i="1"/>
  <c r="C82" i="1"/>
  <c r="D82" i="1"/>
  <c r="E82" i="1"/>
  <c r="F82" i="1"/>
  <c r="G82" i="1"/>
  <c r="H82" i="1"/>
  <c r="I82" i="1"/>
  <c r="J82" i="1"/>
  <c r="D85" i="1"/>
  <c r="E85" i="1"/>
  <c r="F85" i="1"/>
  <c r="G85" i="1"/>
  <c r="H85" i="1"/>
  <c r="I85" i="1"/>
  <c r="J85" i="1"/>
  <c r="C86" i="1"/>
  <c r="C89" i="1"/>
  <c r="D89" i="1"/>
  <c r="E89" i="1"/>
  <c r="F89" i="1"/>
  <c r="G89" i="1"/>
  <c r="H89" i="1"/>
  <c r="I89" i="1"/>
  <c r="J89" i="1"/>
  <c r="C92" i="1"/>
  <c r="D92" i="1"/>
  <c r="E92" i="1"/>
  <c r="F92" i="1"/>
  <c r="G92" i="1"/>
  <c r="H92" i="1"/>
  <c r="I92" i="1"/>
  <c r="J92" i="1"/>
  <c r="C95" i="1"/>
  <c r="D95" i="1"/>
  <c r="E95" i="1"/>
  <c r="F95" i="1"/>
  <c r="G95" i="1"/>
  <c r="H95" i="1"/>
  <c r="I95" i="1"/>
  <c r="J95" i="1"/>
  <c r="C98" i="1"/>
  <c r="D98" i="1"/>
  <c r="E98" i="1"/>
  <c r="F98" i="1"/>
  <c r="G98" i="1"/>
  <c r="H98" i="1"/>
  <c r="I98" i="1"/>
  <c r="J98" i="1"/>
  <c r="C101" i="1"/>
  <c r="D101" i="1"/>
  <c r="E101" i="1"/>
  <c r="F101" i="1"/>
  <c r="G101" i="1"/>
  <c r="H101" i="1"/>
  <c r="I101" i="1"/>
  <c r="J101" i="1"/>
  <c r="D141" i="1"/>
  <c r="E141" i="1"/>
  <c r="G141" i="1"/>
  <c r="C151" i="1"/>
  <c r="C155" i="1"/>
  <c r="C162" i="1"/>
  <c r="C169" i="1"/>
  <c r="D179" i="1"/>
  <c r="E179" i="1"/>
  <c r="F179" i="1"/>
  <c r="G179" i="1"/>
  <c r="H179" i="1"/>
  <c r="I179" i="1"/>
  <c r="D183" i="1"/>
  <c r="F183" i="1"/>
  <c r="D199" i="1"/>
  <c r="E199" i="1"/>
  <c r="F199" i="1"/>
  <c r="G199" i="1"/>
  <c r="C206" i="1"/>
  <c r="E218" i="1"/>
  <c r="G218" i="1"/>
  <c r="I218" i="1"/>
  <c r="D218" i="1"/>
  <c r="F218" i="1"/>
  <c r="H218" i="1"/>
  <c r="C224" i="1"/>
  <c r="D224" i="1"/>
  <c r="E224" i="1"/>
  <c r="F224" i="1"/>
  <c r="G224" i="1"/>
  <c r="H224" i="1"/>
  <c r="I224" i="1"/>
  <c r="J224" i="1"/>
  <c r="C227" i="1"/>
  <c r="D230" i="1"/>
  <c r="E230" i="1"/>
  <c r="F230" i="1"/>
  <c r="G230" i="1"/>
  <c r="H230" i="1"/>
  <c r="I230" i="1"/>
  <c r="F236" i="1"/>
  <c r="H236" i="1"/>
  <c r="G236" i="1"/>
  <c r="C242" i="1"/>
  <c r="C244" i="1"/>
  <c r="D241" i="1"/>
  <c r="F241" i="1"/>
  <c r="G241" i="1"/>
  <c r="H241" i="1"/>
  <c r="J241" i="1"/>
  <c r="C246" i="1"/>
  <c r="D246" i="1"/>
  <c r="E246" i="1"/>
  <c r="F246" i="1"/>
  <c r="G246" i="1"/>
  <c r="H246" i="1"/>
  <c r="I246" i="1"/>
  <c r="J246" i="1"/>
  <c r="D250" i="1"/>
  <c r="D251" i="1"/>
  <c r="D252" i="1"/>
  <c r="E250" i="1"/>
  <c r="E251" i="1"/>
  <c r="E252" i="1"/>
  <c r="F250" i="1"/>
  <c r="F251" i="1"/>
  <c r="F252" i="1"/>
  <c r="G250" i="1"/>
  <c r="G251" i="1"/>
  <c r="G249" i="1" s="1"/>
  <c r="G252" i="1"/>
  <c r="H250" i="1"/>
  <c r="H251" i="1"/>
  <c r="H252" i="1"/>
  <c r="I250" i="1"/>
  <c r="I251" i="1"/>
  <c r="I252" i="1"/>
  <c r="J250" i="1"/>
  <c r="J251" i="1"/>
  <c r="J252" i="1"/>
  <c r="C250" i="1"/>
  <c r="C252" i="1"/>
  <c r="C255" i="1"/>
  <c r="C256" i="1"/>
  <c r="C257" i="1"/>
  <c r="C272" i="1"/>
  <c r="D272" i="1"/>
  <c r="E272" i="1"/>
  <c r="F272" i="1"/>
  <c r="G272" i="1"/>
  <c r="H272" i="1"/>
  <c r="I272" i="1"/>
  <c r="J272" i="1"/>
  <c r="C276" i="1"/>
  <c r="C275" i="1" s="1"/>
  <c r="D275" i="1"/>
  <c r="E275" i="1"/>
  <c r="F275" i="1"/>
  <c r="G275" i="1"/>
  <c r="H275" i="1"/>
  <c r="I275" i="1"/>
  <c r="J275" i="1"/>
  <c r="C279" i="1"/>
  <c r="C298" i="1"/>
  <c r="D298" i="1"/>
  <c r="E298" i="1"/>
  <c r="F298" i="1"/>
  <c r="G298" i="1"/>
  <c r="H298" i="1"/>
  <c r="I298" i="1"/>
  <c r="J298" i="1"/>
  <c r="D301" i="1"/>
  <c r="E301" i="1"/>
  <c r="F301" i="1"/>
  <c r="G301" i="1"/>
  <c r="H301" i="1"/>
  <c r="C310" i="1"/>
  <c r="D310" i="1"/>
  <c r="E310" i="1"/>
  <c r="F310" i="1"/>
  <c r="G310" i="1"/>
  <c r="H310" i="1"/>
  <c r="I310" i="1"/>
  <c r="J310" i="1"/>
  <c r="D316" i="1"/>
  <c r="E316" i="1"/>
  <c r="F316" i="1"/>
  <c r="G316" i="1"/>
  <c r="H316" i="1"/>
  <c r="D322" i="1"/>
  <c r="E322" i="1"/>
  <c r="C322" i="1" s="1"/>
  <c r="F322" i="1"/>
  <c r="G322" i="1"/>
  <c r="H322" i="1"/>
  <c r="I322" i="1"/>
  <c r="J322" i="1"/>
  <c r="C323" i="1"/>
  <c r="D325" i="1"/>
  <c r="E325" i="1"/>
  <c r="F325" i="1"/>
  <c r="G325" i="1"/>
  <c r="H325" i="1"/>
  <c r="I325" i="1"/>
  <c r="J325" i="1"/>
  <c r="C326" i="1"/>
  <c r="D328" i="1"/>
  <c r="E328" i="1"/>
  <c r="F328" i="1"/>
  <c r="G328" i="1"/>
  <c r="H328" i="1"/>
  <c r="C331" i="1"/>
  <c r="D331" i="1"/>
  <c r="E331" i="1"/>
  <c r="F331" i="1"/>
  <c r="G331" i="1"/>
  <c r="H331" i="1"/>
  <c r="I331" i="1"/>
  <c r="J331" i="1"/>
  <c r="D334" i="1"/>
  <c r="E334" i="1"/>
  <c r="F334" i="1"/>
  <c r="G334" i="1"/>
  <c r="H334" i="1"/>
  <c r="I334" i="1"/>
  <c r="C337" i="1"/>
  <c r="D337" i="1"/>
  <c r="E337" i="1"/>
  <c r="F337" i="1"/>
  <c r="G337" i="1"/>
  <c r="H337" i="1"/>
  <c r="I337" i="1"/>
  <c r="J337" i="1"/>
  <c r="D340" i="1"/>
  <c r="E340" i="1"/>
  <c r="F340" i="1"/>
  <c r="G340" i="1"/>
  <c r="H340" i="1"/>
  <c r="I340" i="1"/>
  <c r="D343" i="1"/>
  <c r="F343" i="1"/>
  <c r="G343" i="1"/>
  <c r="H343" i="1"/>
  <c r="I343" i="1"/>
  <c r="D346" i="1"/>
  <c r="E346" i="1"/>
  <c r="F346" i="1"/>
  <c r="G346" i="1"/>
  <c r="H346" i="1"/>
  <c r="I346" i="1"/>
  <c r="D367" i="1"/>
  <c r="D355" i="1" s="1"/>
  <c r="E367" i="1"/>
  <c r="E355" i="1"/>
  <c r="F367" i="1"/>
  <c r="F355" i="1" s="1"/>
  <c r="G367" i="1"/>
  <c r="G355" i="1" s="1"/>
  <c r="H367" i="1"/>
  <c r="H355" i="1" s="1"/>
  <c r="D356" i="1"/>
  <c r="E356" i="1"/>
  <c r="F356" i="1"/>
  <c r="G356" i="1"/>
  <c r="C362" i="1"/>
  <c r="C361" i="1"/>
  <c r="D361" i="1"/>
  <c r="E361" i="1"/>
  <c r="F361" i="1"/>
  <c r="G361" i="1"/>
  <c r="H361" i="1"/>
  <c r="I361" i="1"/>
  <c r="J361" i="1"/>
  <c r="C371" i="1"/>
  <c r="C370" i="1" s="1"/>
  <c r="D370" i="1"/>
  <c r="E370" i="1"/>
  <c r="F370" i="1"/>
  <c r="G370" i="1"/>
  <c r="H370" i="1"/>
  <c r="I370" i="1"/>
  <c r="J370" i="1"/>
  <c r="C380" i="1"/>
  <c r="C379" i="1" s="1"/>
  <c r="D379" i="1"/>
  <c r="E379" i="1"/>
  <c r="F379" i="1"/>
  <c r="G379" i="1"/>
  <c r="H379" i="1"/>
  <c r="I379" i="1"/>
  <c r="J379" i="1"/>
  <c r="D388" i="1"/>
  <c r="E388" i="1"/>
  <c r="F388" i="1"/>
  <c r="G388" i="1"/>
  <c r="H388" i="1"/>
  <c r="I388" i="1"/>
  <c r="D401" i="1"/>
  <c r="E401" i="1"/>
  <c r="F401" i="1"/>
  <c r="G401" i="1"/>
  <c r="I401" i="1"/>
  <c r="D407" i="1"/>
  <c r="C407" i="1" s="1"/>
  <c r="E407" i="1"/>
  <c r="F407" i="1"/>
  <c r="G407" i="1"/>
  <c r="H407" i="1"/>
  <c r="I407" i="1"/>
  <c r="D410" i="1"/>
  <c r="E410" i="1"/>
  <c r="F410" i="1"/>
  <c r="G410" i="1"/>
  <c r="H410" i="1"/>
  <c r="D413" i="1"/>
  <c r="F413" i="1"/>
  <c r="G413" i="1"/>
  <c r="H413" i="1"/>
  <c r="D421" i="1"/>
  <c r="E421" i="1"/>
  <c r="F421" i="1"/>
  <c r="G421" i="1"/>
  <c r="H421" i="1"/>
  <c r="I421" i="1"/>
  <c r="E413" i="1"/>
  <c r="E29" i="1"/>
  <c r="E236" i="1"/>
  <c r="C243" i="1"/>
  <c r="E241" i="1"/>
  <c r="J407" i="1"/>
  <c r="C408" i="1"/>
  <c r="C325" i="1"/>
  <c r="J236" i="1"/>
  <c r="D236" i="1"/>
  <c r="I236" i="1"/>
  <c r="I241" i="1"/>
  <c r="G183" i="1"/>
  <c r="C346" i="1"/>
  <c r="J346" i="1"/>
  <c r="I301" i="1"/>
  <c r="J340" i="1"/>
  <c r="F29" i="1"/>
  <c r="D475" i="1"/>
  <c r="C480" i="1"/>
  <c r="C469" i="1"/>
  <c r="C463" i="1"/>
  <c r="I446" i="1"/>
  <c r="I445" i="1"/>
  <c r="I457" i="1"/>
  <c r="I448" i="1"/>
  <c r="I438" i="1" s="1"/>
  <c r="F446" i="1"/>
  <c r="F445" i="1"/>
  <c r="F457" i="1"/>
  <c r="F448" i="1"/>
  <c r="F438" i="1"/>
  <c r="F455" i="1"/>
  <c r="C461" i="1"/>
  <c r="D446" i="1"/>
  <c r="D457" i="1"/>
  <c r="D448" i="1"/>
  <c r="D438" i="1" s="1"/>
  <c r="D455" i="1"/>
  <c r="C402" i="1"/>
  <c r="C401" i="1" s="1"/>
  <c r="H356" i="1"/>
  <c r="E343" i="1"/>
  <c r="E183" i="1"/>
  <c r="F141" i="1"/>
  <c r="J413" i="1"/>
  <c r="C468" i="1"/>
  <c r="C485" i="1"/>
  <c r="E448" i="1"/>
  <c r="E438" i="1"/>
  <c r="E455" i="1"/>
  <c r="C455" i="1" s="1"/>
  <c r="E457" i="1"/>
  <c r="J448" i="1"/>
  <c r="J438" i="1"/>
  <c r="J457" i="1"/>
  <c r="J450" i="1"/>
  <c r="C462" i="1"/>
  <c r="D29" i="1"/>
  <c r="J179" i="1"/>
  <c r="I413" i="1"/>
  <c r="J334" i="1"/>
  <c r="C334" i="1"/>
  <c r="G445" i="1"/>
  <c r="J388" i="1"/>
  <c r="C301" i="1"/>
  <c r="J301" i="1"/>
  <c r="H450" i="1"/>
  <c r="H457" i="1"/>
  <c r="H448" i="1"/>
  <c r="C448" i="1" s="1"/>
  <c r="C447" i="1"/>
  <c r="E445" i="1"/>
  <c r="D18" i="1"/>
  <c r="J421" i="1"/>
  <c r="C421" i="1"/>
  <c r="D445" i="1"/>
  <c r="C454" i="1"/>
  <c r="I450" i="1"/>
  <c r="C328" i="1"/>
  <c r="I328" i="1"/>
  <c r="C340" i="1"/>
  <c r="C388" i="1"/>
  <c r="I356" i="1"/>
  <c r="I367" i="1"/>
  <c r="I355" i="1"/>
  <c r="J230" i="1"/>
  <c r="C230" i="1"/>
  <c r="H18" i="1"/>
  <c r="E18" i="1"/>
  <c r="F18" i="1"/>
  <c r="J401" i="1"/>
  <c r="I316" i="1"/>
  <c r="C437" i="1"/>
  <c r="C433" i="1"/>
  <c r="J356" i="1"/>
  <c r="J367" i="1"/>
  <c r="J355" i="1"/>
  <c r="C189" i="1"/>
  <c r="C218" i="1"/>
  <c r="J218" i="1"/>
  <c r="J328" i="1"/>
  <c r="C432" i="1"/>
  <c r="G18" i="1"/>
  <c r="J29" i="1"/>
  <c r="J58" i="1" l="1"/>
  <c r="C58" i="1" s="1"/>
  <c r="I57" i="1"/>
  <c r="H438" i="1"/>
  <c r="C438" i="1" s="1"/>
  <c r="C475" i="1"/>
  <c r="D278" i="1"/>
  <c r="J249" i="1"/>
  <c r="F249" i="1"/>
  <c r="C85" i="1"/>
  <c r="F435" i="1"/>
  <c r="F430" i="1" s="1"/>
  <c r="F431" i="1"/>
  <c r="C436" i="1"/>
  <c r="D435" i="1"/>
  <c r="C150" i="1"/>
  <c r="K149" i="1"/>
  <c r="D15" i="1"/>
  <c r="C15" i="1" s="1"/>
  <c r="C25" i="1"/>
  <c r="H249" i="1"/>
  <c r="D249" i="1"/>
  <c r="C241" i="1"/>
  <c r="G457" i="1"/>
  <c r="C457" i="1" s="1"/>
  <c r="C458" i="1"/>
  <c r="C41" i="1"/>
  <c r="C251" i="1"/>
  <c r="I249" i="1"/>
  <c r="E249" i="1"/>
  <c r="K249" i="1"/>
  <c r="E431" i="1"/>
  <c r="C149" i="1"/>
  <c r="K177" i="1"/>
  <c r="K175" i="1" s="1"/>
  <c r="C175" i="1" s="1"/>
  <c r="C177" i="1"/>
  <c r="J175" i="1"/>
  <c r="J446" i="1"/>
  <c r="J445" i="1" s="1"/>
  <c r="C445" i="1" s="1"/>
  <c r="K457" i="1"/>
  <c r="K446" i="1"/>
  <c r="K445" i="1" s="1"/>
  <c r="K429" i="1"/>
  <c r="K427" i="1" s="1"/>
  <c r="J429" i="1"/>
  <c r="J427" i="1" s="1"/>
  <c r="H429" i="1"/>
  <c r="H427" i="1" s="1"/>
  <c r="F451" i="1"/>
  <c r="F450" i="1" s="1"/>
  <c r="E451" i="1"/>
  <c r="E450" i="1" s="1"/>
  <c r="D451" i="1"/>
  <c r="J154" i="1"/>
  <c r="G394" i="1"/>
  <c r="C424" i="1"/>
  <c r="F24" i="1"/>
  <c r="F14" i="1" s="1"/>
  <c r="F13" i="1" s="1"/>
  <c r="F12" i="1" s="1"/>
  <c r="E24" i="1"/>
  <c r="H17" i="1"/>
  <c r="H201" i="1"/>
  <c r="I202" i="1"/>
  <c r="C415" i="1"/>
  <c r="F396" i="1"/>
  <c r="H23" i="1"/>
  <c r="G24" i="1"/>
  <c r="G23" i="1" s="1"/>
  <c r="G305" i="1"/>
  <c r="D16" i="1"/>
  <c r="I134" i="1"/>
  <c r="J431" i="1"/>
  <c r="I153" i="1"/>
  <c r="C404" i="1"/>
  <c r="G26" i="1"/>
  <c r="C368" i="1"/>
  <c r="C21" i="1"/>
  <c r="D17" i="1"/>
  <c r="G14" i="1"/>
  <c r="G13" i="1" s="1"/>
  <c r="C32" i="1"/>
  <c r="C319" i="1"/>
  <c r="C373" i="1"/>
  <c r="F26" i="1"/>
  <c r="F16" i="1" s="1"/>
  <c r="F27" i="1"/>
  <c r="F17" i="1" s="1"/>
  <c r="E27" i="1"/>
  <c r="E26" i="1"/>
  <c r="E16" i="1" s="1"/>
  <c r="D395" i="1"/>
  <c r="C414" i="1"/>
  <c r="C413" i="1" s="1"/>
  <c r="I269" i="1"/>
  <c r="I268" i="1" s="1"/>
  <c r="J147" i="1"/>
  <c r="I143" i="1"/>
  <c r="C386" i="1"/>
  <c r="C385" i="1" s="1"/>
  <c r="F385" i="1"/>
  <c r="F373" i="1" s="1"/>
  <c r="D24" i="1"/>
  <c r="D14" i="1" s="1"/>
  <c r="D23" i="1"/>
  <c r="H14" i="1"/>
  <c r="H13" i="1" s="1"/>
  <c r="I292" i="1"/>
  <c r="F23" i="1"/>
  <c r="F22" i="1" s="1"/>
  <c r="J344" i="1"/>
  <c r="K411" i="1"/>
  <c r="K410" i="1" s="1"/>
  <c r="H24" i="1"/>
  <c r="J293" i="1"/>
  <c r="J411" i="1"/>
  <c r="I19" i="1"/>
  <c r="K31" i="1"/>
  <c r="K29" i="1" s="1"/>
  <c r="K50" i="1"/>
  <c r="I50" i="1"/>
  <c r="K208" i="1"/>
  <c r="J146" i="1"/>
  <c r="D13" i="1" l="1"/>
  <c r="C50" i="1"/>
  <c r="I23" i="1"/>
  <c r="I24" i="1"/>
  <c r="I14" i="1" s="1"/>
  <c r="I13" i="1" s="1"/>
  <c r="I49" i="1"/>
  <c r="K49" i="1"/>
  <c r="J282" i="1"/>
  <c r="K293" i="1"/>
  <c r="C293" i="1" s="1"/>
  <c r="J292" i="1"/>
  <c r="C344" i="1"/>
  <c r="C343" i="1" s="1"/>
  <c r="J317" i="1"/>
  <c r="J343" i="1"/>
  <c r="I139" i="1"/>
  <c r="I141" i="1"/>
  <c r="K399" i="1"/>
  <c r="F394" i="1"/>
  <c r="J410" i="1"/>
  <c r="C410" i="1" s="1"/>
  <c r="C411" i="1"/>
  <c r="J142" i="1"/>
  <c r="K146" i="1"/>
  <c r="C146" i="1" s="1"/>
  <c r="J145" i="1"/>
  <c r="I31" i="1"/>
  <c r="D22" i="1"/>
  <c r="K147" i="1"/>
  <c r="K143" i="1" s="1"/>
  <c r="K139" i="1" s="1"/>
  <c r="J143" i="1"/>
  <c r="J139" i="1" s="1"/>
  <c r="C147" i="1"/>
  <c r="C395" i="1"/>
  <c r="D394" i="1"/>
  <c r="C367" i="1"/>
  <c r="C355" i="1" s="1"/>
  <c r="C356" i="1"/>
  <c r="G304" i="1"/>
  <c r="E14" i="1"/>
  <c r="E13" i="1" s="1"/>
  <c r="E22" i="1"/>
  <c r="J153" i="1"/>
  <c r="C153" i="1" s="1"/>
  <c r="K154" i="1"/>
  <c r="K153" i="1" s="1"/>
  <c r="D430" i="1"/>
  <c r="C430" i="1" s="1"/>
  <c r="C435" i="1"/>
  <c r="G16" i="1"/>
  <c r="G12" i="1" s="1"/>
  <c r="G22" i="1"/>
  <c r="I201" i="1"/>
  <c r="J202" i="1"/>
  <c r="C202" i="1"/>
  <c r="D450" i="1"/>
  <c r="C450" i="1" s="1"/>
  <c r="C451" i="1"/>
  <c r="C431" i="1"/>
  <c r="F429" i="1"/>
  <c r="F427" i="1" s="1"/>
  <c r="C27" i="1"/>
  <c r="E17" i="1"/>
  <c r="C17" i="1" s="1"/>
  <c r="J399" i="1"/>
  <c r="H185" i="1"/>
  <c r="H199" i="1"/>
  <c r="E429" i="1"/>
  <c r="E427" i="1" s="1"/>
  <c r="C249" i="1"/>
  <c r="D429" i="1"/>
  <c r="K58" i="1"/>
  <c r="K57" i="1" s="1"/>
  <c r="J57" i="1"/>
  <c r="C57" i="1" s="1"/>
  <c r="C446" i="1"/>
  <c r="J20" i="1" l="1"/>
  <c r="I29" i="1"/>
  <c r="C31" i="1"/>
  <c r="C29" i="1" s="1"/>
  <c r="J138" i="1"/>
  <c r="J141" i="1"/>
  <c r="C141" i="1"/>
  <c r="J269" i="1"/>
  <c r="J281" i="1"/>
  <c r="J24" i="1"/>
  <c r="H26" i="1"/>
  <c r="H135" i="1"/>
  <c r="H183" i="1"/>
  <c r="J201" i="1"/>
  <c r="K202" i="1"/>
  <c r="K201" i="1" s="1"/>
  <c r="K20" i="1"/>
  <c r="I20" i="1"/>
  <c r="I137" i="1"/>
  <c r="C139" i="1"/>
  <c r="D427" i="1"/>
  <c r="C427" i="1" s="1"/>
  <c r="C429" i="1"/>
  <c r="J398" i="1"/>
  <c r="J396" i="1"/>
  <c r="C399" i="1"/>
  <c r="I185" i="1"/>
  <c r="I199" i="1"/>
  <c r="E12" i="1"/>
  <c r="K398" i="1"/>
  <c r="K396" i="1"/>
  <c r="K394" i="1" s="1"/>
  <c r="C49" i="1"/>
  <c r="C154" i="1"/>
  <c r="K142" i="1"/>
  <c r="C142" i="1" s="1"/>
  <c r="K145" i="1"/>
  <c r="C145" i="1" s="1"/>
  <c r="C143" i="1"/>
  <c r="J305" i="1"/>
  <c r="J316" i="1"/>
  <c r="J23" i="1"/>
  <c r="C317" i="1"/>
  <c r="C316" i="1" s="1"/>
  <c r="K282" i="1"/>
  <c r="K292" i="1"/>
  <c r="C292" i="1" s="1"/>
  <c r="D12" i="1"/>
  <c r="J394" i="1" l="1"/>
  <c r="C394" i="1" s="1"/>
  <c r="C396" i="1"/>
  <c r="I26" i="1"/>
  <c r="I22" i="1" s="1"/>
  <c r="I183" i="1"/>
  <c r="J185" i="1"/>
  <c r="J199" i="1"/>
  <c r="C201" i="1"/>
  <c r="C199" i="1" s="1"/>
  <c r="H22" i="1"/>
  <c r="H16" i="1"/>
  <c r="K141" i="1"/>
  <c r="K138" i="1"/>
  <c r="J268" i="1"/>
  <c r="J137" i="1"/>
  <c r="J134" i="1"/>
  <c r="C138" i="1"/>
  <c r="J19" i="1"/>
  <c r="I16" i="1"/>
  <c r="I12" i="1" s="1"/>
  <c r="C20" i="1"/>
  <c r="I18" i="1"/>
  <c r="H133" i="1"/>
  <c r="K269" i="1"/>
  <c r="K268" i="1" s="1"/>
  <c r="K281" i="1"/>
  <c r="K24" i="1"/>
  <c r="K23" i="1"/>
  <c r="C23" i="1" s="1"/>
  <c r="J304" i="1"/>
  <c r="C304" i="1" s="1"/>
  <c r="C305" i="1"/>
  <c r="C398" i="1"/>
  <c r="I135" i="1"/>
  <c r="I133" i="1" s="1"/>
  <c r="K185" i="1"/>
  <c r="K199" i="1"/>
  <c r="C282" i="1"/>
  <c r="C268" i="1" l="1"/>
  <c r="C281" i="1"/>
  <c r="C24" i="1"/>
  <c r="H12" i="1"/>
  <c r="J26" i="1"/>
  <c r="J183" i="1"/>
  <c r="J135" i="1"/>
  <c r="C135" i="1" s="1"/>
  <c r="K26" i="1"/>
  <c r="K183" i="1"/>
  <c r="K135" i="1"/>
  <c r="C185" i="1"/>
  <c r="C183" i="1" s="1"/>
  <c r="J14" i="1"/>
  <c r="J18" i="1"/>
  <c r="C19" i="1"/>
  <c r="C18" i="1" s="1"/>
  <c r="C269" i="1"/>
  <c r="K19" i="1"/>
  <c r="K134" i="1"/>
  <c r="K133" i="1" s="1"/>
  <c r="K137" i="1"/>
  <c r="C137" i="1" s="1"/>
  <c r="J133" i="1" l="1"/>
  <c r="C133" i="1" s="1"/>
  <c r="J13" i="1"/>
  <c r="K14" i="1"/>
  <c r="K13" i="1" s="1"/>
  <c r="K12" i="1" s="1"/>
  <c r="K18" i="1"/>
  <c r="J22" i="1"/>
  <c r="J16" i="1"/>
  <c r="C16" i="1" s="1"/>
  <c r="C26" i="1"/>
  <c r="C22" i="1" s="1"/>
  <c r="K22" i="1"/>
  <c r="K16" i="1"/>
  <c r="C134" i="1"/>
  <c r="C14" i="1" l="1"/>
  <c r="J12" i="1"/>
  <c r="C13" i="1"/>
  <c r="C12" i="1" s="1"/>
</calcChain>
</file>

<file path=xl/sharedStrings.xml><?xml version="1.0" encoding="utf-8"?>
<sst xmlns="http://schemas.openxmlformats.org/spreadsheetml/2006/main" count="629" uniqueCount="199">
  <si>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</si>
  <si>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</si>
  <si>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</si>
  <si>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</si>
  <si>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</si>
  <si>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</si>
  <si>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</si>
  <si>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</si>
  <si>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</si>
  <si>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</si>
  <si>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</si>
  <si>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</si>
  <si>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</si>
  <si>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</si>
  <si>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</si>
  <si>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</si>
  <si>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</si>
  <si>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</si>
  <si>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</si>
  <si>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</si>
  <si>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</si>
  <si>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</si>
  <si>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</si>
  <si>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</si>
  <si>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</si>
  <si>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</si>
  <si>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</si>
  <si>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</si>
  <si>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</si>
  <si>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</si>
  <si>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</si>
  <si>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</si>
  <si>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</si>
  <si>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</si>
  <si>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</si>
  <si>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</si>
  <si>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</si>
  <si>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</si>
  <si>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</si>
  <si>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</si>
  <si>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</si>
  <si>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</si>
  <si>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</si>
  <si>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</si>
  <si>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</si>
  <si>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</si>
  <si>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</si>
  <si>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</si>
  <si>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</si>
  <si>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</si>
  <si>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</si>
  <si>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</si>
  <si>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</si>
  <si>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</si>
  <si>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</si>
  <si>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</si>
  <si>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</si>
  <si>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</si>
  <si>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</si>
  <si>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</si>
  <si>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</si>
  <si>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</si>
  <si>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</si>
  <si>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</si>
  <si>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</si>
  <si>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</si>
  <si>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</si>
  <si>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</si>
  <si>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</si>
  <si>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</si>
  <si>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</si>
  <si>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</si>
  <si>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</si>
  <si>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</si>
  <si>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</si>
  <si>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</si>
  <si>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</si>
  <si>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</si>
  <si>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</si>
  <si>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>Мероприятие 5 - Организация и содержание мест захоронения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</si>
  <si>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</si>
  <si>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</si>
  <si>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</si>
  <si>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</si>
  <si>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</si>
  <si>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</si>
  <si>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</si>
  <si>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</si>
  <si>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</si>
  <si>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</si>
  <si>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</si>
  <si>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</si>
  <si>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</si>
  <si>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</si>
  <si>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</si>
  <si>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 xml:space="preserve"> - Регулирование численности безнадзорных животных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</si>
  <si>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</si>
  <si>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</si>
  <si>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-  Обеспечение бесперебойной подачи электроэнергии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</si>
  <si>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</si>
  <si>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Подпрограмма 10: Формирование современной городской среды в Североуральском городском округе</t>
  </si>
  <si>
    <t xml:space="preserve">Всего по подпрограмме 10, </t>
  </si>
  <si>
    <t xml:space="preserve"> Мероприятие 1 - Благоустройство дворовых территорий Североуральского городского округа (г. Североуральск, ул. Ленина,42,43; п.Черемухово, квартал 13)                    </t>
  </si>
  <si>
    <t xml:space="preserve"> - г. Североуральск, ул. Ленина д.42</t>
  </si>
  <si>
    <t xml:space="preserve"> - г. Североуральск, ул. Ленина д.43</t>
  </si>
  <si>
    <t xml:space="preserve"> - п. Черемухово (13 квартал), ул. Ленина д.30,32,34,36,38,40,42,44,46,48, ул. Иванова д. 5,7,9,11,13,15,17</t>
  </si>
  <si>
    <t xml:space="preserve"> - Аллея по ул. Молодежная</t>
  </si>
  <si>
    <t xml:space="preserve"> Мероприятие 2 -   Благоустройство общественных территории Североуральского городского округа, аллея по ул. Молодежная</t>
  </si>
  <si>
    <t>Объем расходов на выполнение мероприятия за счет всех источников ресурсного обеспечения,  тыс. руб.</t>
  </si>
  <si>
    <t xml:space="preserve"> - средства заинтересованных лиц</t>
  </si>
  <si>
    <t>стр.8.                        с 2017 года стр. 9</t>
  </si>
  <si>
    <t>стр.13</t>
  </si>
  <si>
    <t>стр.5</t>
  </si>
  <si>
    <t>стр.6</t>
  </si>
  <si>
    <t>стр.11</t>
  </si>
  <si>
    <t>стр.14</t>
  </si>
  <si>
    <t>стр.15</t>
  </si>
  <si>
    <t>стр. 13</t>
  </si>
  <si>
    <t>стр. 5</t>
  </si>
  <si>
    <t>стр. 17</t>
  </si>
  <si>
    <t>стр.16</t>
  </si>
  <si>
    <t>стр. 4</t>
  </si>
  <si>
    <t>стр.28</t>
  </si>
  <si>
    <t>стр.33</t>
  </si>
  <si>
    <t>стр.29</t>
  </si>
  <si>
    <t>стр.22,23,24,25,26</t>
  </si>
  <si>
    <t>стр.30</t>
  </si>
  <si>
    <t>стр.40</t>
  </si>
  <si>
    <t>стр.44,46</t>
  </si>
  <si>
    <t>стр.47</t>
  </si>
  <si>
    <t>стр.51</t>
  </si>
  <si>
    <t>стр.53</t>
  </si>
  <si>
    <t>стр.52</t>
  </si>
  <si>
    <t>стр.61</t>
  </si>
  <si>
    <t>стр.58,59,60,65</t>
  </si>
  <si>
    <t>стр.58</t>
  </si>
  <si>
    <t>стр. 59</t>
  </si>
  <si>
    <t>стр. 60</t>
  </si>
  <si>
    <t>стр.65</t>
  </si>
  <si>
    <t xml:space="preserve"> стр. 66,67</t>
  </si>
  <si>
    <t>стр.66</t>
  </si>
  <si>
    <t>стр.67</t>
  </si>
  <si>
    <t>стр.76</t>
  </si>
  <si>
    <t>стр.86</t>
  </si>
  <si>
    <t>стр.87</t>
  </si>
  <si>
    <t>стр.84</t>
  </si>
  <si>
    <t>стр.88</t>
  </si>
  <si>
    <t>стр.92,96</t>
  </si>
  <si>
    <t>стр.94</t>
  </si>
  <si>
    <t xml:space="preserve"> - Обустройство источника нецентрализованного водоснабжения в п. Сосьва</t>
  </si>
  <si>
    <t xml:space="preserve"> - Разработка проектно-сметной документации и проведение ценовой экспертизы скверов, парков и аллей Североуральского городского округа</t>
  </si>
  <si>
    <t>местный бюджет, в т.ч.:</t>
  </si>
  <si>
    <t xml:space="preserve"> - местный бюджет</t>
  </si>
  <si>
    <t>стр.54 с 2018 года стр. 54.1</t>
  </si>
  <si>
    <t xml:space="preserve"> Мероприятие 2 - Ремонт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</t>
  </si>
  <si>
    <t xml:space="preserve"> - Приобретение декоративного освещения для улиц города Североуральска, ремонт светодиодных консолей</t>
  </si>
  <si>
    <t xml:space="preserve">стр.5.1. </t>
  </si>
  <si>
    <t>стр.34, введен с 2016 года</t>
  </si>
  <si>
    <t>стр.31, введен с 2016 года</t>
  </si>
  <si>
    <t>стр.32, введен с 2016 года</t>
  </si>
  <si>
    <t>стр.35, с 2016 года стр. 36</t>
  </si>
  <si>
    <t>стр.63, введен 2015 году</t>
  </si>
  <si>
    <t xml:space="preserve"> -  Уход за объектами благоустройства</t>
  </si>
  <si>
    <t>Мероприятие 2 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</si>
  <si>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 - Изготовление и установка информационных стендов у здания Администрации Североуральского городского округа</t>
  </si>
  <si>
    <t xml:space="preserve">стр.5.3. </t>
  </si>
  <si>
    <t xml:space="preserve">стр.5.2. </t>
  </si>
  <si>
    <t>стр.76.1</t>
  </si>
  <si>
    <t>2021 год</t>
  </si>
  <si>
    <t xml:space="preserve"> -  Содержание, ремонт  и модернизация сетей уличного освещения</t>
  </si>
  <si>
    <t xml:space="preserve"> Мероприятие 1 - 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</si>
  <si>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 - Услуги по исследованию качества воды в родниках на территории Североуральского городского округа</t>
  </si>
  <si>
    <t>стр.67.1</t>
  </si>
  <si>
    <t>Мероприятие 1-  Мероприятия в области лесного хозяйства</t>
  </si>
  <si>
    <t>Мероприятие 4 - Озеленение</t>
  </si>
  <si>
    <t>Мероприятие 6 -  Прочие мероприятия по благоустройству Североуральского городского округа</t>
  </si>
  <si>
    <t>Мероприятие 5 -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</si>
  <si>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 xml:space="preserve"> Мероприятие 2 -  Разработка генеральной схемы очистки Североуральского городского округа</t>
  </si>
  <si>
    <t>стр.62</t>
  </si>
  <si>
    <t>стр.71</t>
  </si>
  <si>
    <t>стр.80,                              с 2014 по 2015 годы стр.81,                       с 2014 по 2017 годы стр.82</t>
  </si>
  <si>
    <t>Мероприятие 5- Предоставление субсидий на удешевление услуг по содержанию и ремонту муниципального специализированного жилищного фонда (общежитий)</t>
  </si>
  <si>
    <t>Мероприятие 1 -  Разработка и экспертиза проектно-сметной документации для строительства нового городского кладбища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</si>
  <si>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</si>
  <si>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-  Уборка и транспортировка трупов безнадзорных животных, погибших при различных обстоятельствах, в соответствии с ветеренарно-санитарными правилами по сбору, утилизации и уничтожению биологических отходов на территории Североуральского городского округа</t>
  </si>
  <si>
    <t>стр. 17.1</t>
  </si>
  <si>
    <t xml:space="preserve"> Мероприятие 7 -  Регулирование численности собак без владельцев</t>
  </si>
  <si>
    <t xml:space="preserve"> стр. 5, 5.1., 5.2, 5.3, 6, 11, 13, 14, 15, 17, 17.1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</si>
  <si>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системы уличного освещения, проектно-сметные работы, экспертиза проектно-сметной документации</t>
  </si>
  <si>
    <t xml:space="preserve"> - Модернизация системы уличного освещения </t>
  </si>
  <si>
    <t xml:space="preserve"> - Мероприятия в системе коммунального хозяйства с заменой оборудования в целях повышения энергетической эффективности</t>
  </si>
  <si>
    <t xml:space="preserve"> -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</si>
  <si>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</si>
  <si>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 xml:space="preserve"> Мероприятие 8 -  Обустройство контейнерных площадок и приобретение контейнеров</t>
  </si>
  <si>
    <t xml:space="preserve"> - Приобретение, установка, ремонт остановочных комплексов, изготовление и размещение информационно-навигационных материалов на остановочных комплексах</t>
  </si>
  <si>
    <t>стр.17.2</t>
  </si>
  <si>
    <r>
      <t xml:space="preserve">к постановлению Администрации  Североуральского городского округа от </t>
    </r>
    <r>
      <rPr>
        <u/>
        <sz val="11"/>
        <color indexed="8"/>
        <rFont val="PT Astra Serif"/>
        <family val="1"/>
        <charset val="204"/>
      </rPr>
      <t>30.12.2019</t>
    </r>
    <r>
      <rPr>
        <sz val="11"/>
        <color indexed="8"/>
        <rFont val="PT Astra Serif"/>
        <family val="1"/>
        <charset val="204"/>
      </rPr>
      <t xml:space="preserve"> № </t>
    </r>
    <r>
      <rPr>
        <u/>
        <sz val="11"/>
        <color indexed="8"/>
        <rFont val="PT Astra Serif"/>
        <family val="1"/>
        <charset val="204"/>
      </rPr>
      <t>1410</t>
    </r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</si>
  <si>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2014 - 2021 годы</t>
  </si>
  <si>
    <t xml:space="preserve"> повышение энергетической эффективности и охрана окружающей среды в Североуральском городском округе» 2014 - 2021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</si>
</sst>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  <font>
      <u/>
      <sz val="11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165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8" fontId="0" fillId="0" borderId="0" xfId="0" applyNumberFormat="1"/>
    <xf numFmtId="170" fontId="0" fillId="0" borderId="0" xfId="0" applyNumberFormat="1"/>
    <xf numFmtId="0" fontId="0" fillId="0" borderId="0" xfId="0" applyFill="1"/>
    <xf numFmtId="0" fontId="5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7" fontId="8" fillId="3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167" fontId="8" fillId="3" borderId="2" xfId="0" applyNumberFormat="1" applyFont="1" applyFill="1" applyBorder="1" applyAlignment="1">
      <alignment vertical="center" wrapText="1"/>
    </xf>
    <xf numFmtId="167" fontId="8" fillId="3" borderId="5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168" fontId="8" fillId="0" borderId="4" xfId="0" applyNumberFormat="1" applyFont="1" applyFill="1" applyBorder="1" applyAlignment="1">
      <alignment horizontal="right" vertical="center" wrapText="1"/>
    </xf>
    <xf numFmtId="168" fontId="8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168" fontId="8" fillId="0" borderId="2" xfId="0" applyNumberFormat="1" applyFont="1" applyFill="1" applyBorder="1" applyAlignment="1">
      <alignment horizontal="right" vertical="center" wrapText="1"/>
    </xf>
    <xf numFmtId="168" fontId="8" fillId="0" borderId="5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167" fontId="8" fillId="0" borderId="3" xfId="0" applyNumberFormat="1" applyFont="1" applyFill="1" applyBorder="1" applyAlignment="1">
      <alignment vertical="center" wrapText="1"/>
    </xf>
    <xf numFmtId="167" fontId="8" fillId="0" borderId="2" xfId="0" applyNumberFormat="1" applyFont="1" applyFill="1" applyBorder="1" applyAlignment="1">
      <alignment horizontal="right" vertical="center" wrapText="1"/>
    </xf>
    <xf numFmtId="167" fontId="8" fillId="0" borderId="3" xfId="0" applyNumberFormat="1" applyFont="1" applyFill="1" applyBorder="1" applyAlignment="1">
      <alignment horizontal="right" vertical="center" wrapText="1"/>
    </xf>
    <xf numFmtId="167" fontId="8" fillId="0" borderId="5" xfId="0" applyNumberFormat="1" applyFont="1" applyFill="1" applyBorder="1" applyAlignment="1">
      <alignment horizontal="right" vertical="center" wrapText="1"/>
    </xf>
    <xf numFmtId="168" fontId="8" fillId="0" borderId="9" xfId="0" applyNumberFormat="1" applyFont="1" applyFill="1" applyBorder="1" applyAlignment="1">
      <alignment horizontal="right" vertical="center" wrapText="1"/>
    </xf>
    <xf numFmtId="170" fontId="8" fillId="3" borderId="2" xfId="0" applyNumberFormat="1" applyFont="1" applyFill="1" applyBorder="1" applyAlignment="1">
      <alignment horizontal="right" vertical="center" wrapText="1"/>
    </xf>
    <xf numFmtId="170" fontId="8" fillId="3" borderId="2" xfId="1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left" vertical="center" wrapText="1"/>
    </xf>
    <xf numFmtId="167" fontId="8" fillId="0" borderId="2" xfId="1" applyNumberFormat="1" applyFont="1" applyFill="1" applyBorder="1" applyAlignment="1">
      <alignment horizontal="right" vertical="center" wrapText="1"/>
    </xf>
    <xf numFmtId="167" fontId="8" fillId="0" borderId="3" xfId="1" applyNumberFormat="1" applyFont="1" applyFill="1" applyBorder="1" applyAlignment="1">
      <alignment horizontal="right" vertical="center" wrapText="1"/>
    </xf>
    <xf numFmtId="167" fontId="8" fillId="0" borderId="9" xfId="0" applyNumberFormat="1" applyFont="1" applyFill="1" applyBorder="1" applyAlignment="1">
      <alignment horizontal="right" vertical="center" wrapText="1"/>
    </xf>
    <xf numFmtId="170" fontId="8" fillId="0" borderId="2" xfId="1" applyNumberFormat="1" applyFont="1" applyFill="1" applyBorder="1" applyAlignment="1">
      <alignment horizontal="right" vertical="center" wrapText="1"/>
    </xf>
    <xf numFmtId="167" fontId="8" fillId="0" borderId="7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8" fillId="0" borderId="2" xfId="1" applyNumberFormat="1" applyFont="1" applyFill="1" applyBorder="1" applyAlignment="1">
      <alignment horizontal="right" vertical="center" wrapText="1"/>
    </xf>
    <xf numFmtId="168" fontId="8" fillId="0" borderId="3" xfId="1" applyNumberFormat="1" applyFont="1" applyFill="1" applyBorder="1" applyAlignment="1">
      <alignment horizontal="right" vertical="center" wrapText="1"/>
    </xf>
    <xf numFmtId="168" fontId="8" fillId="3" borderId="2" xfId="0" applyNumberFormat="1" applyFont="1" applyFill="1" applyBorder="1" applyAlignment="1">
      <alignment horizontal="right" vertical="center" wrapText="1"/>
    </xf>
    <xf numFmtId="168" fontId="8" fillId="3" borderId="5" xfId="0" applyNumberFormat="1" applyFont="1" applyFill="1" applyBorder="1" applyAlignment="1">
      <alignment horizontal="right" vertical="center" wrapText="1"/>
    </xf>
    <xf numFmtId="168" fontId="8" fillId="0" borderId="5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167" fontId="8" fillId="0" borderId="6" xfId="0" applyNumberFormat="1" applyFont="1" applyFill="1" applyBorder="1" applyAlignment="1">
      <alignment horizontal="right" vertical="center" wrapText="1"/>
    </xf>
    <xf numFmtId="167" fontId="8" fillId="0" borderId="2" xfId="0" applyNumberFormat="1" applyFont="1" applyFill="1" applyBorder="1" applyAlignment="1">
      <alignment vertical="center" wrapText="1"/>
    </xf>
    <xf numFmtId="167" fontId="8" fillId="3" borderId="6" xfId="0" applyNumberFormat="1" applyFont="1" applyFill="1" applyBorder="1" applyAlignment="1">
      <alignment horizontal="righ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65" fontId="8" fillId="3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67" fontId="8" fillId="3" borderId="3" xfId="0" applyNumberFormat="1" applyFont="1" applyFill="1" applyBorder="1" applyAlignment="1">
      <alignment horizontal="right" vertical="center" wrapText="1"/>
    </xf>
    <xf numFmtId="167" fontId="8" fillId="3" borderId="5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166" fontId="8" fillId="3" borderId="9" xfId="0" applyNumberFormat="1" applyFont="1" applyFill="1" applyBorder="1" applyAlignment="1">
      <alignment horizontal="center" vertical="center" wrapText="1"/>
    </xf>
    <xf numFmtId="166" fontId="8" fillId="3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489"/>
  <sheetViews>
    <sheetView tabSelected="1" view="pageLayout" zoomScaleNormal="120" zoomScaleSheetLayoutView="30" workbookViewId="0">
      <selection activeCell="E2" sqref="E2"/>
    </sheetView>
  </sheetViews>
  <sheetFormatPr defaultRowHeight="15" x14ac:dyDescent="0.2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2.28515625" customWidth="1"/>
    <col min="11" max="11" width="12.5703125" customWidth="1"/>
    <col min="12" max="12" width="14.5703125" customWidth="1"/>
    <col min="13" max="13" width="11.5703125" bestFit="1" customWidth="1"/>
    <col min="14" max="14" width="13.7109375" bestFit="1" customWidth="1"/>
    <col min="15" max="15" width="15.28515625" customWidth="1"/>
    <col min="16" max="17" width="11.5703125" bestFit="1" customWidth="1"/>
  </cols>
  <sheetData>
    <row r="1" spans="1:17" ht="33.75" customHeight="1" x14ac:dyDescent="0.25">
      <c r="A1" s="17"/>
      <c r="B1" s="17"/>
      <c r="C1" s="17"/>
      <c r="D1" s="17"/>
      <c r="E1" s="17"/>
      <c r="F1" s="17"/>
      <c r="G1" s="17"/>
      <c r="H1" s="67" t="s">
        <v>196</v>
      </c>
      <c r="I1" s="67"/>
      <c r="J1" s="67"/>
      <c r="K1" s="67"/>
      <c r="L1" s="67"/>
    </row>
    <row r="2" spans="1:17" ht="116.25" customHeight="1" x14ac:dyDescent="0.25">
      <c r="B2" s="66"/>
      <c r="C2" s="66"/>
      <c r="D2" s="66"/>
      <c r="E2" s="66"/>
      <c r="F2" s="66"/>
      <c r="G2" s="66"/>
      <c r="H2" s="68" t="s">
        <v>197</v>
      </c>
      <c r="I2" s="68"/>
      <c r="J2" s="68"/>
      <c r="K2" s="68"/>
      <c r="L2" s="68"/>
      <c r="M2" s="8"/>
      <c r="N2" s="8"/>
    </row>
    <row r="3" spans="1:17" ht="28.5" customHeight="1" x14ac:dyDescent="0.2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7" ht="15.75" x14ac:dyDescent="0.25">
      <c r="A4" s="104" t="s">
        <v>39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7" ht="15.75" x14ac:dyDescent="0.25">
      <c r="A5" s="104" t="s">
        <v>38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7" ht="15.75" x14ac:dyDescent="0.25">
      <c r="A6" s="105" t="s">
        <v>198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7" ht="15.7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7" ht="15.7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</row>
    <row r="9" spans="1:17" ht="61.5" customHeight="1" x14ac:dyDescent="0.25">
      <c r="A9" s="85" t="s">
        <v>1</v>
      </c>
      <c r="B9" s="71" t="s">
        <v>16</v>
      </c>
      <c r="C9" s="106" t="s">
        <v>108</v>
      </c>
      <c r="D9" s="107"/>
      <c r="E9" s="107"/>
      <c r="F9" s="107"/>
      <c r="G9" s="107"/>
      <c r="H9" s="107"/>
      <c r="I9" s="107"/>
      <c r="J9" s="107"/>
      <c r="K9" s="108"/>
      <c r="L9" s="71" t="s">
        <v>15</v>
      </c>
    </row>
    <row r="10" spans="1:17" ht="30" customHeight="1" x14ac:dyDescent="0.25">
      <c r="A10" s="71"/>
      <c r="B10" s="72"/>
      <c r="C10" s="21" t="s">
        <v>2</v>
      </c>
      <c r="D10" s="22" t="s">
        <v>82</v>
      </c>
      <c r="E10" s="21" t="s">
        <v>83</v>
      </c>
      <c r="F10" s="21" t="s">
        <v>84</v>
      </c>
      <c r="G10" s="21" t="s">
        <v>85</v>
      </c>
      <c r="H10" s="21" t="s">
        <v>86</v>
      </c>
      <c r="I10" s="21" t="s">
        <v>87</v>
      </c>
      <c r="J10" s="21" t="s">
        <v>88</v>
      </c>
      <c r="K10" s="21" t="s">
        <v>168</v>
      </c>
      <c r="L10" s="72"/>
      <c r="M10" s="1"/>
      <c r="N10" s="1"/>
      <c r="O10" s="10"/>
      <c r="Q10" s="1"/>
    </row>
    <row r="11" spans="1:17" ht="12" customHeight="1" x14ac:dyDescent="0.25">
      <c r="A11" s="24"/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1"/>
      <c r="N11" s="1"/>
      <c r="O11" s="10"/>
      <c r="Q11" s="1"/>
    </row>
    <row r="12" spans="1:17" ht="28.5" customHeight="1" x14ac:dyDescent="0.25">
      <c r="A12" s="20">
        <v>1</v>
      </c>
      <c r="B12" s="25" t="s">
        <v>3</v>
      </c>
      <c r="C12" s="26">
        <f>SUM(C13+C16+C17)</f>
        <v>1315679.3081199999</v>
      </c>
      <c r="D12" s="26">
        <f t="shared" ref="D12:K12" si="0">SUM(D13+D16+D17)</f>
        <v>283826.90000000002</v>
      </c>
      <c r="E12" s="26">
        <f t="shared" si="0"/>
        <v>348239.16000000003</v>
      </c>
      <c r="F12" s="26">
        <f t="shared" si="0"/>
        <v>216622.58757999999</v>
      </c>
      <c r="G12" s="26">
        <f t="shared" si="0"/>
        <v>122867.75615999999</v>
      </c>
      <c r="H12" s="26">
        <f t="shared" si="0"/>
        <v>94174.444400000008</v>
      </c>
      <c r="I12" s="26">
        <f t="shared" si="0"/>
        <v>121570.55998000001</v>
      </c>
      <c r="J12" s="26">
        <f t="shared" si="0"/>
        <v>62498.600000000006</v>
      </c>
      <c r="K12" s="26">
        <f t="shared" si="0"/>
        <v>65879.3</v>
      </c>
      <c r="L12" s="73" t="s">
        <v>57</v>
      </c>
      <c r="M12" s="1"/>
      <c r="N12" s="14"/>
      <c r="O12" s="1"/>
      <c r="P12" s="1"/>
      <c r="Q12" s="1"/>
    </row>
    <row r="13" spans="1:17" x14ac:dyDescent="0.25">
      <c r="A13" s="20">
        <f>SUM(A12+1)</f>
        <v>2</v>
      </c>
      <c r="B13" s="27" t="s">
        <v>151</v>
      </c>
      <c r="C13" s="26">
        <f>SUM(D13:K13)</f>
        <v>764664.69948999991</v>
      </c>
      <c r="D13" s="26">
        <f t="shared" ref="D13:K13" si="1">SUM(D14:D15)</f>
        <v>92792.8</v>
      </c>
      <c r="E13" s="26">
        <f t="shared" si="1"/>
        <v>126635.26</v>
      </c>
      <c r="F13" s="26">
        <f t="shared" si="1"/>
        <v>117147.57338999999</v>
      </c>
      <c r="G13" s="26">
        <f t="shared" si="1"/>
        <v>96239.061719999998</v>
      </c>
      <c r="H13" s="26">
        <f t="shared" si="1"/>
        <v>92906.144400000005</v>
      </c>
      <c r="I13" s="26">
        <f t="shared" si="1"/>
        <v>112467.75998</v>
      </c>
      <c r="J13" s="26">
        <f t="shared" si="1"/>
        <v>61544.200000000004</v>
      </c>
      <c r="K13" s="26">
        <f t="shared" si="1"/>
        <v>64931.9</v>
      </c>
      <c r="L13" s="78"/>
      <c r="M13" s="1"/>
      <c r="N13" s="1"/>
      <c r="O13" s="1"/>
      <c r="P13" s="1"/>
      <c r="Q13" s="1"/>
    </row>
    <row r="14" spans="1:17" x14ac:dyDescent="0.25">
      <c r="A14" s="20">
        <f t="shared" ref="A14:A77" si="2">SUM(A13+1)</f>
        <v>3</v>
      </c>
      <c r="B14" s="27" t="s">
        <v>152</v>
      </c>
      <c r="C14" s="26">
        <f>SUM(D14:K14)</f>
        <v>764469.43388999999</v>
      </c>
      <c r="D14" s="26">
        <f t="shared" ref="D14:K14" si="3">SUM(D19+D24)</f>
        <v>92792.8</v>
      </c>
      <c r="E14" s="26">
        <f t="shared" si="3"/>
        <v>126635.26</v>
      </c>
      <c r="F14" s="26">
        <f t="shared" si="3"/>
        <v>117147.57338999999</v>
      </c>
      <c r="G14" s="26">
        <f t="shared" si="3"/>
        <v>96043.796119999999</v>
      </c>
      <c r="H14" s="26">
        <f t="shared" si="3"/>
        <v>92906.144400000005</v>
      </c>
      <c r="I14" s="26">
        <f t="shared" si="3"/>
        <v>112467.75998</v>
      </c>
      <c r="J14" s="26">
        <f t="shared" si="3"/>
        <v>61544.200000000004</v>
      </c>
      <c r="K14" s="26">
        <f t="shared" si="3"/>
        <v>64931.9</v>
      </c>
      <c r="L14" s="78"/>
      <c r="M14" s="1"/>
      <c r="N14" s="1"/>
      <c r="O14" s="1"/>
      <c r="P14" s="1"/>
      <c r="Q14" s="1"/>
    </row>
    <row r="15" spans="1:17" ht="25.5" x14ac:dyDescent="0.25">
      <c r="A15" s="20">
        <f t="shared" si="2"/>
        <v>4</v>
      </c>
      <c r="B15" s="27" t="s">
        <v>109</v>
      </c>
      <c r="C15" s="26">
        <f>SUM(D15:K15)</f>
        <v>195.26560000000001</v>
      </c>
      <c r="D15" s="26">
        <f t="shared" ref="D15:K15" si="4">SUM(D25)</f>
        <v>0</v>
      </c>
      <c r="E15" s="26">
        <f t="shared" si="4"/>
        <v>0</v>
      </c>
      <c r="F15" s="26">
        <f t="shared" si="4"/>
        <v>0</v>
      </c>
      <c r="G15" s="26">
        <f t="shared" si="4"/>
        <v>195.26560000000001</v>
      </c>
      <c r="H15" s="26">
        <f t="shared" si="4"/>
        <v>0</v>
      </c>
      <c r="I15" s="26">
        <f t="shared" si="4"/>
        <v>0</v>
      </c>
      <c r="J15" s="26">
        <f t="shared" si="4"/>
        <v>0</v>
      </c>
      <c r="K15" s="26">
        <f t="shared" si="4"/>
        <v>0</v>
      </c>
      <c r="L15" s="78"/>
      <c r="M15" s="1"/>
      <c r="N15" s="1"/>
      <c r="O15" s="1"/>
      <c r="P15" s="1"/>
      <c r="Q15" s="1"/>
    </row>
    <row r="16" spans="1:17" x14ac:dyDescent="0.25">
      <c r="A16" s="20">
        <f t="shared" si="2"/>
        <v>5</v>
      </c>
      <c r="B16" s="25" t="s">
        <v>5</v>
      </c>
      <c r="C16" s="26">
        <f>SUM(D16:K16)</f>
        <v>347926.44811000006</v>
      </c>
      <c r="D16" s="26">
        <f t="shared" ref="D16:K16" si="5">SUM(D20+D26)</f>
        <v>109216.09999999999</v>
      </c>
      <c r="E16" s="26">
        <f t="shared" si="5"/>
        <v>135104.30000000002</v>
      </c>
      <c r="F16" s="26">
        <f t="shared" si="5"/>
        <v>81477.35126000001</v>
      </c>
      <c r="G16" s="26">
        <f t="shared" si="5"/>
        <v>9855.7968500000006</v>
      </c>
      <c r="H16" s="26">
        <f t="shared" si="5"/>
        <v>1268.3</v>
      </c>
      <c r="I16" s="26">
        <f t="shared" si="5"/>
        <v>9102.7999999999993</v>
      </c>
      <c r="J16" s="26">
        <f t="shared" si="5"/>
        <v>954.4</v>
      </c>
      <c r="K16" s="26">
        <f t="shared" si="5"/>
        <v>947.4</v>
      </c>
      <c r="L16" s="78"/>
      <c r="M16" s="1"/>
      <c r="N16" s="1"/>
      <c r="O16" s="1"/>
      <c r="P16" s="1"/>
      <c r="Q16" s="1"/>
    </row>
    <row r="17" spans="1:17" x14ac:dyDescent="0.25">
      <c r="A17" s="20">
        <f t="shared" si="2"/>
        <v>6</v>
      </c>
      <c r="B17" s="25" t="s">
        <v>51</v>
      </c>
      <c r="C17" s="26">
        <f>SUM(D17:K17)</f>
        <v>203088.16052</v>
      </c>
      <c r="D17" s="26">
        <f t="shared" ref="D17:K17" si="6">SUM(D27+D21)</f>
        <v>81818</v>
      </c>
      <c r="E17" s="26">
        <f t="shared" si="6"/>
        <v>86499.6</v>
      </c>
      <c r="F17" s="26">
        <f t="shared" si="6"/>
        <v>17997.662929999999</v>
      </c>
      <c r="G17" s="26">
        <f t="shared" si="6"/>
        <v>16772.89759</v>
      </c>
      <c r="H17" s="26">
        <f t="shared" si="6"/>
        <v>0</v>
      </c>
      <c r="I17" s="26">
        <f t="shared" si="6"/>
        <v>0</v>
      </c>
      <c r="J17" s="26">
        <f t="shared" si="6"/>
        <v>0</v>
      </c>
      <c r="K17" s="26">
        <f t="shared" si="6"/>
        <v>0</v>
      </c>
      <c r="L17" s="78"/>
      <c r="M17" s="1"/>
      <c r="N17" s="1"/>
      <c r="O17" s="14"/>
      <c r="P17" s="1"/>
      <c r="Q17" s="1"/>
    </row>
    <row r="18" spans="1:17" ht="16.5" customHeight="1" x14ac:dyDescent="0.25">
      <c r="A18" s="20">
        <f t="shared" si="2"/>
        <v>7</v>
      </c>
      <c r="B18" s="25" t="s">
        <v>6</v>
      </c>
      <c r="C18" s="26">
        <f>SUM(C19:C21)</f>
        <v>679690.14101999998</v>
      </c>
      <c r="D18" s="26">
        <f>SUM(D19:D21)</f>
        <v>232761.9</v>
      </c>
      <c r="E18" s="26">
        <f t="shared" ref="E18:K18" si="7">SUM(E19:E21)</f>
        <v>271669</v>
      </c>
      <c r="F18" s="26">
        <f t="shared" si="7"/>
        <v>133207.8847</v>
      </c>
      <c r="G18" s="26">
        <f t="shared" si="7"/>
        <v>16137.356319999999</v>
      </c>
      <c r="H18" s="26">
        <f t="shared" si="7"/>
        <v>0</v>
      </c>
      <c r="I18" s="26">
        <f t="shared" si="7"/>
        <v>25914</v>
      </c>
      <c r="J18" s="26">
        <f t="shared" si="7"/>
        <v>0</v>
      </c>
      <c r="K18" s="26">
        <f t="shared" si="7"/>
        <v>0</v>
      </c>
      <c r="L18" s="73" t="s">
        <v>57</v>
      </c>
      <c r="N18" s="1"/>
    </row>
    <row r="19" spans="1:17" x14ac:dyDescent="0.25">
      <c r="A19" s="20">
        <f t="shared" si="2"/>
        <v>8</v>
      </c>
      <c r="B19" s="25" t="s">
        <v>4</v>
      </c>
      <c r="C19" s="28">
        <f>SUM(D19:K19)</f>
        <v>163085.75724000001</v>
      </c>
      <c r="D19" s="28">
        <f>D35+D138+D222+D242+D273+D308+D377+D399</f>
        <v>44727.8</v>
      </c>
      <c r="E19" s="28">
        <f>E35+E138+E222+E242+E273+E308+E377+E399</f>
        <v>50411.3</v>
      </c>
      <c r="F19" s="28">
        <f>F35+F138+F222+F242+F273+F308+F377+F399</f>
        <v>34707.970509999999</v>
      </c>
      <c r="G19" s="28">
        <f>G35+G138+G222+G242+G273+G308+G377+G399+G436</f>
        <v>7324.6867299999994</v>
      </c>
      <c r="H19" s="28">
        <f>H35+H138+H222+H242+H273+H308+H377+H399</f>
        <v>0</v>
      </c>
      <c r="I19" s="28">
        <f>I35+I138+I222+I242+I273+I308+I377+I399</f>
        <v>25914</v>
      </c>
      <c r="J19" s="28">
        <f>J35+J138+J222+J242+J273+J308+J377+J399</f>
        <v>0</v>
      </c>
      <c r="K19" s="28">
        <f>K35+K138+K222+K242+K273+K308+K377+K399</f>
        <v>0</v>
      </c>
      <c r="L19" s="78"/>
      <c r="M19" s="10"/>
      <c r="N19" s="1"/>
    </row>
    <row r="20" spans="1:17" x14ac:dyDescent="0.25">
      <c r="A20" s="20">
        <f t="shared" si="2"/>
        <v>9</v>
      </c>
      <c r="B20" s="25" t="s">
        <v>5</v>
      </c>
      <c r="C20" s="28">
        <f>SUM(D20:K20)</f>
        <v>329148.11326000001</v>
      </c>
      <c r="D20" s="28">
        <f>D139+D243+D36</f>
        <v>106216.09999999999</v>
      </c>
      <c r="E20" s="28">
        <f>E139+E243+E36</f>
        <v>134758.1</v>
      </c>
      <c r="F20" s="28">
        <f t="shared" ref="F20:K20" si="8">F139+F243</f>
        <v>80502.251260000005</v>
      </c>
      <c r="G20" s="28">
        <f t="shared" si="8"/>
        <v>7671.6620000000003</v>
      </c>
      <c r="H20" s="28">
        <f t="shared" si="8"/>
        <v>0</v>
      </c>
      <c r="I20" s="28">
        <f t="shared" si="8"/>
        <v>0</v>
      </c>
      <c r="J20" s="28">
        <f t="shared" si="8"/>
        <v>0</v>
      </c>
      <c r="K20" s="28">
        <f t="shared" si="8"/>
        <v>0</v>
      </c>
      <c r="L20" s="78"/>
      <c r="N20" s="1"/>
    </row>
    <row r="21" spans="1:17" x14ac:dyDescent="0.25">
      <c r="A21" s="20">
        <f t="shared" si="2"/>
        <v>10</v>
      </c>
      <c r="B21" s="25" t="s">
        <v>51</v>
      </c>
      <c r="C21" s="28">
        <f>SUM(D21:K21)</f>
        <v>187456.27051999999</v>
      </c>
      <c r="D21" s="28">
        <f>D244</f>
        <v>81818</v>
      </c>
      <c r="E21" s="28">
        <f t="shared" ref="E21:K21" si="9">E244</f>
        <v>86499.6</v>
      </c>
      <c r="F21" s="28">
        <f t="shared" si="9"/>
        <v>17997.662929999999</v>
      </c>
      <c r="G21" s="28">
        <f t="shared" si="9"/>
        <v>1141.0075899999999</v>
      </c>
      <c r="H21" s="28">
        <f t="shared" si="9"/>
        <v>0</v>
      </c>
      <c r="I21" s="28">
        <f t="shared" si="9"/>
        <v>0</v>
      </c>
      <c r="J21" s="28">
        <f t="shared" si="9"/>
        <v>0</v>
      </c>
      <c r="K21" s="28">
        <f t="shared" si="9"/>
        <v>0</v>
      </c>
      <c r="L21" s="74"/>
      <c r="N21" s="1"/>
    </row>
    <row r="22" spans="1:17" x14ac:dyDescent="0.25">
      <c r="A22" s="20">
        <f t="shared" si="2"/>
        <v>11</v>
      </c>
      <c r="B22" s="25" t="s">
        <v>7</v>
      </c>
      <c r="C22" s="26">
        <f>SUM(C27+C26+C23)</f>
        <v>635989.16709999996</v>
      </c>
      <c r="D22" s="26">
        <f>SUM(D23:D26)</f>
        <v>99130</v>
      </c>
      <c r="E22" s="26">
        <f>SUM(E23:E26)</f>
        <v>152794.12</v>
      </c>
      <c r="F22" s="26">
        <f>SUM(F23:F26)</f>
        <v>165854.30575999999</v>
      </c>
      <c r="G22" s="26">
        <f>SUM(G27+G26+G23)</f>
        <v>106730.39984</v>
      </c>
      <c r="H22" s="26">
        <f>SUM(H27+H26+H23)</f>
        <v>94174.444400000022</v>
      </c>
      <c r="I22" s="26">
        <f>SUM(I27+I26+I23)</f>
        <v>95656.559980000005</v>
      </c>
      <c r="J22" s="26">
        <f>SUM(J27+J26+J23)</f>
        <v>62498.600000000006</v>
      </c>
      <c r="K22" s="26">
        <f>SUM(K27+K26+K23)</f>
        <v>65879.3</v>
      </c>
      <c r="L22" s="73" t="s">
        <v>57</v>
      </c>
      <c r="M22" s="10"/>
      <c r="N22" s="1"/>
    </row>
    <row r="23" spans="1:17" x14ac:dyDescent="0.25">
      <c r="A23" s="20">
        <f t="shared" si="2"/>
        <v>12</v>
      </c>
      <c r="B23" s="27" t="s">
        <v>151</v>
      </c>
      <c r="C23" s="26">
        <f>SUM(D23:K23)</f>
        <v>601578.94224999996</v>
      </c>
      <c r="D23" s="26">
        <f>D50+D184+D231+D260+D317+D386+D415+D282+D368</f>
        <v>48065</v>
      </c>
      <c r="E23" s="26">
        <f>E50+E184+E231+E260+E317+E386+E415+E282+E368</f>
        <v>76223.959999999992</v>
      </c>
      <c r="F23" s="26">
        <f>F50+F184+F231+F260+F317+F386+F415+F282+F368</f>
        <v>82439.602880000006</v>
      </c>
      <c r="G23" s="26">
        <f>SUM(G24:G25)</f>
        <v>88914.374989999997</v>
      </c>
      <c r="H23" s="26">
        <f>H50+H184+H231+H260+H317+H386+H415+H282+H368</f>
        <v>92906.144400000019</v>
      </c>
      <c r="I23" s="26">
        <f>I50+I184+I231+I260+I317+I386+I415+I282+I368</f>
        <v>86553.759980000003</v>
      </c>
      <c r="J23" s="26">
        <f>J50+J184+J231+J260+J317+J386+J415+J282+J368</f>
        <v>61544.200000000004</v>
      </c>
      <c r="K23" s="26">
        <f>K50+K184+K231+K260+K317+K386+K415+K282+K368</f>
        <v>64931.9</v>
      </c>
      <c r="L23" s="78"/>
      <c r="N23" s="1"/>
    </row>
    <row r="24" spans="1:17" x14ac:dyDescent="0.25">
      <c r="A24" s="20">
        <f t="shared" si="2"/>
        <v>13</v>
      </c>
      <c r="B24" s="27" t="s">
        <v>152</v>
      </c>
      <c r="C24" s="26">
        <f t="shared" ref="C24:K24" si="10">SUM(C50+C184+C231+C260+C282+C317+C368+C386+C415+C452)</f>
        <v>601383.67665000004</v>
      </c>
      <c r="D24" s="26">
        <f t="shared" si="10"/>
        <v>48065</v>
      </c>
      <c r="E24" s="26">
        <f t="shared" si="10"/>
        <v>76223.959999999992</v>
      </c>
      <c r="F24" s="26">
        <f t="shared" si="10"/>
        <v>82439.602879999991</v>
      </c>
      <c r="G24" s="26">
        <f t="shared" si="10"/>
        <v>88719.109389999998</v>
      </c>
      <c r="H24" s="26">
        <f t="shared" si="10"/>
        <v>92906.144400000005</v>
      </c>
      <c r="I24" s="26">
        <f t="shared" si="10"/>
        <v>86553.759980000003</v>
      </c>
      <c r="J24" s="26">
        <f t="shared" si="10"/>
        <v>61544.200000000004</v>
      </c>
      <c r="K24" s="26">
        <f t="shared" si="10"/>
        <v>64931.9</v>
      </c>
      <c r="L24" s="78"/>
      <c r="N24" s="1"/>
    </row>
    <row r="25" spans="1:17" ht="25.5" x14ac:dyDescent="0.25">
      <c r="A25" s="20">
        <f t="shared" si="2"/>
        <v>14</v>
      </c>
      <c r="B25" s="27" t="s">
        <v>109</v>
      </c>
      <c r="C25" s="26">
        <f>SUM(D25:K25)</f>
        <v>195.26560000000001</v>
      </c>
      <c r="D25" s="26">
        <f t="shared" ref="D25:K25" si="11">SUM(D453)</f>
        <v>0</v>
      </c>
      <c r="E25" s="26">
        <f t="shared" si="11"/>
        <v>0</v>
      </c>
      <c r="F25" s="26">
        <f t="shared" si="11"/>
        <v>0</v>
      </c>
      <c r="G25" s="26">
        <f t="shared" si="11"/>
        <v>195.26560000000001</v>
      </c>
      <c r="H25" s="26">
        <f t="shared" si="11"/>
        <v>0</v>
      </c>
      <c r="I25" s="26">
        <f t="shared" si="11"/>
        <v>0</v>
      </c>
      <c r="J25" s="26">
        <f t="shared" si="11"/>
        <v>0</v>
      </c>
      <c r="K25" s="26">
        <f t="shared" si="11"/>
        <v>0</v>
      </c>
      <c r="L25" s="78"/>
      <c r="N25" s="1"/>
    </row>
    <row r="26" spans="1:17" x14ac:dyDescent="0.25">
      <c r="A26" s="20">
        <f t="shared" si="2"/>
        <v>15</v>
      </c>
      <c r="B26" s="25" t="s">
        <v>5</v>
      </c>
      <c r="C26" s="26">
        <f>SUM(D26:K26)</f>
        <v>18778.334850000003</v>
      </c>
      <c r="D26" s="26">
        <f t="shared" ref="D26:K26" si="12">SUM(D185+D414+D51+D283+D454)</f>
        <v>3000</v>
      </c>
      <c r="E26" s="26">
        <f t="shared" si="12"/>
        <v>346.2</v>
      </c>
      <c r="F26" s="26">
        <f t="shared" si="12"/>
        <v>975.1</v>
      </c>
      <c r="G26" s="26">
        <f t="shared" si="12"/>
        <v>2184.1348499999999</v>
      </c>
      <c r="H26" s="26">
        <f t="shared" si="12"/>
        <v>1268.3</v>
      </c>
      <c r="I26" s="26">
        <f t="shared" si="12"/>
        <v>9102.7999999999993</v>
      </c>
      <c r="J26" s="26">
        <f t="shared" si="12"/>
        <v>954.4</v>
      </c>
      <c r="K26" s="26">
        <f t="shared" si="12"/>
        <v>947.4</v>
      </c>
      <c r="L26" s="78"/>
      <c r="N26" s="1"/>
    </row>
    <row r="27" spans="1:17" ht="12" customHeight="1" x14ac:dyDescent="0.25">
      <c r="A27" s="20">
        <f t="shared" si="2"/>
        <v>16</v>
      </c>
      <c r="B27" s="25" t="s">
        <v>51</v>
      </c>
      <c r="C27" s="26">
        <f>SUM(D27:K27)</f>
        <v>15631.89</v>
      </c>
      <c r="D27" s="28">
        <v>0</v>
      </c>
      <c r="E27" s="28">
        <f>E185</f>
        <v>0</v>
      </c>
      <c r="F27" s="28">
        <f>F185</f>
        <v>0</v>
      </c>
      <c r="G27" s="28">
        <f>SUM(G455)</f>
        <v>15631.89</v>
      </c>
      <c r="H27" s="28">
        <f>SUM(H455)</f>
        <v>0</v>
      </c>
      <c r="I27" s="28">
        <f>SUM(I455)</f>
        <v>0</v>
      </c>
      <c r="J27" s="28">
        <f>SUM(J455)</f>
        <v>0</v>
      </c>
      <c r="K27" s="28">
        <f>SUM(K455)</f>
        <v>0</v>
      </c>
      <c r="L27" s="78"/>
      <c r="N27" s="1"/>
      <c r="P27" s="1"/>
    </row>
    <row r="28" spans="1:17" ht="15.75" customHeight="1" x14ac:dyDescent="0.25">
      <c r="A28" s="20">
        <f t="shared" si="2"/>
        <v>17</v>
      </c>
      <c r="B28" s="80" t="s">
        <v>18</v>
      </c>
      <c r="C28" s="81"/>
      <c r="D28" s="81"/>
      <c r="E28" s="81"/>
      <c r="F28" s="81"/>
      <c r="G28" s="81"/>
      <c r="H28" s="81"/>
      <c r="I28" s="81"/>
      <c r="J28" s="81"/>
      <c r="K28" s="81"/>
      <c r="L28" s="82"/>
      <c r="N28" s="1"/>
    </row>
    <row r="29" spans="1:17" ht="23.25" customHeight="1" x14ac:dyDescent="0.25">
      <c r="A29" s="20">
        <f t="shared" si="2"/>
        <v>18</v>
      </c>
      <c r="B29" s="25" t="s">
        <v>8</v>
      </c>
      <c r="C29" s="83">
        <f>SUM(C31+C32)</f>
        <v>274408.32881000004</v>
      </c>
      <c r="D29" s="83">
        <f t="shared" ref="D29:J29" si="13">SUM(D31:D32)</f>
        <v>25725.200000000004</v>
      </c>
      <c r="E29" s="83">
        <f t="shared" si="13"/>
        <v>29762.200000000004</v>
      </c>
      <c r="F29" s="83">
        <f t="shared" si="13"/>
        <v>47222.84145</v>
      </c>
      <c r="G29" s="83">
        <f t="shared" si="13"/>
        <v>35527.977230000004</v>
      </c>
      <c r="H29" s="83">
        <f t="shared" si="13"/>
        <v>38623.974580000009</v>
      </c>
      <c r="I29" s="83">
        <f t="shared" si="13"/>
        <v>37481.335550000003</v>
      </c>
      <c r="J29" s="83">
        <f t="shared" si="13"/>
        <v>30035.9</v>
      </c>
      <c r="K29" s="83">
        <f>SUM(K31:K32)</f>
        <v>30028.9</v>
      </c>
      <c r="L29" s="73" t="s">
        <v>57</v>
      </c>
      <c r="N29" s="1"/>
    </row>
    <row r="30" spans="1:17" x14ac:dyDescent="0.25">
      <c r="A30" s="20">
        <f t="shared" si="2"/>
        <v>19</v>
      </c>
      <c r="B30" s="25" t="s">
        <v>9</v>
      </c>
      <c r="C30" s="84"/>
      <c r="D30" s="84"/>
      <c r="E30" s="84"/>
      <c r="F30" s="84"/>
      <c r="G30" s="84"/>
      <c r="H30" s="84"/>
      <c r="I30" s="84"/>
      <c r="J30" s="84"/>
      <c r="K30" s="84"/>
      <c r="L30" s="78"/>
      <c r="M30" s="4"/>
      <c r="N30" s="1"/>
    </row>
    <row r="31" spans="1:17" x14ac:dyDescent="0.25">
      <c r="A31" s="20">
        <f t="shared" si="2"/>
        <v>20</v>
      </c>
      <c r="B31" s="25" t="s">
        <v>4</v>
      </c>
      <c r="C31" s="26">
        <f>SUM(D31:K31)</f>
        <v>261552.22881000003</v>
      </c>
      <c r="D31" s="26">
        <f t="shared" ref="D31:K32" si="14">SUM(D35+D50)</f>
        <v>24510.500000000004</v>
      </c>
      <c r="E31" s="26">
        <f t="shared" si="14"/>
        <v>26102.300000000003</v>
      </c>
      <c r="F31" s="26">
        <f t="shared" si="14"/>
        <v>46247.741450000001</v>
      </c>
      <c r="G31" s="26">
        <f>SUM(G35+G50)</f>
        <v>34564.477230000004</v>
      </c>
      <c r="H31" s="26">
        <f t="shared" si="14"/>
        <v>37669.674580000006</v>
      </c>
      <c r="I31" s="26">
        <f t="shared" si="14"/>
        <v>34252.535550000001</v>
      </c>
      <c r="J31" s="26">
        <f t="shared" si="14"/>
        <v>29102.5</v>
      </c>
      <c r="K31" s="26">
        <f t="shared" si="14"/>
        <v>29102.5</v>
      </c>
      <c r="L31" s="78"/>
      <c r="N31" s="1"/>
    </row>
    <row r="32" spans="1:17" x14ac:dyDescent="0.25">
      <c r="A32" s="20">
        <f t="shared" si="2"/>
        <v>21</v>
      </c>
      <c r="B32" s="25" t="s">
        <v>5</v>
      </c>
      <c r="C32" s="26">
        <f>SUM(D32:K32)</f>
        <v>12856.099999999999</v>
      </c>
      <c r="D32" s="26">
        <f t="shared" si="14"/>
        <v>1214.7</v>
      </c>
      <c r="E32" s="26">
        <f t="shared" si="14"/>
        <v>3659.8999999999996</v>
      </c>
      <c r="F32" s="26">
        <f t="shared" si="14"/>
        <v>975.1</v>
      </c>
      <c r="G32" s="26">
        <f t="shared" si="14"/>
        <v>963.5</v>
      </c>
      <c r="H32" s="26">
        <f t="shared" si="14"/>
        <v>954.3</v>
      </c>
      <c r="I32" s="26">
        <f t="shared" si="14"/>
        <v>3228.8</v>
      </c>
      <c r="J32" s="26">
        <f t="shared" si="14"/>
        <v>933.4</v>
      </c>
      <c r="K32" s="26">
        <f t="shared" si="14"/>
        <v>926.4</v>
      </c>
      <c r="L32" s="74"/>
      <c r="N32" s="1"/>
    </row>
    <row r="33" spans="1:12" ht="15.75" customHeight="1" x14ac:dyDescent="0.25">
      <c r="A33" s="20">
        <f t="shared" si="2"/>
        <v>22</v>
      </c>
      <c r="B33" s="30" t="s">
        <v>10</v>
      </c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1:12" ht="38.25" x14ac:dyDescent="0.25">
      <c r="A34" s="20">
        <f t="shared" si="2"/>
        <v>23</v>
      </c>
      <c r="B34" s="25" t="s">
        <v>23</v>
      </c>
      <c r="C34" s="26">
        <f>SUM(D34:K34)</f>
        <v>15605.099999999999</v>
      </c>
      <c r="D34" s="26">
        <f>SUM(D35+D36)</f>
        <v>3536.3999999999996</v>
      </c>
      <c r="E34" s="26">
        <f>SUM(E35+E36)</f>
        <v>3674.7</v>
      </c>
      <c r="F34" s="26">
        <f t="shared" ref="F34:K34" si="15">SUM(F35)</f>
        <v>4819</v>
      </c>
      <c r="G34" s="26">
        <f t="shared" si="15"/>
        <v>3575</v>
      </c>
      <c r="H34" s="26">
        <f t="shared" si="15"/>
        <v>0</v>
      </c>
      <c r="I34" s="26">
        <f t="shared" si="15"/>
        <v>0</v>
      </c>
      <c r="J34" s="26">
        <f t="shared" si="15"/>
        <v>0</v>
      </c>
      <c r="K34" s="26">
        <f t="shared" si="15"/>
        <v>0</v>
      </c>
      <c r="L34" s="73" t="s">
        <v>57</v>
      </c>
    </row>
    <row r="35" spans="1:12" x14ac:dyDescent="0.25">
      <c r="A35" s="20">
        <f t="shared" si="2"/>
        <v>24</v>
      </c>
      <c r="B35" s="25" t="s">
        <v>4</v>
      </c>
      <c r="C35" s="26">
        <f>SUM(D35:K35)</f>
        <v>11076.7</v>
      </c>
      <c r="D35" s="26">
        <f>SUM(D46)</f>
        <v>2321.6999999999998</v>
      </c>
      <c r="E35" s="26">
        <f t="shared" ref="E35:J35" si="16">SUM(E46)</f>
        <v>361</v>
      </c>
      <c r="F35" s="26">
        <f>SUM(F46)</f>
        <v>4819</v>
      </c>
      <c r="G35" s="26">
        <f>SUM(G39+G42)</f>
        <v>3575</v>
      </c>
      <c r="H35" s="26">
        <f t="shared" si="16"/>
        <v>0</v>
      </c>
      <c r="I35" s="26">
        <f t="shared" si="16"/>
        <v>0</v>
      </c>
      <c r="J35" s="26">
        <f t="shared" si="16"/>
        <v>0</v>
      </c>
      <c r="K35" s="26">
        <f>SUM(K46)</f>
        <v>0</v>
      </c>
      <c r="L35" s="78"/>
    </row>
    <row r="36" spans="1:12" x14ac:dyDescent="0.25">
      <c r="A36" s="20">
        <f t="shared" si="2"/>
        <v>25</v>
      </c>
      <c r="B36" s="25" t="s">
        <v>5</v>
      </c>
      <c r="C36" s="26">
        <f>SUM(D36:K36)</f>
        <v>4528.3999999999996</v>
      </c>
      <c r="D36" s="26">
        <f>SUM(D43)</f>
        <v>1214.7</v>
      </c>
      <c r="E36" s="26">
        <f t="shared" ref="E36:J36" si="17">SUM(E43)</f>
        <v>3313.7</v>
      </c>
      <c r="F36" s="26">
        <f t="shared" si="17"/>
        <v>0</v>
      </c>
      <c r="G36" s="26">
        <f>SUM(G43)</f>
        <v>0</v>
      </c>
      <c r="H36" s="26">
        <f t="shared" si="17"/>
        <v>0</v>
      </c>
      <c r="I36" s="26">
        <f t="shared" si="17"/>
        <v>0</v>
      </c>
      <c r="J36" s="26">
        <f t="shared" si="17"/>
        <v>0</v>
      </c>
      <c r="K36" s="26">
        <f>SUM(K43)</f>
        <v>0</v>
      </c>
      <c r="L36" s="74"/>
    </row>
    <row r="37" spans="1:12" ht="15" customHeight="1" x14ac:dyDescent="0.25">
      <c r="A37" s="20">
        <f t="shared" si="2"/>
        <v>26</v>
      </c>
      <c r="B37" s="75" t="s">
        <v>11</v>
      </c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1:12" ht="51" x14ac:dyDescent="0.25">
      <c r="A38" s="20">
        <f t="shared" si="2"/>
        <v>27</v>
      </c>
      <c r="B38" s="27" t="s">
        <v>21</v>
      </c>
      <c r="C38" s="34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71" t="s">
        <v>57</v>
      </c>
    </row>
    <row r="39" spans="1:12" x14ac:dyDescent="0.25">
      <c r="A39" s="20">
        <f t="shared" si="2"/>
        <v>28</v>
      </c>
      <c r="B39" s="36" t="s">
        <v>4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8">
        <v>0</v>
      </c>
      <c r="L39" s="72"/>
    </row>
    <row r="40" spans="1:12" ht="15" customHeight="1" x14ac:dyDescent="0.25">
      <c r="A40" s="20">
        <f t="shared" si="2"/>
        <v>29</v>
      </c>
      <c r="B40" s="75" t="s">
        <v>12</v>
      </c>
      <c r="C40" s="76"/>
      <c r="D40" s="76"/>
      <c r="E40" s="76"/>
      <c r="F40" s="76"/>
      <c r="G40" s="76"/>
      <c r="H40" s="76"/>
      <c r="I40" s="76"/>
      <c r="J40" s="76"/>
      <c r="K40" s="76"/>
      <c r="L40" s="77"/>
    </row>
    <row r="41" spans="1:12" ht="18.75" customHeight="1" x14ac:dyDescent="0.25">
      <c r="A41" s="20">
        <f t="shared" si="2"/>
        <v>30</v>
      </c>
      <c r="B41" s="39" t="s">
        <v>2</v>
      </c>
      <c r="C41" s="26">
        <f>SUM(D41:K41)</f>
        <v>15605.099999999999</v>
      </c>
      <c r="D41" s="40">
        <f>SUM(D42:D43)</f>
        <v>3536.3999999999996</v>
      </c>
      <c r="E41" s="40">
        <f t="shared" ref="E41:J41" si="18">SUM(E42:E43)</f>
        <v>3674.7</v>
      </c>
      <c r="F41" s="40">
        <f t="shared" si="18"/>
        <v>4819</v>
      </c>
      <c r="G41" s="40">
        <f t="shared" si="18"/>
        <v>3575</v>
      </c>
      <c r="H41" s="40">
        <f t="shared" si="18"/>
        <v>0</v>
      </c>
      <c r="I41" s="40">
        <f t="shared" si="18"/>
        <v>0</v>
      </c>
      <c r="J41" s="40">
        <f t="shared" si="18"/>
        <v>0</v>
      </c>
      <c r="K41" s="40">
        <f>SUM(K42:K43)</f>
        <v>0</v>
      </c>
      <c r="L41" s="71" t="s">
        <v>57</v>
      </c>
    </row>
    <row r="42" spans="1:12" ht="11.25" customHeight="1" x14ac:dyDescent="0.25">
      <c r="A42" s="20">
        <f t="shared" si="2"/>
        <v>31</v>
      </c>
      <c r="B42" s="36" t="s">
        <v>4</v>
      </c>
      <c r="C42" s="26">
        <f>SUM(D42:K42)</f>
        <v>11076.7</v>
      </c>
      <c r="D42" s="41">
        <f t="shared" ref="D42:I42" si="19">SUM(D46)</f>
        <v>2321.6999999999998</v>
      </c>
      <c r="E42" s="41">
        <f t="shared" si="19"/>
        <v>361</v>
      </c>
      <c r="F42" s="41">
        <f t="shared" si="19"/>
        <v>4819</v>
      </c>
      <c r="G42" s="41">
        <f t="shared" si="19"/>
        <v>3575</v>
      </c>
      <c r="H42" s="41">
        <f t="shared" si="19"/>
        <v>0</v>
      </c>
      <c r="I42" s="41">
        <f t="shared" si="19"/>
        <v>0</v>
      </c>
      <c r="J42" s="41">
        <v>0</v>
      </c>
      <c r="K42" s="41">
        <v>0</v>
      </c>
      <c r="L42" s="79"/>
    </row>
    <row r="43" spans="1:12" ht="11.25" customHeight="1" x14ac:dyDescent="0.25">
      <c r="A43" s="20">
        <f t="shared" si="2"/>
        <v>32</v>
      </c>
      <c r="B43" s="25" t="s">
        <v>5</v>
      </c>
      <c r="C43" s="26">
        <f>SUM(D43:K43)</f>
        <v>4528.3999999999996</v>
      </c>
      <c r="D43" s="41">
        <f>SUM(D47)</f>
        <v>1214.7</v>
      </c>
      <c r="E43" s="41">
        <f t="shared" ref="E43:J43" si="20">SUM(E47)</f>
        <v>3313.7</v>
      </c>
      <c r="F43" s="41">
        <f t="shared" si="20"/>
        <v>0</v>
      </c>
      <c r="G43" s="41">
        <f>SUM(G47)</f>
        <v>0</v>
      </c>
      <c r="H43" s="41">
        <f t="shared" si="20"/>
        <v>0</v>
      </c>
      <c r="I43" s="41">
        <f t="shared" si="20"/>
        <v>0</v>
      </c>
      <c r="J43" s="41">
        <f t="shared" si="20"/>
        <v>0</v>
      </c>
      <c r="K43" s="41">
        <f>SUM(K47)</f>
        <v>0</v>
      </c>
      <c r="L43" s="72"/>
    </row>
    <row r="44" spans="1:12" ht="15" customHeight="1" x14ac:dyDescent="0.25">
      <c r="A44" s="20">
        <f t="shared" si="2"/>
        <v>33</v>
      </c>
      <c r="B44" s="75" t="s">
        <v>24</v>
      </c>
      <c r="C44" s="76"/>
      <c r="D44" s="76"/>
      <c r="E44" s="76"/>
      <c r="F44" s="76"/>
      <c r="G44" s="76"/>
      <c r="H44" s="76"/>
      <c r="I44" s="76"/>
      <c r="J44" s="76"/>
      <c r="K44" s="76"/>
      <c r="L44" s="77"/>
    </row>
    <row r="45" spans="1:12" ht="15" customHeight="1" x14ac:dyDescent="0.25">
      <c r="A45" s="20">
        <f t="shared" si="2"/>
        <v>34</v>
      </c>
      <c r="B45" s="36" t="s">
        <v>17</v>
      </c>
      <c r="C45" s="26">
        <f>SUM(D45:K45)</f>
        <v>15605.099999999999</v>
      </c>
      <c r="D45" s="41">
        <f>D46+D47</f>
        <v>3536.3999999999996</v>
      </c>
      <c r="E45" s="41">
        <f>SUM(E46:E47)</f>
        <v>3674.7</v>
      </c>
      <c r="F45" s="41">
        <f t="shared" ref="F45:K45" si="21">SUM(F46)</f>
        <v>4819</v>
      </c>
      <c r="G45" s="41">
        <f t="shared" si="21"/>
        <v>3575</v>
      </c>
      <c r="H45" s="41">
        <f t="shared" si="21"/>
        <v>0</v>
      </c>
      <c r="I45" s="41">
        <f t="shared" si="21"/>
        <v>0</v>
      </c>
      <c r="J45" s="41">
        <f t="shared" si="21"/>
        <v>0</v>
      </c>
      <c r="K45" s="41">
        <f t="shared" si="21"/>
        <v>0</v>
      </c>
      <c r="L45" s="71" t="s">
        <v>121</v>
      </c>
    </row>
    <row r="46" spans="1:12" x14ac:dyDescent="0.25">
      <c r="A46" s="20">
        <f t="shared" si="2"/>
        <v>35</v>
      </c>
      <c r="B46" s="27" t="s">
        <v>4</v>
      </c>
      <c r="C46" s="26">
        <f>SUM(D46:K46)</f>
        <v>11076.7</v>
      </c>
      <c r="D46" s="42">
        <v>2321.6999999999998</v>
      </c>
      <c r="E46" s="42">
        <v>361</v>
      </c>
      <c r="F46" s="42">
        <v>4819</v>
      </c>
      <c r="G46" s="42">
        <v>3575</v>
      </c>
      <c r="H46" s="42">
        <v>0</v>
      </c>
      <c r="I46" s="42">
        <v>0</v>
      </c>
      <c r="J46" s="42">
        <v>0</v>
      </c>
      <c r="K46" s="42">
        <v>0</v>
      </c>
      <c r="L46" s="79"/>
    </row>
    <row r="47" spans="1:12" x14ac:dyDescent="0.25">
      <c r="A47" s="20">
        <f t="shared" si="2"/>
        <v>36</v>
      </c>
      <c r="B47" s="36" t="s">
        <v>5</v>
      </c>
      <c r="C47" s="26">
        <f>SUM(D47:K47)</f>
        <v>4528.3999999999996</v>
      </c>
      <c r="D47" s="41">
        <v>1214.7</v>
      </c>
      <c r="E47" s="41">
        <v>3313.7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72"/>
    </row>
    <row r="48" spans="1:12" ht="15" customHeight="1" x14ac:dyDescent="0.25">
      <c r="A48" s="20">
        <f t="shared" si="2"/>
        <v>37</v>
      </c>
      <c r="B48" s="75" t="s">
        <v>13</v>
      </c>
      <c r="C48" s="76"/>
      <c r="D48" s="76"/>
      <c r="E48" s="76"/>
      <c r="F48" s="76"/>
      <c r="G48" s="76"/>
      <c r="H48" s="76"/>
      <c r="I48" s="76"/>
      <c r="J48" s="76"/>
      <c r="K48" s="76"/>
      <c r="L48" s="77"/>
    </row>
    <row r="49" spans="1:15" ht="38.25" x14ac:dyDescent="0.25">
      <c r="A49" s="20">
        <f t="shared" si="2"/>
        <v>38</v>
      </c>
      <c r="B49" s="25" t="s">
        <v>14</v>
      </c>
      <c r="C49" s="26">
        <f>SUM(D49:K49)</f>
        <v>258803.22881</v>
      </c>
      <c r="D49" s="26">
        <f t="shared" ref="D49:K49" si="22">SUM(D50:D51)</f>
        <v>22188.800000000003</v>
      </c>
      <c r="E49" s="26">
        <f t="shared" si="22"/>
        <v>26087.500000000004</v>
      </c>
      <c r="F49" s="26">
        <f t="shared" si="22"/>
        <v>42403.84145</v>
      </c>
      <c r="G49" s="26">
        <f t="shared" si="22"/>
        <v>31952.97723</v>
      </c>
      <c r="H49" s="26">
        <f t="shared" si="22"/>
        <v>38623.974580000009</v>
      </c>
      <c r="I49" s="26">
        <f t="shared" si="22"/>
        <v>37481.335550000003</v>
      </c>
      <c r="J49" s="26">
        <f t="shared" si="22"/>
        <v>30035.9</v>
      </c>
      <c r="K49" s="26">
        <f t="shared" si="22"/>
        <v>30028.9</v>
      </c>
      <c r="L49" s="109" t="s">
        <v>57</v>
      </c>
      <c r="O49" s="10"/>
    </row>
    <row r="50" spans="1:15" x14ac:dyDescent="0.25">
      <c r="A50" s="20">
        <f t="shared" si="2"/>
        <v>39</v>
      </c>
      <c r="B50" s="25" t="s">
        <v>4</v>
      </c>
      <c r="C50" s="26">
        <f>SUM(D50:K50)</f>
        <v>250475.52881000002</v>
      </c>
      <c r="D50" s="26">
        <f>SUM(D61+D70+D73+D76+D54+D126+D130)</f>
        <v>22188.800000000003</v>
      </c>
      <c r="E50" s="26">
        <f t="shared" ref="E50:K50" si="23">SUM(E61+E70+E73+E76+E54+E126+E130)</f>
        <v>25741.300000000003</v>
      </c>
      <c r="F50" s="26">
        <f t="shared" si="23"/>
        <v>41428.741450000001</v>
      </c>
      <c r="G50" s="26">
        <f t="shared" si="23"/>
        <v>30989.47723</v>
      </c>
      <c r="H50" s="26">
        <f t="shared" si="23"/>
        <v>37669.674580000006</v>
      </c>
      <c r="I50" s="26">
        <f t="shared" si="23"/>
        <v>34252.535550000001</v>
      </c>
      <c r="J50" s="26">
        <f t="shared" si="23"/>
        <v>29102.5</v>
      </c>
      <c r="K50" s="26">
        <f t="shared" si="23"/>
        <v>29102.5</v>
      </c>
      <c r="L50" s="110"/>
      <c r="N50" s="11"/>
      <c r="O50" s="11"/>
    </row>
    <row r="51" spans="1:15" x14ac:dyDescent="0.25">
      <c r="A51" s="20">
        <f t="shared" si="2"/>
        <v>40</v>
      </c>
      <c r="B51" s="36" t="s">
        <v>5</v>
      </c>
      <c r="C51" s="26">
        <f>SUM(D51:K51)</f>
        <v>8327.7000000000007</v>
      </c>
      <c r="D51" s="26">
        <f>SUM(D77+D127+D131)</f>
        <v>0</v>
      </c>
      <c r="E51" s="26">
        <f t="shared" ref="E51:K51" si="24">SUM(E77+E127+E131)</f>
        <v>346.2</v>
      </c>
      <c r="F51" s="26">
        <f t="shared" si="24"/>
        <v>975.1</v>
      </c>
      <c r="G51" s="26">
        <f t="shared" si="24"/>
        <v>963.5</v>
      </c>
      <c r="H51" s="26">
        <f t="shared" si="24"/>
        <v>954.3</v>
      </c>
      <c r="I51" s="26">
        <f t="shared" si="24"/>
        <v>3228.8</v>
      </c>
      <c r="J51" s="26">
        <f t="shared" si="24"/>
        <v>933.4</v>
      </c>
      <c r="K51" s="26">
        <f t="shared" si="24"/>
        <v>926.4</v>
      </c>
      <c r="L51" s="111"/>
      <c r="N51" s="11"/>
      <c r="O51" s="11"/>
    </row>
    <row r="52" spans="1:15" ht="15" customHeight="1" x14ac:dyDescent="0.25">
      <c r="A52" s="20">
        <f t="shared" si="2"/>
        <v>41</v>
      </c>
      <c r="B52" s="75" t="s">
        <v>24</v>
      </c>
      <c r="C52" s="76"/>
      <c r="D52" s="76"/>
      <c r="E52" s="76"/>
      <c r="F52" s="76"/>
      <c r="G52" s="76"/>
      <c r="H52" s="76"/>
      <c r="I52" s="76"/>
      <c r="J52" s="76"/>
      <c r="K52" s="76"/>
      <c r="L52" s="77"/>
      <c r="N52" s="11"/>
      <c r="O52" s="11"/>
    </row>
    <row r="53" spans="1:15" x14ac:dyDescent="0.25">
      <c r="A53" s="20">
        <f t="shared" si="2"/>
        <v>42</v>
      </c>
      <c r="B53" s="36" t="s">
        <v>17</v>
      </c>
      <c r="C53" s="41">
        <f>SUM(D53:K53)</f>
        <v>6734.7449999999999</v>
      </c>
      <c r="D53" s="41">
        <f>D54+D55</f>
        <v>310.89999999999998</v>
      </c>
      <c r="E53" s="41">
        <f t="shared" ref="E53:K53" si="25">SUM(E54)</f>
        <v>436</v>
      </c>
      <c r="F53" s="41">
        <f t="shared" si="25"/>
        <v>2681</v>
      </c>
      <c r="G53" s="41">
        <f t="shared" si="25"/>
        <v>500</v>
      </c>
      <c r="H53" s="41">
        <f t="shared" si="25"/>
        <v>1206.845</v>
      </c>
      <c r="I53" s="41">
        <f t="shared" si="25"/>
        <v>600</v>
      </c>
      <c r="J53" s="41">
        <f t="shared" si="25"/>
        <v>500</v>
      </c>
      <c r="K53" s="41">
        <f t="shared" si="25"/>
        <v>500</v>
      </c>
      <c r="L53" s="71" t="s">
        <v>121</v>
      </c>
      <c r="N53" s="11"/>
      <c r="O53" s="11"/>
    </row>
    <row r="54" spans="1:15" x14ac:dyDescent="0.25">
      <c r="A54" s="20">
        <f t="shared" si="2"/>
        <v>43</v>
      </c>
      <c r="B54" s="27" t="s">
        <v>4</v>
      </c>
      <c r="C54" s="41">
        <f>SUM(D54:K54)</f>
        <v>6734.7449999999999</v>
      </c>
      <c r="D54" s="42">
        <v>310.89999999999998</v>
      </c>
      <c r="E54" s="42">
        <v>436</v>
      </c>
      <c r="F54" s="42">
        <v>2681</v>
      </c>
      <c r="G54" s="42">
        <v>500</v>
      </c>
      <c r="H54" s="42">
        <v>1206.845</v>
      </c>
      <c r="I54" s="42">
        <v>600</v>
      </c>
      <c r="J54" s="42">
        <v>500</v>
      </c>
      <c r="K54" s="42">
        <v>500</v>
      </c>
      <c r="L54" s="79"/>
      <c r="N54" s="11"/>
      <c r="O54" s="11"/>
    </row>
    <row r="55" spans="1:15" x14ac:dyDescent="0.25">
      <c r="A55" s="20">
        <f t="shared" si="2"/>
        <v>44</v>
      </c>
      <c r="B55" s="36" t="s">
        <v>5</v>
      </c>
      <c r="C55" s="41">
        <f>SUM(D55:K55)</f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72"/>
      <c r="N55" s="11"/>
      <c r="O55" s="11"/>
    </row>
    <row r="56" spans="1:15" ht="16.5" customHeight="1" x14ac:dyDescent="0.25">
      <c r="A56" s="20">
        <f t="shared" si="2"/>
        <v>45</v>
      </c>
      <c r="B56" s="75" t="s">
        <v>89</v>
      </c>
      <c r="C56" s="76"/>
      <c r="D56" s="76"/>
      <c r="E56" s="76"/>
      <c r="F56" s="76"/>
      <c r="G56" s="76"/>
      <c r="H56" s="76"/>
      <c r="I56" s="76"/>
      <c r="J56" s="76"/>
      <c r="K56" s="76"/>
      <c r="L56" s="77"/>
      <c r="N56" s="11"/>
      <c r="O56" s="11"/>
    </row>
    <row r="57" spans="1:15" x14ac:dyDescent="0.25">
      <c r="A57" s="20">
        <f t="shared" si="2"/>
        <v>46</v>
      </c>
      <c r="B57" s="36" t="s">
        <v>17</v>
      </c>
      <c r="C57" s="41">
        <f>SUM(D57:J57)</f>
        <v>0</v>
      </c>
      <c r="D57" s="41">
        <f>D58+D59</f>
        <v>0</v>
      </c>
      <c r="E57" s="41">
        <f t="shared" ref="E57:K57" si="26">SUM(E58)</f>
        <v>0</v>
      </c>
      <c r="F57" s="41">
        <f t="shared" si="26"/>
        <v>0</v>
      </c>
      <c r="G57" s="41">
        <f t="shared" si="26"/>
        <v>0</v>
      </c>
      <c r="H57" s="41">
        <f t="shared" si="26"/>
        <v>0</v>
      </c>
      <c r="I57" s="41">
        <f t="shared" si="26"/>
        <v>0</v>
      </c>
      <c r="J57" s="41">
        <f t="shared" si="26"/>
        <v>0</v>
      </c>
      <c r="K57" s="41">
        <f t="shared" si="26"/>
        <v>0</v>
      </c>
      <c r="L57" s="71" t="s">
        <v>57</v>
      </c>
      <c r="N57" s="11"/>
      <c r="O57" s="11"/>
    </row>
    <row r="58" spans="1:15" x14ac:dyDescent="0.25">
      <c r="A58" s="20">
        <f t="shared" si="2"/>
        <v>47</v>
      </c>
      <c r="B58" s="27" t="s">
        <v>4</v>
      </c>
      <c r="C58" s="42">
        <f>SUM(D58:J58)</f>
        <v>0</v>
      </c>
      <c r="D58" s="42">
        <v>0</v>
      </c>
      <c r="E58" s="42">
        <v>0</v>
      </c>
      <c r="F58" s="42">
        <v>0</v>
      </c>
      <c r="G58" s="42">
        <v>0</v>
      </c>
      <c r="H58" s="42">
        <f>SUM(G58)</f>
        <v>0</v>
      </c>
      <c r="I58" s="42">
        <f>SUM(H58)</f>
        <v>0</v>
      </c>
      <c r="J58" s="42">
        <f>SUM(I58)</f>
        <v>0</v>
      </c>
      <c r="K58" s="42">
        <f>SUM(J58)</f>
        <v>0</v>
      </c>
      <c r="L58" s="72"/>
      <c r="N58" s="11"/>
      <c r="O58" s="11"/>
    </row>
    <row r="59" spans="1:15" ht="15" customHeight="1" x14ac:dyDescent="0.25">
      <c r="A59" s="20">
        <f t="shared" si="2"/>
        <v>48</v>
      </c>
      <c r="B59" s="75" t="s">
        <v>78</v>
      </c>
      <c r="C59" s="76"/>
      <c r="D59" s="76"/>
      <c r="E59" s="76"/>
      <c r="F59" s="76"/>
      <c r="G59" s="76"/>
      <c r="H59" s="76"/>
      <c r="I59" s="76"/>
      <c r="J59" s="76"/>
      <c r="K59" s="76"/>
      <c r="L59" s="77"/>
      <c r="N59" s="2"/>
      <c r="O59" s="2"/>
    </row>
    <row r="60" spans="1:15" x14ac:dyDescent="0.25">
      <c r="A60" s="20">
        <f t="shared" si="2"/>
        <v>49</v>
      </c>
      <c r="B60" s="36" t="s">
        <v>29</v>
      </c>
      <c r="C60" s="41">
        <f>SUM(D60:K60)</f>
        <v>131010.5328</v>
      </c>
      <c r="D60" s="41">
        <f t="shared" ref="D60:I60" si="27">SUM(D61)</f>
        <v>12001</v>
      </c>
      <c r="E60" s="41">
        <f t="shared" si="27"/>
        <v>12600</v>
      </c>
      <c r="F60" s="41">
        <f t="shared" si="27"/>
        <v>18150.6908</v>
      </c>
      <c r="G60" s="41">
        <f t="shared" si="27"/>
        <v>15955</v>
      </c>
      <c r="H60" s="41">
        <f t="shared" si="27"/>
        <v>21456.004000000001</v>
      </c>
      <c r="I60" s="41">
        <f t="shared" si="27"/>
        <v>18847.838</v>
      </c>
      <c r="J60" s="41">
        <f>SUM(J61)</f>
        <v>16000</v>
      </c>
      <c r="K60" s="41">
        <f>SUM(K61)</f>
        <v>16000</v>
      </c>
      <c r="L60" s="71" t="s">
        <v>110</v>
      </c>
      <c r="N60" s="2"/>
      <c r="O60" s="2"/>
    </row>
    <row r="61" spans="1:15" ht="20.25" customHeight="1" x14ac:dyDescent="0.25">
      <c r="A61" s="20">
        <f t="shared" si="2"/>
        <v>50</v>
      </c>
      <c r="B61" s="36" t="s">
        <v>4</v>
      </c>
      <c r="C61" s="41">
        <f>SUM(D61:K61)</f>
        <v>131010.5328</v>
      </c>
      <c r="D61" s="41">
        <f t="shared" ref="D61:K61" si="28">SUM(D64+D67)</f>
        <v>12001</v>
      </c>
      <c r="E61" s="41">
        <f t="shared" si="28"/>
        <v>12600</v>
      </c>
      <c r="F61" s="41">
        <f t="shared" si="28"/>
        <v>18150.6908</v>
      </c>
      <c r="G61" s="41">
        <f t="shared" si="28"/>
        <v>15955</v>
      </c>
      <c r="H61" s="41">
        <f t="shared" si="28"/>
        <v>21456.004000000001</v>
      </c>
      <c r="I61" s="41">
        <f t="shared" si="28"/>
        <v>18847.838</v>
      </c>
      <c r="J61" s="41">
        <f t="shared" si="28"/>
        <v>16000</v>
      </c>
      <c r="K61" s="41">
        <f t="shared" si="28"/>
        <v>16000</v>
      </c>
      <c r="L61" s="72"/>
      <c r="N61" s="2"/>
      <c r="O61" s="2"/>
    </row>
    <row r="62" spans="1:15" ht="15" customHeight="1" x14ac:dyDescent="0.25">
      <c r="A62" s="20">
        <f t="shared" si="2"/>
        <v>51</v>
      </c>
      <c r="B62" s="75" t="s">
        <v>98</v>
      </c>
      <c r="C62" s="76"/>
      <c r="D62" s="76"/>
      <c r="E62" s="76"/>
      <c r="F62" s="76"/>
      <c r="G62" s="76"/>
      <c r="H62" s="76"/>
      <c r="I62" s="76"/>
      <c r="J62" s="76"/>
      <c r="K62" s="76"/>
      <c r="L62" s="77"/>
      <c r="N62" s="2"/>
      <c r="O62" s="2"/>
    </row>
    <row r="63" spans="1:15" x14ac:dyDescent="0.25">
      <c r="A63" s="20">
        <f t="shared" si="2"/>
        <v>52</v>
      </c>
      <c r="B63" s="36" t="s">
        <v>41</v>
      </c>
      <c r="C63" s="41">
        <f>SUM(D63:K63)</f>
        <v>95203.088400000008</v>
      </c>
      <c r="D63" s="41">
        <f>SUM(D64)</f>
        <v>8644.1</v>
      </c>
      <c r="E63" s="41">
        <f t="shared" ref="E63:K63" si="29">SUM(E64)</f>
        <v>8800</v>
      </c>
      <c r="F63" s="41">
        <f t="shared" si="29"/>
        <v>10660.6908</v>
      </c>
      <c r="G63" s="41">
        <f t="shared" si="29"/>
        <v>13098.2976</v>
      </c>
      <c r="H63" s="41">
        <f t="shared" si="29"/>
        <v>15000</v>
      </c>
      <c r="I63" s="41">
        <f t="shared" si="29"/>
        <v>13000</v>
      </c>
      <c r="J63" s="41">
        <f t="shared" si="29"/>
        <v>13000</v>
      </c>
      <c r="K63" s="41">
        <f t="shared" si="29"/>
        <v>13000</v>
      </c>
      <c r="L63" s="71" t="s">
        <v>110</v>
      </c>
      <c r="N63" s="2"/>
      <c r="O63" s="2"/>
    </row>
    <row r="64" spans="1:15" ht="23.25" customHeight="1" x14ac:dyDescent="0.25">
      <c r="A64" s="20">
        <f t="shared" si="2"/>
        <v>53</v>
      </c>
      <c r="B64" s="36" t="s">
        <v>4</v>
      </c>
      <c r="C64" s="41">
        <f>SUM(D64:K64)</f>
        <v>95203.088400000008</v>
      </c>
      <c r="D64" s="41">
        <v>8644.1</v>
      </c>
      <c r="E64" s="41">
        <v>8800</v>
      </c>
      <c r="F64" s="41">
        <v>10660.6908</v>
      </c>
      <c r="G64" s="41">
        <v>13098.2976</v>
      </c>
      <c r="H64" s="41">
        <v>15000</v>
      </c>
      <c r="I64" s="41">
        <v>13000</v>
      </c>
      <c r="J64" s="41">
        <v>13000</v>
      </c>
      <c r="K64" s="43">
        <v>13000</v>
      </c>
      <c r="L64" s="72"/>
      <c r="N64" s="2"/>
      <c r="O64" s="2"/>
    </row>
    <row r="65" spans="1:15" ht="15" customHeight="1" x14ac:dyDescent="0.25">
      <c r="A65" s="20">
        <f t="shared" si="2"/>
        <v>54</v>
      </c>
      <c r="B65" s="75" t="s">
        <v>169</v>
      </c>
      <c r="C65" s="76"/>
      <c r="D65" s="76"/>
      <c r="E65" s="76"/>
      <c r="F65" s="76"/>
      <c r="G65" s="76"/>
      <c r="H65" s="76"/>
      <c r="I65" s="76"/>
      <c r="J65" s="76"/>
      <c r="K65" s="76"/>
      <c r="L65" s="77"/>
      <c r="N65" s="2"/>
      <c r="O65" s="2"/>
    </row>
    <row r="66" spans="1:15" x14ac:dyDescent="0.25">
      <c r="A66" s="20">
        <f t="shared" si="2"/>
        <v>55</v>
      </c>
      <c r="B66" s="36" t="s">
        <v>41</v>
      </c>
      <c r="C66" s="41">
        <f>SUM(D66:K66)</f>
        <v>35807.4444</v>
      </c>
      <c r="D66" s="41">
        <f>SUM(D67)</f>
        <v>3356.9</v>
      </c>
      <c r="E66" s="41">
        <f t="shared" ref="E66:K66" si="30">SUM(E67)</f>
        <v>3800</v>
      </c>
      <c r="F66" s="41">
        <f t="shared" si="30"/>
        <v>7490</v>
      </c>
      <c r="G66" s="41">
        <f t="shared" si="30"/>
        <v>2856.7024000000001</v>
      </c>
      <c r="H66" s="41">
        <f t="shared" si="30"/>
        <v>6456.0039999999999</v>
      </c>
      <c r="I66" s="41">
        <f t="shared" si="30"/>
        <v>5847.8379999999997</v>
      </c>
      <c r="J66" s="41">
        <f t="shared" si="30"/>
        <v>3000</v>
      </c>
      <c r="K66" s="41">
        <f t="shared" si="30"/>
        <v>3000</v>
      </c>
      <c r="L66" s="71" t="s">
        <v>110</v>
      </c>
      <c r="N66" s="2"/>
      <c r="O66" s="2"/>
    </row>
    <row r="67" spans="1:15" x14ac:dyDescent="0.25">
      <c r="A67" s="20">
        <f t="shared" si="2"/>
        <v>56</v>
      </c>
      <c r="B67" s="36" t="s">
        <v>4</v>
      </c>
      <c r="C67" s="41">
        <f>SUM(D67:K67)</f>
        <v>35807.4444</v>
      </c>
      <c r="D67" s="41">
        <v>3356.9</v>
      </c>
      <c r="E67" s="41">
        <v>3800</v>
      </c>
      <c r="F67" s="41">
        <v>7490</v>
      </c>
      <c r="G67" s="41">
        <v>2856.7024000000001</v>
      </c>
      <c r="H67" s="41">
        <v>6456.0039999999999</v>
      </c>
      <c r="I67" s="41">
        <v>5847.8379999999997</v>
      </c>
      <c r="J67" s="41">
        <v>3000</v>
      </c>
      <c r="K67" s="43">
        <v>3000</v>
      </c>
      <c r="L67" s="72"/>
      <c r="N67" s="2"/>
      <c r="O67" s="2"/>
    </row>
    <row r="68" spans="1:15" ht="15" customHeight="1" x14ac:dyDescent="0.25">
      <c r="A68" s="20">
        <f t="shared" si="2"/>
        <v>57</v>
      </c>
      <c r="B68" s="75" t="s">
        <v>174</v>
      </c>
      <c r="C68" s="76"/>
      <c r="D68" s="76"/>
      <c r="E68" s="76"/>
      <c r="F68" s="76"/>
      <c r="G68" s="76"/>
      <c r="H68" s="76"/>
      <c r="I68" s="76"/>
      <c r="J68" s="76"/>
      <c r="K68" s="76"/>
      <c r="L68" s="77"/>
      <c r="N68" s="2"/>
      <c r="O68" s="2"/>
    </row>
    <row r="69" spans="1:15" x14ac:dyDescent="0.25">
      <c r="A69" s="20">
        <f t="shared" si="2"/>
        <v>58</v>
      </c>
      <c r="B69" s="36" t="s">
        <v>17</v>
      </c>
      <c r="C69" s="41">
        <f>SUM(D69:K69)</f>
        <v>25460.529839999999</v>
      </c>
      <c r="D69" s="41">
        <f t="shared" ref="D69:K69" si="31">SUM(D70)</f>
        <v>2890.9</v>
      </c>
      <c r="E69" s="41">
        <f t="shared" si="31"/>
        <v>2148</v>
      </c>
      <c r="F69" s="41">
        <f t="shared" si="31"/>
        <v>3923.8438599999999</v>
      </c>
      <c r="G69" s="41">
        <f t="shared" si="31"/>
        <v>3352.35509</v>
      </c>
      <c r="H69" s="41">
        <f t="shared" si="31"/>
        <v>3175.7506600000002</v>
      </c>
      <c r="I69" s="41">
        <f t="shared" si="31"/>
        <v>3364.6802299999999</v>
      </c>
      <c r="J69" s="41">
        <f t="shared" si="31"/>
        <v>3302.5</v>
      </c>
      <c r="K69" s="41">
        <f t="shared" si="31"/>
        <v>3302.5</v>
      </c>
      <c r="L69" s="71" t="s">
        <v>114</v>
      </c>
      <c r="N69" s="2"/>
      <c r="O69" s="2"/>
    </row>
    <row r="70" spans="1:15" x14ac:dyDescent="0.25">
      <c r="A70" s="20">
        <f t="shared" si="2"/>
        <v>59</v>
      </c>
      <c r="B70" s="36" t="s">
        <v>4</v>
      </c>
      <c r="C70" s="41">
        <f>SUM(D70:K70)</f>
        <v>25460.529839999999</v>
      </c>
      <c r="D70" s="41">
        <v>2890.9</v>
      </c>
      <c r="E70" s="41">
        <v>2148</v>
      </c>
      <c r="F70" s="41">
        <v>3923.8438599999999</v>
      </c>
      <c r="G70" s="41">
        <v>3352.35509</v>
      </c>
      <c r="H70" s="41">
        <v>3175.7506600000002</v>
      </c>
      <c r="I70" s="41">
        <v>3364.6802299999999</v>
      </c>
      <c r="J70" s="41">
        <v>3302.5</v>
      </c>
      <c r="K70" s="41">
        <v>3302.5</v>
      </c>
      <c r="L70" s="72"/>
      <c r="N70" s="2"/>
      <c r="O70" s="2"/>
    </row>
    <row r="71" spans="1:15" ht="15" customHeight="1" x14ac:dyDescent="0.25">
      <c r="A71" s="20">
        <f t="shared" si="2"/>
        <v>60</v>
      </c>
      <c r="B71" s="75" t="s">
        <v>79</v>
      </c>
      <c r="C71" s="76"/>
      <c r="D71" s="76"/>
      <c r="E71" s="76"/>
      <c r="F71" s="76"/>
      <c r="G71" s="76"/>
      <c r="H71" s="76"/>
      <c r="I71" s="76"/>
      <c r="J71" s="76"/>
      <c r="K71" s="76"/>
      <c r="L71" s="77"/>
      <c r="N71" s="2"/>
      <c r="O71" s="2"/>
    </row>
    <row r="72" spans="1:15" x14ac:dyDescent="0.25">
      <c r="A72" s="20">
        <f t="shared" si="2"/>
        <v>61</v>
      </c>
      <c r="B72" s="36" t="s">
        <v>17</v>
      </c>
      <c r="C72" s="41">
        <f>SUM(D72:K72)</f>
        <v>23794.856789999998</v>
      </c>
      <c r="D72" s="41">
        <f t="shared" ref="D72:K72" si="32">SUM(D73)</f>
        <v>2263.1</v>
      </c>
      <c r="E72" s="41">
        <f t="shared" si="32"/>
        <v>2306.9</v>
      </c>
      <c r="F72" s="41">
        <f t="shared" si="32"/>
        <v>3619.4421200000002</v>
      </c>
      <c r="G72" s="41">
        <f t="shared" si="32"/>
        <v>2961.6563900000001</v>
      </c>
      <c r="H72" s="41">
        <f t="shared" si="32"/>
        <v>3181.67</v>
      </c>
      <c r="I72" s="41">
        <f t="shared" si="32"/>
        <v>3462.0882799999999</v>
      </c>
      <c r="J72" s="41">
        <f t="shared" si="32"/>
        <v>3000</v>
      </c>
      <c r="K72" s="41">
        <f t="shared" si="32"/>
        <v>3000</v>
      </c>
      <c r="L72" s="71" t="s">
        <v>120</v>
      </c>
      <c r="N72" s="2"/>
      <c r="O72" s="2"/>
    </row>
    <row r="73" spans="1:15" x14ac:dyDescent="0.25">
      <c r="A73" s="20">
        <f t="shared" si="2"/>
        <v>62</v>
      </c>
      <c r="B73" s="36" t="s">
        <v>4</v>
      </c>
      <c r="C73" s="41">
        <f>SUM(D73:K73)</f>
        <v>23794.856789999998</v>
      </c>
      <c r="D73" s="41">
        <v>2263.1</v>
      </c>
      <c r="E73" s="41">
        <v>2306.9</v>
      </c>
      <c r="F73" s="41">
        <v>3619.4421200000002</v>
      </c>
      <c r="G73" s="41">
        <v>2961.6563900000001</v>
      </c>
      <c r="H73" s="41">
        <v>3181.67</v>
      </c>
      <c r="I73" s="41">
        <v>3462.0882799999999</v>
      </c>
      <c r="J73" s="41">
        <v>3000</v>
      </c>
      <c r="K73" s="41">
        <f>SUM(J73)</f>
        <v>3000</v>
      </c>
      <c r="L73" s="72"/>
      <c r="N73" s="2"/>
      <c r="O73" s="2"/>
    </row>
    <row r="74" spans="1:15" ht="15" customHeight="1" x14ac:dyDescent="0.25">
      <c r="A74" s="20">
        <f t="shared" si="2"/>
        <v>63</v>
      </c>
      <c r="B74" s="75" t="s">
        <v>175</v>
      </c>
      <c r="C74" s="76"/>
      <c r="D74" s="76"/>
      <c r="E74" s="76"/>
      <c r="F74" s="76"/>
      <c r="G74" s="76"/>
      <c r="H74" s="76"/>
      <c r="I74" s="76"/>
      <c r="J74" s="76"/>
      <c r="K74" s="76"/>
      <c r="L74" s="77"/>
    </row>
    <row r="75" spans="1:15" ht="15" customHeight="1" x14ac:dyDescent="0.25">
      <c r="A75" s="20">
        <f t="shared" si="2"/>
        <v>64</v>
      </c>
      <c r="B75" s="36" t="s">
        <v>29</v>
      </c>
      <c r="C75" s="41">
        <f>SUM(D75:K75)</f>
        <v>62025.521210000006</v>
      </c>
      <c r="D75" s="41">
        <f>SUM(D76:D77)</f>
        <v>4722.8999999999996</v>
      </c>
      <c r="E75" s="41">
        <f t="shared" ref="E75:K75" si="33">SUM(E76:E77)</f>
        <v>8596.6</v>
      </c>
      <c r="F75" s="41">
        <f t="shared" si="33"/>
        <v>12256.964669999999</v>
      </c>
      <c r="G75" s="41">
        <f t="shared" si="33"/>
        <v>8014.415750000001</v>
      </c>
      <c r="H75" s="41">
        <f t="shared" si="33"/>
        <v>8129.8049199999996</v>
      </c>
      <c r="I75" s="41">
        <f t="shared" si="33"/>
        <v>7704.835869999999</v>
      </c>
      <c r="J75" s="41">
        <f t="shared" si="33"/>
        <v>6300</v>
      </c>
      <c r="K75" s="41">
        <f t="shared" si="33"/>
        <v>6300</v>
      </c>
      <c r="L75" s="71" t="s">
        <v>187</v>
      </c>
    </row>
    <row r="76" spans="1:15" ht="19.5" customHeight="1" x14ac:dyDescent="0.25">
      <c r="A76" s="20">
        <f t="shared" si="2"/>
        <v>65</v>
      </c>
      <c r="B76" s="36" t="s">
        <v>4</v>
      </c>
      <c r="C76" s="41">
        <f>SUM(D76:K76)</f>
        <v>61679.321209999995</v>
      </c>
      <c r="D76" s="41">
        <f>SUM(D80+D83+D90+D93+D99+D96+D102+D108+D105+D86+D111+D114)</f>
        <v>4722.8999999999996</v>
      </c>
      <c r="E76" s="41">
        <f>SUM(E80+E83+E90+E93+E99+E96+E102+E108+E105+E86+E111+E114)</f>
        <v>8250.4</v>
      </c>
      <c r="F76" s="41">
        <f>SUM(F80+F83+F90+F93+F99+F96+F102+F108+F105+F86+F111+F114)</f>
        <v>12256.964669999999</v>
      </c>
      <c r="G76" s="41">
        <f>SUM(G80+G83+G90+G93+G99+G96+G102+G108+G105+G86+G111+G114)</f>
        <v>8014.415750000001</v>
      </c>
      <c r="H76" s="41">
        <f>SUM(H80+H83+H90+H93+H99+H96+H102+H108+H105+H86+H111+H114+H117+H120)</f>
        <v>8129.8049199999996</v>
      </c>
      <c r="I76" s="41">
        <f>SUM(I80+I83+I90+I93+I99+I96+I102+I108+I105+I86+I111+I114+I117+I120+I123)</f>
        <v>7704.835869999999</v>
      </c>
      <c r="J76" s="41">
        <f>SUM(J80+J83+J90+J93+J99+J96+J102+J108+J105+J86+J111+J114+J117+J120)</f>
        <v>6300</v>
      </c>
      <c r="K76" s="41">
        <f>SUM(K80+K83+K90+K93+K99+K96+K102+K108+K105+K86+K111+K114+K117+K120)</f>
        <v>6300</v>
      </c>
      <c r="L76" s="79"/>
    </row>
    <row r="77" spans="1:15" ht="18.75" customHeight="1" x14ac:dyDescent="0.25">
      <c r="A77" s="20">
        <f t="shared" si="2"/>
        <v>66</v>
      </c>
      <c r="B77" s="36" t="s">
        <v>5</v>
      </c>
      <c r="C77" s="41">
        <f>SUM(D77:K77)</f>
        <v>346.2</v>
      </c>
      <c r="D77" s="41">
        <f>SUM(D87)</f>
        <v>0</v>
      </c>
      <c r="E77" s="41">
        <f t="shared" ref="E77:K77" si="34">SUM(E87)</f>
        <v>346.2</v>
      </c>
      <c r="F77" s="41">
        <f t="shared" si="34"/>
        <v>0</v>
      </c>
      <c r="G77" s="41">
        <f t="shared" si="34"/>
        <v>0</v>
      </c>
      <c r="H77" s="41">
        <f t="shared" si="34"/>
        <v>0</v>
      </c>
      <c r="I77" s="41">
        <f t="shared" si="34"/>
        <v>0</v>
      </c>
      <c r="J77" s="41">
        <f t="shared" si="34"/>
        <v>0</v>
      </c>
      <c r="K77" s="41">
        <f t="shared" si="34"/>
        <v>0</v>
      </c>
      <c r="L77" s="72"/>
    </row>
    <row r="78" spans="1:15" ht="15" customHeight="1" x14ac:dyDescent="0.25">
      <c r="A78" s="20">
        <f t="shared" ref="A78:A148" si="35">SUM(A77+1)</f>
        <v>67</v>
      </c>
      <c r="B78" s="75" t="s">
        <v>46</v>
      </c>
      <c r="C78" s="76"/>
      <c r="D78" s="76"/>
      <c r="E78" s="76"/>
      <c r="F78" s="76"/>
      <c r="G78" s="76"/>
      <c r="H78" s="76"/>
      <c r="I78" s="76"/>
      <c r="J78" s="76"/>
      <c r="K78" s="76"/>
      <c r="L78" s="77"/>
    </row>
    <row r="79" spans="1:15" x14ac:dyDescent="0.25">
      <c r="A79" s="20">
        <f t="shared" si="35"/>
        <v>68</v>
      </c>
      <c r="B79" s="36" t="s">
        <v>41</v>
      </c>
      <c r="C79" s="41">
        <f>SUM(D79:K79)</f>
        <v>3781.6915099999997</v>
      </c>
      <c r="D79" s="41">
        <f t="shared" ref="D79:K79" si="36">SUM(D80)</f>
        <v>369.2</v>
      </c>
      <c r="E79" s="41">
        <f t="shared" si="36"/>
        <v>404.9</v>
      </c>
      <c r="F79" s="41">
        <f t="shared" si="36"/>
        <v>384.30005999999997</v>
      </c>
      <c r="G79" s="41">
        <f t="shared" si="36"/>
        <v>466.45882</v>
      </c>
      <c r="H79" s="41">
        <f t="shared" si="36"/>
        <v>500</v>
      </c>
      <c r="I79" s="41">
        <f t="shared" si="36"/>
        <v>656.83262999999999</v>
      </c>
      <c r="J79" s="41">
        <f t="shared" si="36"/>
        <v>500</v>
      </c>
      <c r="K79" s="41">
        <f t="shared" si="36"/>
        <v>500</v>
      </c>
      <c r="L79" s="71" t="s">
        <v>119</v>
      </c>
    </row>
    <row r="80" spans="1:15" x14ac:dyDescent="0.25">
      <c r="A80" s="20">
        <f t="shared" si="35"/>
        <v>69</v>
      </c>
      <c r="B80" s="36" t="s">
        <v>4</v>
      </c>
      <c r="C80" s="41">
        <f>SUM(D80:K80)</f>
        <v>3781.6915099999997</v>
      </c>
      <c r="D80" s="41">
        <v>369.2</v>
      </c>
      <c r="E80" s="41">
        <v>404.9</v>
      </c>
      <c r="F80" s="41">
        <v>384.30005999999997</v>
      </c>
      <c r="G80" s="41">
        <v>466.45882</v>
      </c>
      <c r="H80" s="41">
        <v>500</v>
      </c>
      <c r="I80" s="41">
        <v>656.83262999999999</v>
      </c>
      <c r="J80" s="41">
        <v>500</v>
      </c>
      <c r="K80" s="41">
        <v>500</v>
      </c>
      <c r="L80" s="72"/>
    </row>
    <row r="81" spans="1:12" ht="15" customHeight="1" x14ac:dyDescent="0.25">
      <c r="A81" s="20">
        <f t="shared" si="35"/>
        <v>70</v>
      </c>
      <c r="B81" s="75" t="s">
        <v>162</v>
      </c>
      <c r="C81" s="76"/>
      <c r="D81" s="76"/>
      <c r="E81" s="76"/>
      <c r="F81" s="76"/>
      <c r="G81" s="76"/>
      <c r="H81" s="76"/>
      <c r="I81" s="76"/>
      <c r="J81" s="76"/>
      <c r="K81" s="76"/>
      <c r="L81" s="77"/>
    </row>
    <row r="82" spans="1:12" x14ac:dyDescent="0.25">
      <c r="A82" s="20">
        <f t="shared" si="35"/>
        <v>71</v>
      </c>
      <c r="B82" s="36" t="s">
        <v>41</v>
      </c>
      <c r="C82" s="41">
        <f>SUM(C83)</f>
        <v>10052.840330000001</v>
      </c>
      <c r="D82" s="41">
        <f>SUM(D83)</f>
        <v>1098.7</v>
      </c>
      <c r="E82" s="41">
        <f t="shared" ref="E82:K82" si="37">SUM(E83)</f>
        <v>976.1</v>
      </c>
      <c r="F82" s="41">
        <f t="shared" si="37"/>
        <v>999.81380000000001</v>
      </c>
      <c r="G82" s="41">
        <f t="shared" si="37"/>
        <v>1147.6859300000001</v>
      </c>
      <c r="H82" s="41">
        <f t="shared" si="37"/>
        <v>1312.24992</v>
      </c>
      <c r="I82" s="41">
        <f t="shared" si="37"/>
        <v>1718.2906800000001</v>
      </c>
      <c r="J82" s="41">
        <f t="shared" si="37"/>
        <v>1400</v>
      </c>
      <c r="K82" s="41">
        <f t="shared" si="37"/>
        <v>1400</v>
      </c>
      <c r="L82" s="71" t="s">
        <v>118</v>
      </c>
    </row>
    <row r="83" spans="1:12" x14ac:dyDescent="0.25">
      <c r="A83" s="20">
        <f t="shared" si="35"/>
        <v>72</v>
      </c>
      <c r="B83" s="36" t="s">
        <v>4</v>
      </c>
      <c r="C83" s="41">
        <f>SUM(D83:K83)</f>
        <v>10052.840330000001</v>
      </c>
      <c r="D83" s="41">
        <v>1098.7</v>
      </c>
      <c r="E83" s="41">
        <v>976.1</v>
      </c>
      <c r="F83" s="41">
        <v>999.81380000000001</v>
      </c>
      <c r="G83" s="41">
        <v>1147.6859300000001</v>
      </c>
      <c r="H83" s="41">
        <v>1312.24992</v>
      </c>
      <c r="I83" s="41">
        <v>1718.2906800000001</v>
      </c>
      <c r="J83" s="41">
        <v>1400</v>
      </c>
      <c r="K83" s="41">
        <v>1400</v>
      </c>
      <c r="L83" s="72"/>
    </row>
    <row r="84" spans="1:12" ht="15" customHeight="1" x14ac:dyDescent="0.25">
      <c r="A84" s="20">
        <f t="shared" si="35"/>
        <v>73</v>
      </c>
      <c r="B84" s="75" t="s">
        <v>95</v>
      </c>
      <c r="C84" s="76"/>
      <c r="D84" s="76"/>
      <c r="E84" s="76"/>
      <c r="F84" s="76"/>
      <c r="G84" s="76"/>
      <c r="H84" s="76"/>
      <c r="I84" s="76"/>
      <c r="J84" s="76"/>
      <c r="K84" s="76"/>
      <c r="L84" s="77"/>
    </row>
    <row r="85" spans="1:12" x14ac:dyDescent="0.25">
      <c r="A85" s="20">
        <f t="shared" si="35"/>
        <v>74</v>
      </c>
      <c r="B85" s="36" t="s">
        <v>41</v>
      </c>
      <c r="C85" s="41">
        <f>SUM(D85:J85)</f>
        <v>1677.2</v>
      </c>
      <c r="D85" s="41">
        <f>SUM(D86:D87)</f>
        <v>500</v>
      </c>
      <c r="E85" s="41">
        <f t="shared" ref="E85:J85" si="38">SUM(E86:E87)</f>
        <v>1177.2</v>
      </c>
      <c r="F85" s="41">
        <f t="shared" si="38"/>
        <v>0</v>
      </c>
      <c r="G85" s="41">
        <f t="shared" si="38"/>
        <v>0</v>
      </c>
      <c r="H85" s="41">
        <f t="shared" si="38"/>
        <v>0</v>
      </c>
      <c r="I85" s="41">
        <f t="shared" si="38"/>
        <v>0</v>
      </c>
      <c r="J85" s="41">
        <f t="shared" si="38"/>
        <v>0</v>
      </c>
      <c r="K85" s="41">
        <f>SUM(K86:K87)</f>
        <v>0</v>
      </c>
      <c r="L85" s="71" t="s">
        <v>117</v>
      </c>
    </row>
    <row r="86" spans="1:12" x14ac:dyDescent="0.25">
      <c r="A86" s="20">
        <f t="shared" si="35"/>
        <v>75</v>
      </c>
      <c r="B86" s="36" t="s">
        <v>4</v>
      </c>
      <c r="C86" s="41">
        <f>SUM(D86:J86)</f>
        <v>1331</v>
      </c>
      <c r="D86" s="41">
        <v>500</v>
      </c>
      <c r="E86" s="41">
        <v>831</v>
      </c>
      <c r="F86" s="41">
        <v>0</v>
      </c>
      <c r="G86" s="41">
        <v>0</v>
      </c>
      <c r="H86" s="41">
        <v>0</v>
      </c>
      <c r="I86" s="41">
        <f>SUM(H86)</f>
        <v>0</v>
      </c>
      <c r="J86" s="41">
        <f>SUM(I86)</f>
        <v>0</v>
      </c>
      <c r="K86" s="41">
        <f>SUM(J86)</f>
        <v>0</v>
      </c>
      <c r="L86" s="79"/>
    </row>
    <row r="87" spans="1:12" x14ac:dyDescent="0.25">
      <c r="A87" s="20">
        <f t="shared" si="35"/>
        <v>76</v>
      </c>
      <c r="B87" s="36" t="s">
        <v>5</v>
      </c>
      <c r="C87" s="41">
        <f>SUM(D87:K87)</f>
        <v>346.2</v>
      </c>
      <c r="D87" s="41">
        <v>0</v>
      </c>
      <c r="E87" s="41">
        <v>346.2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3">
        <v>0</v>
      </c>
      <c r="L87" s="72"/>
    </row>
    <row r="88" spans="1:12" ht="15" customHeight="1" x14ac:dyDescent="0.25">
      <c r="A88" s="20">
        <f t="shared" si="35"/>
        <v>77</v>
      </c>
      <c r="B88" s="75" t="s">
        <v>47</v>
      </c>
      <c r="C88" s="76"/>
      <c r="D88" s="76"/>
      <c r="E88" s="76"/>
      <c r="F88" s="76"/>
      <c r="G88" s="76"/>
      <c r="H88" s="76"/>
      <c r="I88" s="76"/>
      <c r="J88" s="76"/>
      <c r="K88" s="76"/>
      <c r="L88" s="77"/>
    </row>
    <row r="89" spans="1:12" x14ac:dyDescent="0.25">
      <c r="A89" s="20">
        <f t="shared" si="35"/>
        <v>78</v>
      </c>
      <c r="B89" s="36" t="s">
        <v>41</v>
      </c>
      <c r="C89" s="41">
        <f>SUM(C90)</f>
        <v>713.66913</v>
      </c>
      <c r="D89" s="41">
        <f>SUM(D90)</f>
        <v>116.1</v>
      </c>
      <c r="E89" s="41">
        <f t="shared" ref="E89:K89" si="39">SUM(E90)</f>
        <v>69.3</v>
      </c>
      <c r="F89" s="41">
        <f t="shared" si="39"/>
        <v>77.029120000000006</v>
      </c>
      <c r="G89" s="41">
        <f t="shared" si="39"/>
        <v>74.753060000000005</v>
      </c>
      <c r="H89" s="41">
        <f t="shared" si="39"/>
        <v>80</v>
      </c>
      <c r="I89" s="41">
        <f t="shared" si="39"/>
        <v>96.486949999999993</v>
      </c>
      <c r="J89" s="41">
        <f t="shared" si="39"/>
        <v>100</v>
      </c>
      <c r="K89" s="41">
        <f t="shared" si="39"/>
        <v>100</v>
      </c>
      <c r="L89" s="71" t="s">
        <v>116</v>
      </c>
    </row>
    <row r="90" spans="1:12" x14ac:dyDescent="0.25">
      <c r="A90" s="20">
        <f t="shared" si="35"/>
        <v>79</v>
      </c>
      <c r="B90" s="36" t="s">
        <v>4</v>
      </c>
      <c r="C90" s="41">
        <f>SUM(D90:K90)</f>
        <v>713.66913</v>
      </c>
      <c r="D90" s="41">
        <v>116.1</v>
      </c>
      <c r="E90" s="41">
        <v>69.3</v>
      </c>
      <c r="F90" s="41">
        <v>77.029120000000006</v>
      </c>
      <c r="G90" s="41">
        <v>74.753060000000005</v>
      </c>
      <c r="H90" s="41">
        <v>80</v>
      </c>
      <c r="I90" s="41">
        <v>96.486949999999993</v>
      </c>
      <c r="J90" s="41">
        <v>100</v>
      </c>
      <c r="K90" s="41">
        <v>100</v>
      </c>
      <c r="L90" s="72"/>
    </row>
    <row r="91" spans="1:12" ht="15" customHeight="1" x14ac:dyDescent="0.25">
      <c r="A91" s="20">
        <f t="shared" si="35"/>
        <v>80</v>
      </c>
      <c r="B91" s="75" t="s">
        <v>55</v>
      </c>
      <c r="C91" s="76"/>
      <c r="D91" s="76"/>
      <c r="E91" s="76"/>
      <c r="F91" s="76"/>
      <c r="G91" s="76"/>
      <c r="H91" s="76"/>
      <c r="I91" s="76"/>
      <c r="J91" s="76"/>
      <c r="K91" s="76"/>
      <c r="L91" s="77"/>
    </row>
    <row r="92" spans="1:12" x14ac:dyDescent="0.25">
      <c r="A92" s="20">
        <f t="shared" si="35"/>
        <v>81</v>
      </c>
      <c r="B92" s="36" t="s">
        <v>41</v>
      </c>
      <c r="C92" s="41">
        <f>SUM(C93)</f>
        <v>25289.484199999999</v>
      </c>
      <c r="D92" s="41">
        <f>SUM(D93)</f>
        <v>1685.5</v>
      </c>
      <c r="E92" s="41">
        <f t="shared" ref="E92:K92" si="40">SUM(E93)</f>
        <v>2669.2</v>
      </c>
      <c r="F92" s="41">
        <f t="shared" si="40"/>
        <v>2900</v>
      </c>
      <c r="G92" s="41">
        <f t="shared" si="40"/>
        <v>3120</v>
      </c>
      <c r="H92" s="41">
        <f t="shared" si="40"/>
        <v>3820</v>
      </c>
      <c r="I92" s="41">
        <f t="shared" si="40"/>
        <v>3994.7842000000001</v>
      </c>
      <c r="J92" s="41">
        <f t="shared" si="40"/>
        <v>3550</v>
      </c>
      <c r="K92" s="41">
        <f t="shared" si="40"/>
        <v>3550</v>
      </c>
      <c r="L92" s="71" t="s">
        <v>112</v>
      </c>
    </row>
    <row r="93" spans="1:12" x14ac:dyDescent="0.25">
      <c r="A93" s="20">
        <f t="shared" si="35"/>
        <v>82</v>
      </c>
      <c r="B93" s="36" t="s">
        <v>4</v>
      </c>
      <c r="C93" s="41">
        <f>SUM(D93:K93)</f>
        <v>25289.484199999999</v>
      </c>
      <c r="D93" s="41">
        <v>1685.5</v>
      </c>
      <c r="E93" s="41">
        <v>2669.2</v>
      </c>
      <c r="F93" s="41">
        <v>2900</v>
      </c>
      <c r="G93" s="41">
        <v>3120</v>
      </c>
      <c r="H93" s="41">
        <v>3820</v>
      </c>
      <c r="I93" s="41">
        <v>3994.7842000000001</v>
      </c>
      <c r="J93" s="41">
        <v>3550</v>
      </c>
      <c r="K93" s="41">
        <v>3550</v>
      </c>
      <c r="L93" s="72"/>
    </row>
    <row r="94" spans="1:12" ht="15" customHeight="1" x14ac:dyDescent="0.25">
      <c r="A94" s="20">
        <f t="shared" si="35"/>
        <v>83</v>
      </c>
      <c r="B94" s="75" t="s">
        <v>155</v>
      </c>
      <c r="C94" s="76"/>
      <c r="D94" s="76"/>
      <c r="E94" s="76"/>
      <c r="F94" s="76"/>
      <c r="G94" s="76"/>
      <c r="H94" s="76"/>
      <c r="I94" s="76"/>
      <c r="J94" s="76"/>
      <c r="K94" s="76"/>
      <c r="L94" s="77"/>
    </row>
    <row r="95" spans="1:12" x14ac:dyDescent="0.25">
      <c r="A95" s="20">
        <f t="shared" si="35"/>
        <v>84</v>
      </c>
      <c r="B95" s="36" t="s">
        <v>41</v>
      </c>
      <c r="C95" s="41">
        <f>SUM(C96)</f>
        <v>4683.5668100000003</v>
      </c>
      <c r="D95" s="41">
        <f>SUM(D96)</f>
        <v>773.4</v>
      </c>
      <c r="E95" s="41">
        <f t="shared" ref="E95:K95" si="41">SUM(E96)</f>
        <v>1701</v>
      </c>
      <c r="F95" s="41">
        <f t="shared" si="41"/>
        <v>0</v>
      </c>
      <c r="G95" s="41">
        <f t="shared" si="41"/>
        <v>560</v>
      </c>
      <c r="H95" s="41">
        <f t="shared" si="41"/>
        <v>158</v>
      </c>
      <c r="I95" s="41">
        <f t="shared" si="41"/>
        <v>491.16681</v>
      </c>
      <c r="J95" s="41">
        <f t="shared" si="41"/>
        <v>500</v>
      </c>
      <c r="K95" s="41">
        <f t="shared" si="41"/>
        <v>500</v>
      </c>
      <c r="L95" s="71" t="s">
        <v>112</v>
      </c>
    </row>
    <row r="96" spans="1:12" x14ac:dyDescent="0.25">
      <c r="A96" s="20">
        <f t="shared" si="35"/>
        <v>85</v>
      </c>
      <c r="B96" s="36" t="s">
        <v>4</v>
      </c>
      <c r="C96" s="41">
        <f>SUM(D96:K96)</f>
        <v>4683.5668100000003</v>
      </c>
      <c r="D96" s="41">
        <v>773.4</v>
      </c>
      <c r="E96" s="41">
        <v>1701</v>
      </c>
      <c r="F96" s="41">
        <v>0</v>
      </c>
      <c r="G96" s="41">
        <v>560</v>
      </c>
      <c r="H96" s="41">
        <v>158</v>
      </c>
      <c r="I96" s="41">
        <v>491.16681</v>
      </c>
      <c r="J96" s="41">
        <v>500</v>
      </c>
      <c r="K96" s="41">
        <f>SUM(J96)</f>
        <v>500</v>
      </c>
      <c r="L96" s="72"/>
    </row>
    <row r="97" spans="1:12" ht="15" customHeight="1" x14ac:dyDescent="0.25">
      <c r="A97" s="20">
        <f t="shared" si="35"/>
        <v>86</v>
      </c>
      <c r="B97" s="75" t="s">
        <v>50</v>
      </c>
      <c r="C97" s="76"/>
      <c r="D97" s="76"/>
      <c r="E97" s="76"/>
      <c r="F97" s="76"/>
      <c r="G97" s="76"/>
      <c r="H97" s="76"/>
      <c r="I97" s="76"/>
      <c r="J97" s="76"/>
      <c r="K97" s="76"/>
      <c r="L97" s="77"/>
    </row>
    <row r="98" spans="1:12" x14ac:dyDescent="0.25">
      <c r="A98" s="20">
        <f t="shared" si="35"/>
        <v>87</v>
      </c>
      <c r="B98" s="36" t="s">
        <v>41</v>
      </c>
      <c r="C98" s="41">
        <f>SUM(C99)</f>
        <v>815.28989999999999</v>
      </c>
      <c r="D98" s="41">
        <f>SUM(D99)</f>
        <v>92</v>
      </c>
      <c r="E98" s="41">
        <f t="shared" ref="E98:K98" si="42">SUM(E99)</f>
        <v>99.9</v>
      </c>
      <c r="F98" s="41">
        <f t="shared" si="42"/>
        <v>99.989900000000006</v>
      </c>
      <c r="G98" s="41">
        <f t="shared" si="42"/>
        <v>45</v>
      </c>
      <c r="H98" s="41">
        <f t="shared" si="42"/>
        <v>95.4</v>
      </c>
      <c r="I98" s="41">
        <f t="shared" si="42"/>
        <v>83</v>
      </c>
      <c r="J98" s="41">
        <f t="shared" si="42"/>
        <v>150</v>
      </c>
      <c r="K98" s="41">
        <f t="shared" si="42"/>
        <v>150</v>
      </c>
      <c r="L98" s="71" t="s">
        <v>115</v>
      </c>
    </row>
    <row r="99" spans="1:12" x14ac:dyDescent="0.25">
      <c r="A99" s="20">
        <f t="shared" si="35"/>
        <v>88</v>
      </c>
      <c r="B99" s="36" t="s">
        <v>4</v>
      </c>
      <c r="C99" s="41">
        <f>SUM(D99:K99)</f>
        <v>815.28989999999999</v>
      </c>
      <c r="D99" s="41">
        <v>92</v>
      </c>
      <c r="E99" s="41">
        <v>99.9</v>
      </c>
      <c r="F99" s="41">
        <v>99.989900000000006</v>
      </c>
      <c r="G99" s="41">
        <v>45</v>
      </c>
      <c r="H99" s="41">
        <v>95.4</v>
      </c>
      <c r="I99" s="41">
        <v>83</v>
      </c>
      <c r="J99" s="41">
        <v>150</v>
      </c>
      <c r="K99" s="41">
        <v>150</v>
      </c>
      <c r="L99" s="72"/>
    </row>
    <row r="100" spans="1:12" ht="15" customHeight="1" x14ac:dyDescent="0.25">
      <c r="A100" s="20">
        <f t="shared" si="35"/>
        <v>89</v>
      </c>
      <c r="B100" s="75" t="s">
        <v>53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7"/>
    </row>
    <row r="101" spans="1:12" x14ac:dyDescent="0.25">
      <c r="A101" s="20">
        <f t="shared" si="35"/>
        <v>90</v>
      </c>
      <c r="B101" s="36" t="s">
        <v>41</v>
      </c>
      <c r="C101" s="41">
        <f>SUM(C102)</f>
        <v>537</v>
      </c>
      <c r="D101" s="41">
        <f>SUM(D102)</f>
        <v>88</v>
      </c>
      <c r="E101" s="41">
        <f t="shared" ref="E101:K101" si="43">SUM(E102)</f>
        <v>0</v>
      </c>
      <c r="F101" s="41">
        <f t="shared" si="43"/>
        <v>150</v>
      </c>
      <c r="G101" s="41">
        <f t="shared" si="43"/>
        <v>99</v>
      </c>
      <c r="H101" s="41">
        <f t="shared" si="43"/>
        <v>0</v>
      </c>
      <c r="I101" s="41">
        <f t="shared" si="43"/>
        <v>0</v>
      </c>
      <c r="J101" s="41">
        <f t="shared" si="43"/>
        <v>100</v>
      </c>
      <c r="K101" s="41">
        <f t="shared" si="43"/>
        <v>100</v>
      </c>
      <c r="L101" s="71" t="s">
        <v>114</v>
      </c>
    </row>
    <row r="102" spans="1:12" x14ac:dyDescent="0.25">
      <c r="A102" s="20">
        <f t="shared" si="35"/>
        <v>91</v>
      </c>
      <c r="B102" s="36" t="s">
        <v>4</v>
      </c>
      <c r="C102" s="41">
        <f>SUM(D102:K102)</f>
        <v>537</v>
      </c>
      <c r="D102" s="41">
        <v>88</v>
      </c>
      <c r="E102" s="41">
        <v>0</v>
      </c>
      <c r="F102" s="41">
        <v>150</v>
      </c>
      <c r="G102" s="41">
        <v>99</v>
      </c>
      <c r="H102" s="41">
        <v>0</v>
      </c>
      <c r="I102" s="41">
        <v>0</v>
      </c>
      <c r="J102" s="41">
        <v>100</v>
      </c>
      <c r="K102" s="41">
        <v>100</v>
      </c>
      <c r="L102" s="72"/>
    </row>
    <row r="103" spans="1:12" ht="15" customHeight="1" x14ac:dyDescent="0.25">
      <c r="A103" s="20">
        <f t="shared" si="35"/>
        <v>92</v>
      </c>
      <c r="B103" s="75" t="s">
        <v>63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7"/>
    </row>
    <row r="104" spans="1:12" x14ac:dyDescent="0.25">
      <c r="A104" s="20">
        <f t="shared" si="35"/>
        <v>93</v>
      </c>
      <c r="B104" s="36" t="s">
        <v>41</v>
      </c>
      <c r="C104" s="41">
        <f>SUM(D104:K104)</f>
        <v>1710.25802</v>
      </c>
      <c r="D104" s="41">
        <f>SUM(D105)</f>
        <v>0</v>
      </c>
      <c r="E104" s="41">
        <f t="shared" ref="E104:K104" si="44">SUM(E105)</f>
        <v>0</v>
      </c>
      <c r="F104" s="41">
        <f t="shared" si="44"/>
        <v>1710.25802</v>
      </c>
      <c r="G104" s="41">
        <f t="shared" si="44"/>
        <v>0</v>
      </c>
      <c r="H104" s="41">
        <f t="shared" si="44"/>
        <v>0</v>
      </c>
      <c r="I104" s="41">
        <f t="shared" si="44"/>
        <v>0</v>
      </c>
      <c r="J104" s="41">
        <f t="shared" si="44"/>
        <v>0</v>
      </c>
      <c r="K104" s="41">
        <f t="shared" si="44"/>
        <v>0</v>
      </c>
      <c r="L104" s="71" t="s">
        <v>113</v>
      </c>
    </row>
    <row r="105" spans="1:12" x14ac:dyDescent="0.25">
      <c r="A105" s="20">
        <f t="shared" si="35"/>
        <v>94</v>
      </c>
      <c r="B105" s="36" t="s">
        <v>4</v>
      </c>
      <c r="C105" s="41">
        <f>SUM(D105:K105)</f>
        <v>1710.25802</v>
      </c>
      <c r="D105" s="41">
        <v>0</v>
      </c>
      <c r="E105" s="41">
        <v>0</v>
      </c>
      <c r="F105" s="41">
        <v>1710.25802</v>
      </c>
      <c r="G105" s="41">
        <v>0</v>
      </c>
      <c r="H105" s="41">
        <v>0</v>
      </c>
      <c r="I105" s="41">
        <v>0</v>
      </c>
      <c r="J105" s="41">
        <f>SUM(I105)</f>
        <v>0</v>
      </c>
      <c r="K105" s="41">
        <f>SUM(J105)</f>
        <v>0</v>
      </c>
      <c r="L105" s="72"/>
    </row>
    <row r="106" spans="1:12" ht="15" customHeight="1" x14ac:dyDescent="0.25">
      <c r="A106" s="20">
        <f t="shared" si="35"/>
        <v>95</v>
      </c>
      <c r="B106" s="75" t="s">
        <v>61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7"/>
    </row>
    <row r="107" spans="1:12" x14ac:dyDescent="0.25">
      <c r="A107" s="20">
        <f t="shared" si="35"/>
        <v>96</v>
      </c>
      <c r="B107" s="36" t="s">
        <v>41</v>
      </c>
      <c r="C107" s="41">
        <f>SUM(D107:K107)</f>
        <v>9651.7677100000001</v>
      </c>
      <c r="D107" s="41">
        <f>SUM(D108)</f>
        <v>0</v>
      </c>
      <c r="E107" s="41">
        <f t="shared" ref="E107:K107" si="45">SUM(E108)</f>
        <v>1499</v>
      </c>
      <c r="F107" s="41">
        <f t="shared" si="45"/>
        <v>5935.57377</v>
      </c>
      <c r="G107" s="41">
        <f t="shared" si="45"/>
        <v>2093.46794</v>
      </c>
      <c r="H107" s="41">
        <f t="shared" si="45"/>
        <v>33</v>
      </c>
      <c r="I107" s="41">
        <f t="shared" si="45"/>
        <v>90.725999999999999</v>
      </c>
      <c r="J107" s="41">
        <f t="shared" si="45"/>
        <v>0</v>
      </c>
      <c r="K107" s="41">
        <f t="shared" si="45"/>
        <v>0</v>
      </c>
      <c r="L107" s="71" t="s">
        <v>112</v>
      </c>
    </row>
    <row r="108" spans="1:12" x14ac:dyDescent="0.25">
      <c r="A108" s="20">
        <f t="shared" si="35"/>
        <v>97</v>
      </c>
      <c r="B108" s="36" t="s">
        <v>4</v>
      </c>
      <c r="C108" s="41">
        <f>SUM(D108:K108)</f>
        <v>9651.7677100000001</v>
      </c>
      <c r="D108" s="41">
        <v>0</v>
      </c>
      <c r="E108" s="41">
        <v>1499</v>
      </c>
      <c r="F108" s="41">
        <v>5935.57377</v>
      </c>
      <c r="G108" s="41">
        <v>2093.46794</v>
      </c>
      <c r="H108" s="41">
        <v>33</v>
      </c>
      <c r="I108" s="41">
        <v>90.725999999999999</v>
      </c>
      <c r="J108" s="41">
        <v>0</v>
      </c>
      <c r="K108" s="41">
        <f>SUM(J108)</f>
        <v>0</v>
      </c>
      <c r="L108" s="72"/>
    </row>
    <row r="109" spans="1:12" ht="15" customHeight="1" x14ac:dyDescent="0.25">
      <c r="A109" s="20">
        <f t="shared" si="35"/>
        <v>98</v>
      </c>
      <c r="B109" s="75" t="s">
        <v>149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7"/>
    </row>
    <row r="110" spans="1:12" x14ac:dyDescent="0.25">
      <c r="A110" s="20">
        <f t="shared" si="35"/>
        <v>99</v>
      </c>
      <c r="B110" s="36" t="s">
        <v>41</v>
      </c>
      <c r="C110" s="41">
        <f>SUM(D110:K110)</f>
        <v>58.05</v>
      </c>
      <c r="D110" s="41">
        <f>SUM(D111)</f>
        <v>0</v>
      </c>
      <c r="E110" s="41">
        <f t="shared" ref="E110:K110" si="46">SUM(E111)</f>
        <v>0</v>
      </c>
      <c r="F110" s="41">
        <f t="shared" si="46"/>
        <v>0</v>
      </c>
      <c r="G110" s="41">
        <f t="shared" si="46"/>
        <v>58.05</v>
      </c>
      <c r="H110" s="41">
        <f t="shared" si="46"/>
        <v>0</v>
      </c>
      <c r="I110" s="41">
        <f t="shared" si="46"/>
        <v>0</v>
      </c>
      <c r="J110" s="41">
        <f t="shared" si="46"/>
        <v>0</v>
      </c>
      <c r="K110" s="41">
        <f t="shared" si="46"/>
        <v>0</v>
      </c>
      <c r="L110" s="71" t="s">
        <v>112</v>
      </c>
    </row>
    <row r="111" spans="1:12" x14ac:dyDescent="0.25">
      <c r="A111" s="20">
        <f t="shared" si="35"/>
        <v>100</v>
      </c>
      <c r="B111" s="36" t="s">
        <v>4</v>
      </c>
      <c r="C111" s="41">
        <f>SUM(D111:K111)</f>
        <v>58.05</v>
      </c>
      <c r="D111" s="41">
        <v>0</v>
      </c>
      <c r="E111" s="41">
        <v>0</v>
      </c>
      <c r="F111" s="41">
        <v>0</v>
      </c>
      <c r="G111" s="41">
        <v>58.05</v>
      </c>
      <c r="H111" s="41">
        <v>0</v>
      </c>
      <c r="I111" s="41">
        <v>0</v>
      </c>
      <c r="J111" s="41">
        <f>SUM(I111)</f>
        <v>0</v>
      </c>
      <c r="K111" s="41">
        <f>SUM(J111)</f>
        <v>0</v>
      </c>
      <c r="L111" s="72"/>
    </row>
    <row r="112" spans="1:12" x14ac:dyDescent="0.25">
      <c r="A112" s="20">
        <f t="shared" si="35"/>
        <v>101</v>
      </c>
      <c r="B112" s="75" t="s">
        <v>150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7"/>
    </row>
    <row r="113" spans="1:12" x14ac:dyDescent="0.25">
      <c r="A113" s="20">
        <f t="shared" si="35"/>
        <v>102</v>
      </c>
      <c r="B113" s="36" t="s">
        <v>41</v>
      </c>
      <c r="C113" s="41">
        <f>SUM(D113:K113)</f>
        <v>733.15499999999997</v>
      </c>
      <c r="D113" s="41">
        <f>SUM(D114)</f>
        <v>0</v>
      </c>
      <c r="E113" s="41">
        <f t="shared" ref="E113:K113" si="47">SUM(E114)</f>
        <v>0</v>
      </c>
      <c r="F113" s="41">
        <f t="shared" si="47"/>
        <v>0</v>
      </c>
      <c r="G113" s="41">
        <f t="shared" si="47"/>
        <v>350</v>
      </c>
      <c r="H113" s="41">
        <f t="shared" si="47"/>
        <v>383.15499999999997</v>
      </c>
      <c r="I113" s="41">
        <f t="shared" si="47"/>
        <v>0</v>
      </c>
      <c r="J113" s="41">
        <f t="shared" si="47"/>
        <v>0</v>
      </c>
      <c r="K113" s="41">
        <f t="shared" si="47"/>
        <v>0</v>
      </c>
      <c r="L113" s="71" t="s">
        <v>156</v>
      </c>
    </row>
    <row r="114" spans="1:12" x14ac:dyDescent="0.25">
      <c r="A114" s="20">
        <f t="shared" si="35"/>
        <v>103</v>
      </c>
      <c r="B114" s="36" t="s">
        <v>4</v>
      </c>
      <c r="C114" s="41">
        <f>SUM(D114:K114)</f>
        <v>733.15499999999997</v>
      </c>
      <c r="D114" s="41">
        <v>0</v>
      </c>
      <c r="E114" s="41">
        <v>0</v>
      </c>
      <c r="F114" s="41">
        <v>0</v>
      </c>
      <c r="G114" s="41">
        <v>350</v>
      </c>
      <c r="H114" s="41">
        <v>383.15499999999997</v>
      </c>
      <c r="I114" s="41">
        <v>0</v>
      </c>
      <c r="J114" s="41">
        <f>SUM(I114)</f>
        <v>0</v>
      </c>
      <c r="K114" s="41">
        <f>SUM(J114)</f>
        <v>0</v>
      </c>
      <c r="L114" s="72"/>
    </row>
    <row r="115" spans="1:12" ht="14.25" customHeight="1" x14ac:dyDescent="0.25">
      <c r="A115" s="20">
        <f t="shared" si="35"/>
        <v>104</v>
      </c>
      <c r="B115" s="75" t="s">
        <v>194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7"/>
    </row>
    <row r="116" spans="1:12" x14ac:dyDescent="0.25">
      <c r="A116" s="20">
        <f t="shared" si="35"/>
        <v>105</v>
      </c>
      <c r="B116" s="36" t="s">
        <v>41</v>
      </c>
      <c r="C116" s="41">
        <f>SUM(D116:K116)</f>
        <v>2067.3450000000003</v>
      </c>
      <c r="D116" s="41">
        <f>SUM(D117)</f>
        <v>0</v>
      </c>
      <c r="E116" s="41">
        <f t="shared" ref="E116:K116" si="48">SUM(E117)</f>
        <v>0</v>
      </c>
      <c r="F116" s="41">
        <f t="shared" si="48"/>
        <v>0</v>
      </c>
      <c r="G116" s="41">
        <f t="shared" si="48"/>
        <v>0</v>
      </c>
      <c r="H116" s="41">
        <f t="shared" si="48"/>
        <v>1500</v>
      </c>
      <c r="I116" s="41">
        <f t="shared" si="48"/>
        <v>567.34500000000003</v>
      </c>
      <c r="J116" s="41">
        <f t="shared" si="48"/>
        <v>0</v>
      </c>
      <c r="K116" s="41">
        <f t="shared" si="48"/>
        <v>0</v>
      </c>
      <c r="L116" s="71" t="s">
        <v>166</v>
      </c>
    </row>
    <row r="117" spans="1:12" x14ac:dyDescent="0.25">
      <c r="A117" s="20">
        <f t="shared" si="35"/>
        <v>106</v>
      </c>
      <c r="B117" s="36" t="s">
        <v>4</v>
      </c>
      <c r="C117" s="41">
        <f>SUM(D117:K117)</f>
        <v>2067.3450000000003</v>
      </c>
      <c r="D117" s="41">
        <v>0</v>
      </c>
      <c r="E117" s="41">
        <v>0</v>
      </c>
      <c r="F117" s="41">
        <v>0</v>
      </c>
      <c r="G117" s="41">
        <v>0</v>
      </c>
      <c r="H117" s="41">
        <v>1500</v>
      </c>
      <c r="I117" s="41">
        <v>567.34500000000003</v>
      </c>
      <c r="J117" s="41">
        <v>0</v>
      </c>
      <c r="K117" s="41">
        <f>SUM(J117)</f>
        <v>0</v>
      </c>
      <c r="L117" s="72"/>
    </row>
    <row r="118" spans="1:12" ht="15" customHeight="1" x14ac:dyDescent="0.25">
      <c r="A118" s="20">
        <f t="shared" si="35"/>
        <v>107</v>
      </c>
      <c r="B118" s="75" t="s">
        <v>164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7"/>
    </row>
    <row r="119" spans="1:12" x14ac:dyDescent="0.25">
      <c r="A119" s="20">
        <f t="shared" si="35"/>
        <v>108</v>
      </c>
      <c r="B119" s="36" t="s">
        <v>41</v>
      </c>
      <c r="C119" s="41">
        <f>SUM(D119:K119)</f>
        <v>248</v>
      </c>
      <c r="D119" s="41">
        <f>SUM(D120)</f>
        <v>0</v>
      </c>
      <c r="E119" s="41">
        <f t="shared" ref="E119:K119" si="49">SUM(E120)</f>
        <v>0</v>
      </c>
      <c r="F119" s="41">
        <f t="shared" si="49"/>
        <v>0</v>
      </c>
      <c r="G119" s="41">
        <f t="shared" si="49"/>
        <v>0</v>
      </c>
      <c r="H119" s="41">
        <f t="shared" si="49"/>
        <v>248</v>
      </c>
      <c r="I119" s="41">
        <f t="shared" si="49"/>
        <v>0</v>
      </c>
      <c r="J119" s="41">
        <f t="shared" si="49"/>
        <v>0</v>
      </c>
      <c r="K119" s="41">
        <f t="shared" si="49"/>
        <v>0</v>
      </c>
      <c r="L119" s="71" t="s">
        <v>165</v>
      </c>
    </row>
    <row r="120" spans="1:12" x14ac:dyDescent="0.25">
      <c r="A120" s="20">
        <f t="shared" si="35"/>
        <v>109</v>
      </c>
      <c r="B120" s="36" t="s">
        <v>4</v>
      </c>
      <c r="C120" s="41">
        <f>SUM(D120:K120)</f>
        <v>248</v>
      </c>
      <c r="D120" s="41">
        <v>0</v>
      </c>
      <c r="E120" s="41">
        <v>0</v>
      </c>
      <c r="F120" s="41">
        <v>0</v>
      </c>
      <c r="G120" s="41">
        <v>0</v>
      </c>
      <c r="H120" s="41">
        <v>248</v>
      </c>
      <c r="I120" s="41">
        <v>0</v>
      </c>
      <c r="J120" s="41">
        <f>SUM(I120)</f>
        <v>0</v>
      </c>
      <c r="K120" s="41">
        <f>SUM(J120)</f>
        <v>0</v>
      </c>
      <c r="L120" s="72"/>
    </row>
    <row r="121" spans="1:12" ht="27" customHeight="1" x14ac:dyDescent="0.25">
      <c r="A121" s="20">
        <f t="shared" si="35"/>
        <v>110</v>
      </c>
      <c r="B121" s="75" t="s">
        <v>184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7"/>
    </row>
    <row r="122" spans="1:12" x14ac:dyDescent="0.25">
      <c r="A122" s="20">
        <f t="shared" si="35"/>
        <v>111</v>
      </c>
      <c r="B122" s="36" t="s">
        <v>41</v>
      </c>
      <c r="C122" s="41">
        <f>SUM(D122:K122)</f>
        <v>6.2035999999999998</v>
      </c>
      <c r="D122" s="41">
        <f>SUM(D123)</f>
        <v>0</v>
      </c>
      <c r="E122" s="41">
        <f t="shared" ref="E122:K122" si="50">SUM(E123)</f>
        <v>0</v>
      </c>
      <c r="F122" s="41">
        <f t="shared" si="50"/>
        <v>0</v>
      </c>
      <c r="G122" s="41">
        <f t="shared" si="50"/>
        <v>0</v>
      </c>
      <c r="H122" s="41">
        <f t="shared" si="50"/>
        <v>0</v>
      </c>
      <c r="I122" s="41">
        <f t="shared" si="50"/>
        <v>6.2035999999999998</v>
      </c>
      <c r="J122" s="41">
        <f t="shared" si="50"/>
        <v>0</v>
      </c>
      <c r="K122" s="41">
        <f t="shared" si="50"/>
        <v>0</v>
      </c>
      <c r="L122" s="71" t="s">
        <v>185</v>
      </c>
    </row>
    <row r="123" spans="1:12" x14ac:dyDescent="0.25">
      <c r="A123" s="20">
        <f t="shared" si="35"/>
        <v>112</v>
      </c>
      <c r="B123" s="36" t="s">
        <v>4</v>
      </c>
      <c r="C123" s="41">
        <f>SUM(D123:K123)</f>
        <v>6.2035999999999998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6.2035999999999998</v>
      </c>
      <c r="J123" s="41">
        <v>0</v>
      </c>
      <c r="K123" s="41">
        <v>0</v>
      </c>
      <c r="L123" s="72"/>
    </row>
    <row r="124" spans="1:12" ht="15" customHeight="1" x14ac:dyDescent="0.25">
      <c r="A124" s="20">
        <f t="shared" si="35"/>
        <v>113</v>
      </c>
      <c r="B124" s="75" t="s">
        <v>186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7"/>
    </row>
    <row r="125" spans="1:12" x14ac:dyDescent="0.25">
      <c r="A125" s="20">
        <f t="shared" si="35"/>
        <v>114</v>
      </c>
      <c r="B125" s="36" t="s">
        <v>17</v>
      </c>
      <c r="C125" s="41">
        <f>SUM(D125:K125)</f>
        <v>7467.8499999999995</v>
      </c>
      <c r="D125" s="37">
        <f>SUM(D126:D127)</f>
        <v>0</v>
      </c>
      <c r="E125" s="37">
        <f t="shared" ref="E125:K125" si="51">SUM(E126:E127)</f>
        <v>0</v>
      </c>
      <c r="F125" s="37">
        <f t="shared" si="51"/>
        <v>1771.9</v>
      </c>
      <c r="G125" s="37">
        <f t="shared" si="51"/>
        <v>1169.55</v>
      </c>
      <c r="H125" s="37">
        <f t="shared" si="51"/>
        <v>1473.9</v>
      </c>
      <c r="I125" s="37">
        <f t="shared" si="51"/>
        <v>1192.7</v>
      </c>
      <c r="J125" s="37">
        <f t="shared" si="51"/>
        <v>933.4</v>
      </c>
      <c r="K125" s="37">
        <f t="shared" si="51"/>
        <v>926.4</v>
      </c>
      <c r="L125" s="71" t="s">
        <v>111</v>
      </c>
    </row>
    <row r="126" spans="1:12" x14ac:dyDescent="0.25">
      <c r="A126" s="20">
        <f t="shared" si="35"/>
        <v>115</v>
      </c>
      <c r="B126" s="36" t="s">
        <v>4</v>
      </c>
      <c r="C126" s="41">
        <f>SUM(D126:K126)</f>
        <v>1772.4499999999998</v>
      </c>
      <c r="D126" s="37">
        <v>0</v>
      </c>
      <c r="E126" s="37">
        <v>0</v>
      </c>
      <c r="F126" s="37">
        <v>796.8</v>
      </c>
      <c r="G126" s="37">
        <v>206.05</v>
      </c>
      <c r="H126" s="37">
        <v>519.6</v>
      </c>
      <c r="I126" s="37">
        <v>250</v>
      </c>
      <c r="J126" s="37">
        <v>0</v>
      </c>
      <c r="K126" s="44">
        <v>0</v>
      </c>
      <c r="L126" s="79"/>
    </row>
    <row r="127" spans="1:12" x14ac:dyDescent="0.25">
      <c r="A127" s="20">
        <f t="shared" si="35"/>
        <v>116</v>
      </c>
      <c r="B127" s="36" t="s">
        <v>5</v>
      </c>
      <c r="C127" s="41">
        <f>SUM(D127:K127)</f>
        <v>5695.3999999999987</v>
      </c>
      <c r="D127" s="37">
        <v>0</v>
      </c>
      <c r="E127" s="37">
        <v>0</v>
      </c>
      <c r="F127" s="37">
        <v>975.1</v>
      </c>
      <c r="G127" s="37">
        <v>963.5</v>
      </c>
      <c r="H127" s="37">
        <v>954.3</v>
      </c>
      <c r="I127" s="37">
        <v>942.7</v>
      </c>
      <c r="J127" s="37">
        <v>933.4</v>
      </c>
      <c r="K127" s="37">
        <v>926.4</v>
      </c>
      <c r="L127" s="72"/>
    </row>
    <row r="128" spans="1:12" ht="12.75" customHeight="1" x14ac:dyDescent="0.25">
      <c r="A128" s="20">
        <f t="shared" si="35"/>
        <v>117</v>
      </c>
      <c r="B128" s="75" t="s">
        <v>193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7"/>
    </row>
    <row r="129" spans="1:13" x14ac:dyDescent="0.25">
      <c r="A129" s="20">
        <f t="shared" si="35"/>
        <v>118</v>
      </c>
      <c r="B129" s="36" t="s">
        <v>17</v>
      </c>
      <c r="C129" s="41">
        <f>SUM(D129:K129)</f>
        <v>2309.19317</v>
      </c>
      <c r="D129" s="37">
        <f>SUM(D130:D131)</f>
        <v>0</v>
      </c>
      <c r="E129" s="37">
        <f t="shared" ref="E129:K129" si="52">SUM(E130:E131)</f>
        <v>0</v>
      </c>
      <c r="F129" s="37">
        <f t="shared" si="52"/>
        <v>0</v>
      </c>
      <c r="G129" s="37">
        <f t="shared" si="52"/>
        <v>0</v>
      </c>
      <c r="H129" s="37">
        <f t="shared" si="52"/>
        <v>0</v>
      </c>
      <c r="I129" s="37">
        <f t="shared" si="52"/>
        <v>2309.19317</v>
      </c>
      <c r="J129" s="37">
        <f t="shared" si="52"/>
        <v>0</v>
      </c>
      <c r="K129" s="37">
        <f t="shared" si="52"/>
        <v>0</v>
      </c>
      <c r="L129" s="71" t="s">
        <v>195</v>
      </c>
    </row>
    <row r="130" spans="1:13" x14ac:dyDescent="0.25">
      <c r="A130" s="20">
        <f t="shared" si="35"/>
        <v>119</v>
      </c>
      <c r="B130" s="36" t="s">
        <v>4</v>
      </c>
      <c r="C130" s="41">
        <f>SUM(D130:K130)</f>
        <v>23.093170000000001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23.093170000000001</v>
      </c>
      <c r="J130" s="37">
        <v>0</v>
      </c>
      <c r="K130" s="44">
        <v>0</v>
      </c>
      <c r="L130" s="79"/>
    </row>
    <row r="131" spans="1:13" x14ac:dyDescent="0.25">
      <c r="A131" s="20">
        <f t="shared" si="35"/>
        <v>120</v>
      </c>
      <c r="B131" s="36" t="s">
        <v>5</v>
      </c>
      <c r="C131" s="41">
        <f>SUM(D131:K131)</f>
        <v>2286.1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2286.1</v>
      </c>
      <c r="J131" s="37">
        <v>0</v>
      </c>
      <c r="K131" s="37">
        <v>0</v>
      </c>
      <c r="L131" s="72"/>
    </row>
    <row r="132" spans="1:13" ht="30.75" customHeight="1" x14ac:dyDescent="0.25">
      <c r="A132" s="20">
        <f t="shared" si="35"/>
        <v>121</v>
      </c>
      <c r="B132" s="80" t="s">
        <v>22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2"/>
    </row>
    <row r="133" spans="1:13" ht="25.5" x14ac:dyDescent="0.25">
      <c r="A133" s="20">
        <f t="shared" si="35"/>
        <v>122</v>
      </c>
      <c r="B133" s="25" t="s">
        <v>25</v>
      </c>
      <c r="C133" s="41">
        <f>SUM(D133:K133)</f>
        <v>116735.80258</v>
      </c>
      <c r="D133" s="45">
        <f t="shared" ref="D133:K133" si="53">SUM(D134:D135)</f>
        <v>9165.5</v>
      </c>
      <c r="E133" s="45">
        <f t="shared" si="53"/>
        <v>2961.6</v>
      </c>
      <c r="F133" s="45">
        <f t="shared" si="53"/>
        <v>15455.86781</v>
      </c>
      <c r="G133" s="45">
        <f t="shared" si="53"/>
        <v>16404.341970000001</v>
      </c>
      <c r="H133" s="45">
        <f t="shared" si="53"/>
        <v>20418.5</v>
      </c>
      <c r="I133" s="45">
        <f t="shared" si="53"/>
        <v>50829.9928</v>
      </c>
      <c r="J133" s="45">
        <f t="shared" si="53"/>
        <v>750</v>
      </c>
      <c r="K133" s="45">
        <f t="shared" si="53"/>
        <v>750</v>
      </c>
      <c r="L133" s="99" t="s">
        <v>57</v>
      </c>
      <c r="M133" s="9"/>
    </row>
    <row r="134" spans="1:13" x14ac:dyDescent="0.25">
      <c r="A134" s="20">
        <f t="shared" si="35"/>
        <v>123</v>
      </c>
      <c r="B134" s="25" t="s">
        <v>4</v>
      </c>
      <c r="C134" s="41">
        <f>SUM(D134:K134)</f>
        <v>104517.40257999999</v>
      </c>
      <c r="D134" s="46">
        <f>SUM(D138+D184)</f>
        <v>2821.1000000000004</v>
      </c>
      <c r="E134" s="46">
        <f>SUM(E138+E184)</f>
        <v>2961.6</v>
      </c>
      <c r="F134" s="46">
        <f>F138+F184</f>
        <v>15455.86781</v>
      </c>
      <c r="G134" s="46">
        <f t="shared" ref="G134:K135" si="54">SUM(G138+G184)</f>
        <v>16404.341970000001</v>
      </c>
      <c r="H134" s="46">
        <f t="shared" si="54"/>
        <v>20418.5</v>
      </c>
      <c r="I134" s="46">
        <f t="shared" si="54"/>
        <v>44955.9928</v>
      </c>
      <c r="J134" s="46">
        <f t="shared" si="54"/>
        <v>750</v>
      </c>
      <c r="K134" s="46">
        <f t="shared" si="54"/>
        <v>750</v>
      </c>
      <c r="L134" s="100"/>
    </row>
    <row r="135" spans="1:13" x14ac:dyDescent="0.25">
      <c r="A135" s="20">
        <f t="shared" si="35"/>
        <v>124</v>
      </c>
      <c r="B135" s="25" t="s">
        <v>5</v>
      </c>
      <c r="C135" s="41">
        <f>SUM(D135:K135)</f>
        <v>12218.4</v>
      </c>
      <c r="D135" s="46">
        <f>SUM(D139+D185)</f>
        <v>6344.4</v>
      </c>
      <c r="E135" s="46">
        <f>SUM(E139+E185)</f>
        <v>0</v>
      </c>
      <c r="F135" s="46">
        <f>SUM(F139+F185)</f>
        <v>0</v>
      </c>
      <c r="G135" s="46">
        <f t="shared" si="54"/>
        <v>0</v>
      </c>
      <c r="H135" s="46">
        <f t="shared" si="54"/>
        <v>0</v>
      </c>
      <c r="I135" s="46">
        <f t="shared" si="54"/>
        <v>5874</v>
      </c>
      <c r="J135" s="46">
        <f t="shared" si="54"/>
        <v>0</v>
      </c>
      <c r="K135" s="46">
        <f t="shared" si="54"/>
        <v>0</v>
      </c>
      <c r="L135" s="101"/>
    </row>
    <row r="136" spans="1:13" ht="15" customHeight="1" x14ac:dyDescent="0.25">
      <c r="A136" s="20">
        <f t="shared" si="35"/>
        <v>125</v>
      </c>
      <c r="B136" s="96" t="s">
        <v>10</v>
      </c>
      <c r="C136" s="97"/>
      <c r="D136" s="97"/>
      <c r="E136" s="97"/>
      <c r="F136" s="97"/>
      <c r="G136" s="97"/>
      <c r="H136" s="97"/>
      <c r="I136" s="97"/>
      <c r="J136" s="97"/>
      <c r="K136" s="97"/>
      <c r="L136" s="98"/>
    </row>
    <row r="137" spans="1:13" ht="38.25" x14ac:dyDescent="0.25">
      <c r="A137" s="20">
        <f t="shared" si="35"/>
        <v>126</v>
      </c>
      <c r="B137" s="25" t="s">
        <v>26</v>
      </c>
      <c r="C137" s="41">
        <f>SUM(D137:K137)</f>
        <v>46919.551170000006</v>
      </c>
      <c r="D137" s="26">
        <f t="shared" ref="D137:K137" si="55">SUM(D138:D139)</f>
        <v>4173.6000000000004</v>
      </c>
      <c r="E137" s="26">
        <f t="shared" si="55"/>
        <v>1420</v>
      </c>
      <c r="F137" s="26">
        <f t="shared" si="55"/>
        <v>14122.609200000001</v>
      </c>
      <c r="G137" s="26">
        <f t="shared" si="55"/>
        <v>2804.3419699999999</v>
      </c>
      <c r="H137" s="26">
        <f t="shared" si="55"/>
        <v>0</v>
      </c>
      <c r="I137" s="26">
        <f t="shared" si="55"/>
        <v>24399</v>
      </c>
      <c r="J137" s="26">
        <f t="shared" si="55"/>
        <v>0</v>
      </c>
      <c r="K137" s="26">
        <f t="shared" si="55"/>
        <v>0</v>
      </c>
      <c r="L137" s="73" t="s">
        <v>57</v>
      </c>
    </row>
    <row r="138" spans="1:13" x14ac:dyDescent="0.25">
      <c r="A138" s="20">
        <f t="shared" si="35"/>
        <v>127</v>
      </c>
      <c r="B138" s="25" t="s">
        <v>4</v>
      </c>
      <c r="C138" s="41">
        <f>SUM(D138:K138)</f>
        <v>43575.151169999997</v>
      </c>
      <c r="D138" s="26">
        <f t="shared" ref="D138:K139" si="56">SUM(D172+D142)</f>
        <v>829.2</v>
      </c>
      <c r="E138" s="26">
        <f t="shared" si="56"/>
        <v>1420</v>
      </c>
      <c r="F138" s="26">
        <f t="shared" si="56"/>
        <v>14122.609200000001</v>
      </c>
      <c r="G138" s="26">
        <f t="shared" si="56"/>
        <v>2804.3419699999999</v>
      </c>
      <c r="H138" s="26">
        <f t="shared" si="56"/>
        <v>0</v>
      </c>
      <c r="I138" s="26">
        <f>SUM(I172+I142)</f>
        <v>24399</v>
      </c>
      <c r="J138" s="26">
        <f t="shared" si="56"/>
        <v>0</v>
      </c>
      <c r="K138" s="26">
        <f t="shared" si="56"/>
        <v>0</v>
      </c>
      <c r="L138" s="78"/>
    </row>
    <row r="139" spans="1:13" x14ac:dyDescent="0.25">
      <c r="A139" s="20">
        <f t="shared" si="35"/>
        <v>128</v>
      </c>
      <c r="B139" s="25" t="s">
        <v>5</v>
      </c>
      <c r="C139" s="41">
        <f>SUM(D139:K139)</f>
        <v>3344.4</v>
      </c>
      <c r="D139" s="26">
        <f t="shared" si="56"/>
        <v>3344.4</v>
      </c>
      <c r="E139" s="26">
        <f t="shared" si="56"/>
        <v>0</v>
      </c>
      <c r="F139" s="26">
        <f t="shared" si="56"/>
        <v>0</v>
      </c>
      <c r="G139" s="26">
        <f t="shared" si="56"/>
        <v>0</v>
      </c>
      <c r="H139" s="26">
        <f t="shared" si="56"/>
        <v>0</v>
      </c>
      <c r="I139" s="26">
        <f t="shared" si="56"/>
        <v>0</v>
      </c>
      <c r="J139" s="26">
        <f t="shared" si="56"/>
        <v>0</v>
      </c>
      <c r="K139" s="26">
        <f t="shared" si="56"/>
        <v>0</v>
      </c>
      <c r="L139" s="74"/>
    </row>
    <row r="140" spans="1:13" ht="18.75" customHeight="1" x14ac:dyDescent="0.25">
      <c r="A140" s="20">
        <f t="shared" si="35"/>
        <v>129</v>
      </c>
      <c r="B140" s="75" t="s">
        <v>11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7"/>
    </row>
    <row r="141" spans="1:13" ht="49.5" customHeight="1" x14ac:dyDescent="0.25">
      <c r="A141" s="20">
        <f t="shared" si="35"/>
        <v>130</v>
      </c>
      <c r="B141" s="36" t="s">
        <v>21</v>
      </c>
      <c r="C141" s="41">
        <f>SUM(D141:J141)</f>
        <v>41325.95117</v>
      </c>
      <c r="D141" s="41">
        <f>SUM(D142:D143)</f>
        <v>0</v>
      </c>
      <c r="E141" s="41">
        <f t="shared" ref="E141:K141" si="57">SUM(E142:E143)</f>
        <v>0</v>
      </c>
      <c r="F141" s="41">
        <f t="shared" si="57"/>
        <v>14122.609200000001</v>
      </c>
      <c r="G141" s="41">
        <f t="shared" si="57"/>
        <v>2804.3419699999999</v>
      </c>
      <c r="H141" s="41">
        <f t="shared" si="57"/>
        <v>0</v>
      </c>
      <c r="I141" s="41">
        <f t="shared" si="57"/>
        <v>24399</v>
      </c>
      <c r="J141" s="41">
        <f t="shared" si="57"/>
        <v>0</v>
      </c>
      <c r="K141" s="41">
        <f t="shared" si="57"/>
        <v>0</v>
      </c>
      <c r="L141" s="71" t="s">
        <v>57</v>
      </c>
    </row>
    <row r="142" spans="1:13" ht="12.75" customHeight="1" x14ac:dyDescent="0.25">
      <c r="A142" s="20">
        <f t="shared" si="35"/>
        <v>131</v>
      </c>
      <c r="B142" s="36" t="s">
        <v>4</v>
      </c>
      <c r="C142" s="41">
        <f>SUM(D142:K142)</f>
        <v>41325.95117</v>
      </c>
      <c r="D142" s="41">
        <f t="shared" ref="D142:K142" si="58">SUM(D146+D158+D161+D165+D168)</f>
        <v>0</v>
      </c>
      <c r="E142" s="41">
        <f t="shared" si="58"/>
        <v>0</v>
      </c>
      <c r="F142" s="41">
        <f t="shared" si="58"/>
        <v>14122.609200000001</v>
      </c>
      <c r="G142" s="41">
        <f t="shared" si="58"/>
        <v>2804.3419699999999</v>
      </c>
      <c r="H142" s="41">
        <f t="shared" si="58"/>
        <v>0</v>
      </c>
      <c r="I142" s="41">
        <f>SUM(I146+I158+I161+I165+I168)</f>
        <v>24399</v>
      </c>
      <c r="J142" s="41">
        <f t="shared" si="58"/>
        <v>0</v>
      </c>
      <c r="K142" s="41">
        <f t="shared" si="58"/>
        <v>0</v>
      </c>
      <c r="L142" s="79"/>
    </row>
    <row r="143" spans="1:13" ht="12.75" customHeight="1" x14ac:dyDescent="0.25">
      <c r="A143" s="20">
        <f t="shared" si="35"/>
        <v>132</v>
      </c>
      <c r="B143" s="36" t="s">
        <v>5</v>
      </c>
      <c r="C143" s="41">
        <f>SUM(D143:J143)</f>
        <v>0</v>
      </c>
      <c r="D143" s="41">
        <f>SUM(D147+D162+D169)</f>
        <v>0</v>
      </c>
      <c r="E143" s="41">
        <f t="shared" ref="E143:K143" si="59">SUM(E147+E162+E169)</f>
        <v>0</v>
      </c>
      <c r="F143" s="41">
        <f t="shared" si="59"/>
        <v>0</v>
      </c>
      <c r="G143" s="41">
        <f t="shared" si="59"/>
        <v>0</v>
      </c>
      <c r="H143" s="41">
        <f t="shared" si="59"/>
        <v>0</v>
      </c>
      <c r="I143" s="41">
        <f t="shared" si="59"/>
        <v>0</v>
      </c>
      <c r="J143" s="41">
        <f t="shared" si="59"/>
        <v>0</v>
      </c>
      <c r="K143" s="41">
        <f t="shared" si="59"/>
        <v>0</v>
      </c>
      <c r="L143" s="72"/>
    </row>
    <row r="144" spans="1:13" ht="28.5" customHeight="1" x14ac:dyDescent="0.25">
      <c r="A144" s="20">
        <f t="shared" si="35"/>
        <v>133</v>
      </c>
      <c r="B144" s="75" t="s">
        <v>188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7"/>
    </row>
    <row r="145" spans="1:12" ht="12.75" customHeight="1" x14ac:dyDescent="0.25">
      <c r="A145" s="20">
        <f t="shared" si="35"/>
        <v>134</v>
      </c>
      <c r="B145" s="36" t="s">
        <v>17</v>
      </c>
      <c r="C145" s="41">
        <f>SUM(D145:K145)</f>
        <v>14458.20066</v>
      </c>
      <c r="D145" s="48">
        <f>SUM(D146:D147)</f>
        <v>0</v>
      </c>
      <c r="E145" s="48">
        <f t="shared" ref="E145:K145" si="60">SUM(E146:E147)</f>
        <v>0</v>
      </c>
      <c r="F145" s="48">
        <f t="shared" si="60"/>
        <v>12330</v>
      </c>
      <c r="G145" s="48">
        <f t="shared" si="60"/>
        <v>2128.20066</v>
      </c>
      <c r="H145" s="48">
        <f t="shared" si="60"/>
        <v>0</v>
      </c>
      <c r="I145" s="48">
        <f t="shared" si="60"/>
        <v>0</v>
      </c>
      <c r="J145" s="48">
        <f t="shared" si="60"/>
        <v>0</v>
      </c>
      <c r="K145" s="48">
        <f t="shared" si="60"/>
        <v>0</v>
      </c>
      <c r="L145" s="71" t="s">
        <v>122</v>
      </c>
    </row>
    <row r="146" spans="1:12" ht="12.75" customHeight="1" x14ac:dyDescent="0.25">
      <c r="A146" s="20">
        <f t="shared" si="35"/>
        <v>135</v>
      </c>
      <c r="B146" s="36" t="s">
        <v>4</v>
      </c>
      <c r="C146" s="41">
        <f>SUM(D146:K146)</f>
        <v>14458.20066</v>
      </c>
      <c r="D146" s="48">
        <v>0</v>
      </c>
      <c r="E146" s="48">
        <v>0</v>
      </c>
      <c r="F146" s="41">
        <f>SUM(F154+F150)</f>
        <v>12330</v>
      </c>
      <c r="G146" s="41">
        <f>SUM(G154+G150)</f>
        <v>2128.20066</v>
      </c>
      <c r="H146" s="41">
        <v>0</v>
      </c>
      <c r="I146" s="41">
        <f t="shared" ref="H146:K147" si="61">SUM(H146)</f>
        <v>0</v>
      </c>
      <c r="J146" s="41">
        <f t="shared" si="61"/>
        <v>0</v>
      </c>
      <c r="K146" s="41">
        <f t="shared" si="61"/>
        <v>0</v>
      </c>
      <c r="L146" s="79"/>
    </row>
    <row r="147" spans="1:12" ht="12.75" customHeight="1" x14ac:dyDescent="0.25">
      <c r="A147" s="20">
        <f t="shared" si="35"/>
        <v>136</v>
      </c>
      <c r="B147" s="36" t="s">
        <v>5</v>
      </c>
      <c r="C147" s="48">
        <f>SUM(D147:J147)</f>
        <v>0</v>
      </c>
      <c r="D147" s="48">
        <v>0</v>
      </c>
      <c r="E147" s="48">
        <v>0</v>
      </c>
      <c r="F147" s="41">
        <v>0</v>
      </c>
      <c r="G147" s="41">
        <v>0</v>
      </c>
      <c r="H147" s="41">
        <f t="shared" si="61"/>
        <v>0</v>
      </c>
      <c r="I147" s="41">
        <f t="shared" si="61"/>
        <v>0</v>
      </c>
      <c r="J147" s="41">
        <f t="shared" si="61"/>
        <v>0</v>
      </c>
      <c r="K147" s="41">
        <f t="shared" si="61"/>
        <v>0</v>
      </c>
      <c r="L147" s="72"/>
    </row>
    <row r="148" spans="1:12" ht="12.75" customHeight="1" x14ac:dyDescent="0.25">
      <c r="A148" s="20">
        <f t="shared" si="35"/>
        <v>137</v>
      </c>
      <c r="B148" s="75" t="s">
        <v>97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7"/>
    </row>
    <row r="149" spans="1:12" ht="12.75" customHeight="1" x14ac:dyDescent="0.25">
      <c r="A149" s="20">
        <f t="shared" ref="A149:A220" si="62">SUM(A148+1)</f>
        <v>138</v>
      </c>
      <c r="B149" s="36" t="s">
        <v>41</v>
      </c>
      <c r="C149" s="41">
        <f>SUM(D149:K149)</f>
        <v>283.20066000000003</v>
      </c>
      <c r="D149" s="37">
        <f t="shared" ref="D149:K149" si="63">SUM(D150)</f>
        <v>0</v>
      </c>
      <c r="E149" s="37">
        <f t="shared" si="63"/>
        <v>0</v>
      </c>
      <c r="F149" s="37">
        <f t="shared" si="63"/>
        <v>283.20066000000003</v>
      </c>
      <c r="G149" s="37">
        <f t="shared" si="63"/>
        <v>0</v>
      </c>
      <c r="H149" s="37">
        <f t="shared" si="63"/>
        <v>0</v>
      </c>
      <c r="I149" s="37">
        <f t="shared" si="63"/>
        <v>0</v>
      </c>
      <c r="J149" s="37">
        <f t="shared" si="63"/>
        <v>0</v>
      </c>
      <c r="K149" s="41">
        <f t="shared" si="63"/>
        <v>0</v>
      </c>
      <c r="L149" s="71" t="s">
        <v>122</v>
      </c>
    </row>
    <row r="150" spans="1:12" ht="12.75" customHeight="1" x14ac:dyDescent="0.25">
      <c r="A150" s="20">
        <f t="shared" si="62"/>
        <v>139</v>
      </c>
      <c r="B150" s="36" t="s">
        <v>4</v>
      </c>
      <c r="C150" s="41">
        <f>SUM(D150:K150)</f>
        <v>283.20066000000003</v>
      </c>
      <c r="D150" s="37">
        <v>0</v>
      </c>
      <c r="E150" s="37">
        <v>0</v>
      </c>
      <c r="F150" s="37">
        <v>283.20066000000003</v>
      </c>
      <c r="G150" s="37">
        <v>0</v>
      </c>
      <c r="H150" s="37">
        <v>0</v>
      </c>
      <c r="I150" s="37">
        <f>SUM(H150)</f>
        <v>0</v>
      </c>
      <c r="J150" s="37">
        <f>SUM(I150)</f>
        <v>0</v>
      </c>
      <c r="K150" s="41">
        <f>SUM(J150)</f>
        <v>0</v>
      </c>
      <c r="L150" s="79"/>
    </row>
    <row r="151" spans="1:12" ht="12.75" customHeight="1" x14ac:dyDescent="0.25">
      <c r="A151" s="20">
        <f t="shared" si="62"/>
        <v>140</v>
      </c>
      <c r="B151" s="36" t="s">
        <v>5</v>
      </c>
      <c r="C151" s="37">
        <f>SUM(D151:J151)</f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41">
        <v>0</v>
      </c>
      <c r="L151" s="72"/>
    </row>
    <row r="152" spans="1:12" ht="12.75" customHeight="1" x14ac:dyDescent="0.25">
      <c r="A152" s="20">
        <f t="shared" si="62"/>
        <v>141</v>
      </c>
      <c r="B152" s="75" t="s">
        <v>96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7"/>
    </row>
    <row r="153" spans="1:12" ht="12.75" customHeight="1" x14ac:dyDescent="0.25">
      <c r="A153" s="20">
        <f t="shared" si="62"/>
        <v>142</v>
      </c>
      <c r="B153" s="36" t="s">
        <v>41</v>
      </c>
      <c r="C153" s="41">
        <f>SUM(D153:K153)</f>
        <v>14175</v>
      </c>
      <c r="D153" s="41">
        <f t="shared" ref="D153:K153" si="64">SUM(D154)</f>
        <v>0</v>
      </c>
      <c r="E153" s="41">
        <f t="shared" si="64"/>
        <v>0</v>
      </c>
      <c r="F153" s="41">
        <f t="shared" si="64"/>
        <v>12046.79934</v>
      </c>
      <c r="G153" s="41">
        <f t="shared" si="64"/>
        <v>2128.20066</v>
      </c>
      <c r="H153" s="41">
        <f t="shared" si="64"/>
        <v>0</v>
      </c>
      <c r="I153" s="41">
        <f t="shared" si="64"/>
        <v>0</v>
      </c>
      <c r="J153" s="41">
        <f t="shared" si="64"/>
        <v>0</v>
      </c>
      <c r="K153" s="41">
        <f t="shared" si="64"/>
        <v>0</v>
      </c>
      <c r="L153" s="71" t="s">
        <v>122</v>
      </c>
    </row>
    <row r="154" spans="1:12" ht="12.75" customHeight="1" x14ac:dyDescent="0.25">
      <c r="A154" s="20">
        <f t="shared" si="62"/>
        <v>143</v>
      </c>
      <c r="B154" s="36" t="s">
        <v>4</v>
      </c>
      <c r="C154" s="41">
        <f>SUM(D154:K154)</f>
        <v>14175</v>
      </c>
      <c r="D154" s="41">
        <v>0</v>
      </c>
      <c r="E154" s="41">
        <v>0</v>
      </c>
      <c r="F154" s="41">
        <v>12046.79934</v>
      </c>
      <c r="G154" s="41">
        <v>2128.20066</v>
      </c>
      <c r="H154" s="41">
        <v>0</v>
      </c>
      <c r="I154" s="41">
        <f>SUM(H154)</f>
        <v>0</v>
      </c>
      <c r="J154" s="41">
        <f>SUM(I154)</f>
        <v>0</v>
      </c>
      <c r="K154" s="41">
        <f>SUM(J154)</f>
        <v>0</v>
      </c>
      <c r="L154" s="79"/>
    </row>
    <row r="155" spans="1:12" ht="12.75" customHeight="1" x14ac:dyDescent="0.25">
      <c r="A155" s="20">
        <f t="shared" si="62"/>
        <v>144</v>
      </c>
      <c r="B155" s="36" t="s">
        <v>5</v>
      </c>
      <c r="C155" s="41">
        <f>SUM(D155:J155)</f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72"/>
    </row>
    <row r="156" spans="1:12" ht="12.75" customHeight="1" x14ac:dyDescent="0.25">
      <c r="A156" s="20">
        <f t="shared" si="62"/>
        <v>145</v>
      </c>
      <c r="B156" s="75" t="s">
        <v>67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7"/>
    </row>
    <row r="157" spans="1:12" ht="12.75" customHeight="1" x14ac:dyDescent="0.25">
      <c r="A157" s="20">
        <f t="shared" si="62"/>
        <v>146</v>
      </c>
      <c r="B157" s="36" t="s">
        <v>17</v>
      </c>
      <c r="C157" s="41">
        <f>SUM(D157:K157)</f>
        <v>18899</v>
      </c>
      <c r="D157" s="48">
        <f>SUM(D158)</f>
        <v>0</v>
      </c>
      <c r="E157" s="48">
        <f t="shared" ref="E157:K157" si="65">SUM(E158)</f>
        <v>0</v>
      </c>
      <c r="F157" s="48">
        <f t="shared" si="65"/>
        <v>0</v>
      </c>
      <c r="G157" s="48">
        <f t="shared" si="65"/>
        <v>0</v>
      </c>
      <c r="H157" s="48">
        <f t="shared" si="65"/>
        <v>0</v>
      </c>
      <c r="I157" s="48">
        <f t="shared" si="65"/>
        <v>18899</v>
      </c>
      <c r="J157" s="48">
        <f t="shared" si="65"/>
        <v>0</v>
      </c>
      <c r="K157" s="48">
        <f t="shared" si="65"/>
        <v>0</v>
      </c>
      <c r="L157" s="102" t="s">
        <v>158</v>
      </c>
    </row>
    <row r="158" spans="1:12" ht="12.75" customHeight="1" x14ac:dyDescent="0.25">
      <c r="A158" s="20">
        <f t="shared" si="62"/>
        <v>147</v>
      </c>
      <c r="B158" s="27" t="s">
        <v>4</v>
      </c>
      <c r="C158" s="41">
        <f>SUM(D158:K158)</f>
        <v>18899</v>
      </c>
      <c r="D158" s="49">
        <v>0</v>
      </c>
      <c r="E158" s="49">
        <v>0</v>
      </c>
      <c r="F158" s="42">
        <v>0</v>
      </c>
      <c r="G158" s="42">
        <v>0</v>
      </c>
      <c r="H158" s="42">
        <f>SUM(G158)</f>
        <v>0</v>
      </c>
      <c r="I158" s="42">
        <v>18899</v>
      </c>
      <c r="J158" s="42">
        <v>0</v>
      </c>
      <c r="K158" s="42">
        <v>0</v>
      </c>
      <c r="L158" s="103"/>
    </row>
    <row r="159" spans="1:12" ht="12.75" customHeight="1" x14ac:dyDescent="0.25">
      <c r="A159" s="20">
        <f t="shared" si="62"/>
        <v>148</v>
      </c>
      <c r="B159" s="75" t="s">
        <v>90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7"/>
    </row>
    <row r="160" spans="1:12" ht="12.75" customHeight="1" x14ac:dyDescent="0.25">
      <c r="A160" s="20">
        <f t="shared" si="62"/>
        <v>149</v>
      </c>
      <c r="B160" s="36" t="s">
        <v>17</v>
      </c>
      <c r="C160" s="41">
        <f>SUM(D160:K160)</f>
        <v>0</v>
      </c>
      <c r="D160" s="48">
        <f>SUM(D161:D162)</f>
        <v>0</v>
      </c>
      <c r="E160" s="48">
        <f t="shared" ref="E160:K160" si="66">SUM(E161:E162)</f>
        <v>0</v>
      </c>
      <c r="F160" s="48">
        <f t="shared" si="66"/>
        <v>0</v>
      </c>
      <c r="G160" s="48">
        <f t="shared" si="66"/>
        <v>0</v>
      </c>
      <c r="H160" s="48">
        <f t="shared" si="66"/>
        <v>0</v>
      </c>
      <c r="I160" s="48">
        <f t="shared" si="66"/>
        <v>0</v>
      </c>
      <c r="J160" s="48">
        <f t="shared" si="66"/>
        <v>0</v>
      </c>
      <c r="K160" s="48">
        <f t="shared" si="66"/>
        <v>0</v>
      </c>
      <c r="L160" s="71" t="s">
        <v>159</v>
      </c>
    </row>
    <row r="161" spans="1:12" ht="12.75" customHeight="1" x14ac:dyDescent="0.25">
      <c r="A161" s="20">
        <f t="shared" si="62"/>
        <v>150</v>
      </c>
      <c r="B161" s="36" t="s">
        <v>4</v>
      </c>
      <c r="C161" s="41">
        <f>SUM(D161:K161)</f>
        <v>0</v>
      </c>
      <c r="D161" s="48">
        <v>0</v>
      </c>
      <c r="E161" s="48">
        <v>0</v>
      </c>
      <c r="F161" s="41">
        <v>0</v>
      </c>
      <c r="G161" s="41">
        <v>0</v>
      </c>
      <c r="H161" s="41">
        <f t="shared" ref="H161:K162" si="67">SUM(G161)</f>
        <v>0</v>
      </c>
      <c r="I161" s="41">
        <f t="shared" si="67"/>
        <v>0</v>
      </c>
      <c r="J161" s="41">
        <v>0</v>
      </c>
      <c r="K161" s="50">
        <v>0</v>
      </c>
      <c r="L161" s="79"/>
    </row>
    <row r="162" spans="1:12" ht="12.75" customHeight="1" x14ac:dyDescent="0.25">
      <c r="A162" s="20">
        <f t="shared" si="62"/>
        <v>151</v>
      </c>
      <c r="B162" s="36" t="s">
        <v>5</v>
      </c>
      <c r="C162" s="48">
        <f>SUM(D162:J162)</f>
        <v>0</v>
      </c>
      <c r="D162" s="48">
        <v>0</v>
      </c>
      <c r="E162" s="48">
        <v>0</v>
      </c>
      <c r="F162" s="41">
        <v>0</v>
      </c>
      <c r="G162" s="41">
        <v>0</v>
      </c>
      <c r="H162" s="41">
        <f t="shared" si="67"/>
        <v>0</v>
      </c>
      <c r="I162" s="41">
        <f t="shared" si="67"/>
        <v>0</v>
      </c>
      <c r="J162" s="41">
        <f t="shared" si="67"/>
        <v>0</v>
      </c>
      <c r="K162" s="41">
        <f t="shared" si="67"/>
        <v>0</v>
      </c>
      <c r="L162" s="72"/>
    </row>
    <row r="163" spans="1:12" ht="12.75" customHeight="1" x14ac:dyDescent="0.25">
      <c r="A163" s="20">
        <f t="shared" si="62"/>
        <v>152</v>
      </c>
      <c r="B163" s="75" t="s">
        <v>80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7"/>
    </row>
    <row r="164" spans="1:12" ht="12.75" customHeight="1" x14ac:dyDescent="0.25">
      <c r="A164" s="20">
        <f t="shared" si="62"/>
        <v>153</v>
      </c>
      <c r="B164" s="36" t="s">
        <v>17</v>
      </c>
      <c r="C164" s="41">
        <f>SUM(D164:K164)</f>
        <v>7968.7505099999998</v>
      </c>
      <c r="D164" s="48">
        <f>SUM(D165)</f>
        <v>0</v>
      </c>
      <c r="E164" s="48">
        <f t="shared" ref="E164:K164" si="68">SUM(E165)</f>
        <v>0</v>
      </c>
      <c r="F164" s="48">
        <f t="shared" si="68"/>
        <v>1792.6092000000001</v>
      </c>
      <c r="G164" s="48">
        <f t="shared" si="68"/>
        <v>676.14130999999998</v>
      </c>
      <c r="H164" s="48">
        <f t="shared" si="68"/>
        <v>0</v>
      </c>
      <c r="I164" s="48">
        <f t="shared" si="68"/>
        <v>5500</v>
      </c>
      <c r="J164" s="48">
        <f t="shared" si="68"/>
        <v>0</v>
      </c>
      <c r="K164" s="48">
        <f t="shared" si="68"/>
        <v>0</v>
      </c>
      <c r="L164" s="102" t="s">
        <v>123</v>
      </c>
    </row>
    <row r="165" spans="1:12" ht="12.75" customHeight="1" x14ac:dyDescent="0.25">
      <c r="A165" s="20">
        <f t="shared" si="62"/>
        <v>154</v>
      </c>
      <c r="B165" s="27" t="s">
        <v>4</v>
      </c>
      <c r="C165" s="41">
        <f>SUM(D165:K165)</f>
        <v>7968.7505099999998</v>
      </c>
      <c r="D165" s="49">
        <v>0</v>
      </c>
      <c r="E165" s="49">
        <v>0</v>
      </c>
      <c r="F165" s="42">
        <v>1792.6092000000001</v>
      </c>
      <c r="G165" s="42">
        <v>676.14130999999998</v>
      </c>
      <c r="H165" s="42">
        <v>0</v>
      </c>
      <c r="I165" s="42">
        <v>5500</v>
      </c>
      <c r="J165" s="42">
        <v>0</v>
      </c>
      <c r="K165" s="42">
        <v>0</v>
      </c>
      <c r="L165" s="103"/>
    </row>
    <row r="166" spans="1:12" ht="12.75" customHeight="1" x14ac:dyDescent="0.25">
      <c r="A166" s="20">
        <f t="shared" si="62"/>
        <v>155</v>
      </c>
      <c r="B166" s="75" t="s">
        <v>91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7"/>
    </row>
    <row r="167" spans="1:12" ht="12.75" customHeight="1" x14ac:dyDescent="0.25">
      <c r="A167" s="20">
        <f t="shared" si="62"/>
        <v>156</v>
      </c>
      <c r="B167" s="36" t="s">
        <v>17</v>
      </c>
      <c r="C167" s="41">
        <f>SUM(D167:K167)</f>
        <v>0</v>
      </c>
      <c r="D167" s="48">
        <f>SUM(D168:D169)</f>
        <v>0</v>
      </c>
      <c r="E167" s="48">
        <f t="shared" ref="E167:K167" si="69">SUM(E168:E169)</f>
        <v>0</v>
      </c>
      <c r="F167" s="48">
        <f t="shared" si="69"/>
        <v>0</v>
      </c>
      <c r="G167" s="48">
        <f t="shared" si="69"/>
        <v>0</v>
      </c>
      <c r="H167" s="48">
        <f t="shared" si="69"/>
        <v>0</v>
      </c>
      <c r="I167" s="48">
        <f t="shared" si="69"/>
        <v>0</v>
      </c>
      <c r="J167" s="48">
        <f t="shared" si="69"/>
        <v>0</v>
      </c>
      <c r="K167" s="48">
        <f t="shared" si="69"/>
        <v>0</v>
      </c>
      <c r="L167" s="71" t="s">
        <v>157</v>
      </c>
    </row>
    <row r="168" spans="1:12" ht="12.75" customHeight="1" x14ac:dyDescent="0.25">
      <c r="A168" s="20">
        <f t="shared" si="62"/>
        <v>157</v>
      </c>
      <c r="B168" s="36" t="s">
        <v>4</v>
      </c>
      <c r="C168" s="41">
        <f>SUM(D168:K168)</f>
        <v>0</v>
      </c>
      <c r="D168" s="48">
        <v>0</v>
      </c>
      <c r="E168" s="48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50">
        <v>0</v>
      </c>
      <c r="L168" s="79"/>
    </row>
    <row r="169" spans="1:12" ht="12.75" customHeight="1" x14ac:dyDescent="0.25">
      <c r="A169" s="20">
        <f t="shared" si="62"/>
        <v>158</v>
      </c>
      <c r="B169" s="36" t="s">
        <v>5</v>
      </c>
      <c r="C169" s="48">
        <f>SUM(D169:J169)</f>
        <v>0</v>
      </c>
      <c r="D169" s="48">
        <v>0</v>
      </c>
      <c r="E169" s="48">
        <v>0</v>
      </c>
      <c r="F169" s="41">
        <v>0</v>
      </c>
      <c r="G169" s="41">
        <v>0</v>
      </c>
      <c r="H169" s="41">
        <f>SUM(G169)</f>
        <v>0</v>
      </c>
      <c r="I169" s="41">
        <f>SUM(H169)</f>
        <v>0</v>
      </c>
      <c r="J169" s="41">
        <f>SUM(I169)</f>
        <v>0</v>
      </c>
      <c r="K169" s="41">
        <f>SUM(J169)</f>
        <v>0</v>
      </c>
      <c r="L169" s="72"/>
    </row>
    <row r="170" spans="1:12" ht="15" customHeight="1" x14ac:dyDescent="0.25">
      <c r="A170" s="20">
        <f t="shared" si="62"/>
        <v>159</v>
      </c>
      <c r="B170" s="75" t="s">
        <v>12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7"/>
    </row>
    <row r="171" spans="1:12" x14ac:dyDescent="0.25">
      <c r="A171" s="20">
        <f t="shared" si="62"/>
        <v>160</v>
      </c>
      <c r="B171" s="36" t="s">
        <v>27</v>
      </c>
      <c r="C171" s="41">
        <f>SUM(D171:K171)</f>
        <v>5593.6</v>
      </c>
      <c r="D171" s="51">
        <f t="shared" ref="D171:K171" si="70">SUM(D172:D173)</f>
        <v>4173.6000000000004</v>
      </c>
      <c r="E171" s="51">
        <f t="shared" si="70"/>
        <v>1420</v>
      </c>
      <c r="F171" s="51">
        <f t="shared" si="70"/>
        <v>0</v>
      </c>
      <c r="G171" s="51">
        <f t="shared" si="70"/>
        <v>0</v>
      </c>
      <c r="H171" s="51">
        <f t="shared" si="70"/>
        <v>0</v>
      </c>
      <c r="I171" s="51">
        <f t="shared" si="70"/>
        <v>0</v>
      </c>
      <c r="J171" s="51">
        <f t="shared" si="70"/>
        <v>0</v>
      </c>
      <c r="K171" s="51">
        <f t="shared" si="70"/>
        <v>0</v>
      </c>
      <c r="L171" s="71" t="s">
        <v>57</v>
      </c>
    </row>
    <row r="172" spans="1:12" x14ac:dyDescent="0.25">
      <c r="A172" s="20">
        <f t="shared" si="62"/>
        <v>161</v>
      </c>
      <c r="B172" s="36" t="s">
        <v>4</v>
      </c>
      <c r="C172" s="41">
        <f>SUM(D172:K172)</f>
        <v>2249.1999999999998</v>
      </c>
      <c r="D172" s="51">
        <f>SUM(D180+D176)</f>
        <v>829.2</v>
      </c>
      <c r="E172" s="51">
        <f t="shared" ref="E172:K172" si="71">SUM(E180)</f>
        <v>1420</v>
      </c>
      <c r="F172" s="51">
        <f t="shared" si="71"/>
        <v>0</v>
      </c>
      <c r="G172" s="51">
        <f t="shared" si="71"/>
        <v>0</v>
      </c>
      <c r="H172" s="51">
        <f t="shared" si="71"/>
        <v>0</v>
      </c>
      <c r="I172" s="51">
        <f t="shared" si="71"/>
        <v>0</v>
      </c>
      <c r="J172" s="51">
        <f t="shared" si="71"/>
        <v>0</v>
      </c>
      <c r="K172" s="51">
        <f t="shared" si="71"/>
        <v>0</v>
      </c>
      <c r="L172" s="79"/>
    </row>
    <row r="173" spans="1:12" x14ac:dyDescent="0.25">
      <c r="A173" s="20">
        <f t="shared" si="62"/>
        <v>162</v>
      </c>
      <c r="B173" s="36" t="s">
        <v>5</v>
      </c>
      <c r="C173" s="41">
        <f>SUM(D173:K173)</f>
        <v>3344.4</v>
      </c>
      <c r="D173" s="51">
        <f>SUM(D181+D177)</f>
        <v>3344.4</v>
      </c>
      <c r="E173" s="51">
        <f t="shared" ref="E173:K173" si="72">SUM(E181)</f>
        <v>0</v>
      </c>
      <c r="F173" s="51">
        <f t="shared" si="72"/>
        <v>0</v>
      </c>
      <c r="G173" s="51">
        <f t="shared" si="72"/>
        <v>0</v>
      </c>
      <c r="H173" s="51">
        <f t="shared" si="72"/>
        <v>0</v>
      </c>
      <c r="I173" s="51">
        <f t="shared" si="72"/>
        <v>0</v>
      </c>
      <c r="J173" s="51">
        <f t="shared" si="72"/>
        <v>0</v>
      </c>
      <c r="K173" s="51">
        <f t="shared" si="72"/>
        <v>0</v>
      </c>
      <c r="L173" s="72"/>
    </row>
    <row r="174" spans="1:12" ht="28.5" customHeight="1" x14ac:dyDescent="0.25">
      <c r="A174" s="20">
        <f t="shared" si="62"/>
        <v>163</v>
      </c>
      <c r="B174" s="75" t="s">
        <v>64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7"/>
    </row>
    <row r="175" spans="1:12" x14ac:dyDescent="0.25">
      <c r="A175" s="20">
        <f t="shared" si="62"/>
        <v>164</v>
      </c>
      <c r="B175" s="36" t="s">
        <v>29</v>
      </c>
      <c r="C175" s="41">
        <f>SUM(D175:K175)</f>
        <v>3037.4</v>
      </c>
      <c r="D175" s="48">
        <f t="shared" ref="D175:J175" si="73">SUM(D176:D177)</f>
        <v>3037.4</v>
      </c>
      <c r="E175" s="48">
        <f t="shared" si="73"/>
        <v>0</v>
      </c>
      <c r="F175" s="48">
        <f t="shared" si="73"/>
        <v>0</v>
      </c>
      <c r="G175" s="48">
        <f t="shared" si="73"/>
        <v>0</v>
      </c>
      <c r="H175" s="48">
        <f t="shared" si="73"/>
        <v>0</v>
      </c>
      <c r="I175" s="48">
        <f t="shared" si="73"/>
        <v>0</v>
      </c>
      <c r="J175" s="48">
        <f t="shared" si="73"/>
        <v>0</v>
      </c>
      <c r="K175" s="48">
        <f>SUM(K176:K177)</f>
        <v>0</v>
      </c>
      <c r="L175" s="71" t="s">
        <v>124</v>
      </c>
    </row>
    <row r="176" spans="1:12" x14ac:dyDescent="0.25">
      <c r="A176" s="20">
        <f t="shared" si="62"/>
        <v>165</v>
      </c>
      <c r="B176" s="36" t="s">
        <v>4</v>
      </c>
      <c r="C176" s="41">
        <f>SUM(D176:K176)</f>
        <v>281</v>
      </c>
      <c r="D176" s="48">
        <v>281</v>
      </c>
      <c r="E176" s="48">
        <v>0</v>
      </c>
      <c r="F176" s="48">
        <v>0</v>
      </c>
      <c r="G176" s="48">
        <v>0</v>
      </c>
      <c r="H176" s="41">
        <v>0</v>
      </c>
      <c r="I176" s="41">
        <v>0</v>
      </c>
      <c r="J176" s="41">
        <v>0</v>
      </c>
      <c r="K176" s="41">
        <v>0</v>
      </c>
      <c r="L176" s="79"/>
    </row>
    <row r="177" spans="1:14" x14ac:dyDescent="0.25">
      <c r="A177" s="20">
        <f t="shared" si="62"/>
        <v>166</v>
      </c>
      <c r="B177" s="36" t="s">
        <v>5</v>
      </c>
      <c r="C177" s="41">
        <f>SUM(D177:K177)</f>
        <v>2756.4</v>
      </c>
      <c r="D177" s="48">
        <v>2756.4</v>
      </c>
      <c r="E177" s="48">
        <v>0</v>
      </c>
      <c r="F177" s="48">
        <v>0</v>
      </c>
      <c r="G177" s="48">
        <v>0</v>
      </c>
      <c r="H177" s="41">
        <f>SUM(G177)</f>
        <v>0</v>
      </c>
      <c r="I177" s="41">
        <f>SUM(H177)</f>
        <v>0</v>
      </c>
      <c r="J177" s="41">
        <f>SUM(I177)</f>
        <v>0</v>
      </c>
      <c r="K177" s="41">
        <f>SUM(J177)</f>
        <v>0</v>
      </c>
      <c r="L177" s="72"/>
    </row>
    <row r="178" spans="1:14" ht="30" customHeight="1" x14ac:dyDescent="0.25">
      <c r="A178" s="20">
        <f t="shared" si="62"/>
        <v>167</v>
      </c>
      <c r="B178" s="75" t="s">
        <v>188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7"/>
    </row>
    <row r="179" spans="1:14" x14ac:dyDescent="0.25">
      <c r="A179" s="20">
        <f t="shared" si="62"/>
        <v>168</v>
      </c>
      <c r="B179" s="36" t="s">
        <v>17</v>
      </c>
      <c r="C179" s="48">
        <f>SUM(C180:C181)</f>
        <v>2556.1999999999998</v>
      </c>
      <c r="D179" s="48">
        <f>SUM(D180:D181)</f>
        <v>1136.2</v>
      </c>
      <c r="E179" s="48">
        <f t="shared" ref="E179:J179" si="74">SUM(E180:E181)</f>
        <v>1420</v>
      </c>
      <c r="F179" s="48">
        <f t="shared" si="74"/>
        <v>0</v>
      </c>
      <c r="G179" s="48">
        <f t="shared" si="74"/>
        <v>0</v>
      </c>
      <c r="H179" s="48">
        <f t="shared" si="74"/>
        <v>0</v>
      </c>
      <c r="I179" s="48">
        <f t="shared" si="74"/>
        <v>0</v>
      </c>
      <c r="J179" s="48">
        <f t="shared" si="74"/>
        <v>0</v>
      </c>
      <c r="K179" s="48">
        <f>SUM(K180:K181)</f>
        <v>0</v>
      </c>
      <c r="L179" s="71" t="s">
        <v>122</v>
      </c>
    </row>
    <row r="180" spans="1:14" x14ac:dyDescent="0.25">
      <c r="A180" s="20">
        <f t="shared" si="62"/>
        <v>169</v>
      </c>
      <c r="B180" s="36" t="s">
        <v>4</v>
      </c>
      <c r="C180" s="41">
        <f>SUM(D180:K180)</f>
        <v>1968.2</v>
      </c>
      <c r="D180" s="48">
        <v>548.20000000000005</v>
      </c>
      <c r="E180" s="48">
        <v>1420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f>SUM(J180)</f>
        <v>0</v>
      </c>
      <c r="L180" s="79"/>
    </row>
    <row r="181" spans="1:14" x14ac:dyDescent="0.25">
      <c r="A181" s="20">
        <f t="shared" si="62"/>
        <v>170</v>
      </c>
      <c r="B181" s="36" t="s">
        <v>5</v>
      </c>
      <c r="C181" s="41">
        <f>SUM(D181:K181)</f>
        <v>588</v>
      </c>
      <c r="D181" s="48">
        <v>588</v>
      </c>
      <c r="E181" s="48">
        <v>0</v>
      </c>
      <c r="F181" s="41">
        <v>0</v>
      </c>
      <c r="G181" s="41">
        <v>0</v>
      </c>
      <c r="H181" s="41">
        <f>SUM(G181)</f>
        <v>0</v>
      </c>
      <c r="I181" s="41">
        <v>0</v>
      </c>
      <c r="J181" s="41">
        <v>0</v>
      </c>
      <c r="K181" s="41">
        <v>0</v>
      </c>
      <c r="L181" s="72"/>
    </row>
    <row r="182" spans="1:14" ht="17.25" customHeight="1" x14ac:dyDescent="0.25">
      <c r="A182" s="20">
        <f t="shared" si="62"/>
        <v>171</v>
      </c>
      <c r="B182" s="96" t="s">
        <v>13</v>
      </c>
      <c r="C182" s="97"/>
      <c r="D182" s="97"/>
      <c r="E182" s="97"/>
      <c r="F182" s="97"/>
      <c r="G182" s="97"/>
      <c r="H182" s="97"/>
      <c r="I182" s="97"/>
      <c r="J182" s="97"/>
      <c r="K182" s="97"/>
      <c r="L182" s="98"/>
    </row>
    <row r="183" spans="1:14" ht="37.5" customHeight="1" x14ac:dyDescent="0.25">
      <c r="A183" s="20">
        <f t="shared" si="62"/>
        <v>172</v>
      </c>
      <c r="B183" s="25" t="s">
        <v>14</v>
      </c>
      <c r="C183" s="45">
        <f>SUM(C184:C185)</f>
        <v>69816.251409999997</v>
      </c>
      <c r="D183" s="45">
        <f>SUM(D184:D185)</f>
        <v>4991.8999999999996</v>
      </c>
      <c r="E183" s="45">
        <f t="shared" ref="E183:K183" si="75">SUM(E184:E185)</f>
        <v>1541.6</v>
      </c>
      <c r="F183" s="45">
        <f t="shared" si="75"/>
        <v>1333.2586099999999</v>
      </c>
      <c r="G183" s="45">
        <f t="shared" si="75"/>
        <v>13600</v>
      </c>
      <c r="H183" s="45">
        <f t="shared" si="75"/>
        <v>20418.5</v>
      </c>
      <c r="I183" s="45">
        <f t="shared" si="75"/>
        <v>26430.9928</v>
      </c>
      <c r="J183" s="45">
        <f t="shared" si="75"/>
        <v>750</v>
      </c>
      <c r="K183" s="45">
        <f t="shared" si="75"/>
        <v>750</v>
      </c>
      <c r="L183" s="99" t="s">
        <v>57</v>
      </c>
      <c r="N183" s="15"/>
    </row>
    <row r="184" spans="1:14" x14ac:dyDescent="0.25">
      <c r="A184" s="20">
        <f t="shared" si="62"/>
        <v>173</v>
      </c>
      <c r="B184" s="25" t="s">
        <v>4</v>
      </c>
      <c r="C184" s="46">
        <f>SUM(D184:K184)</f>
        <v>60942.251410000004</v>
      </c>
      <c r="D184" s="46">
        <f t="shared" ref="D184:K184" si="76">SUM(D200+D205+D213+D216+D188)</f>
        <v>1991.9</v>
      </c>
      <c r="E184" s="46">
        <f t="shared" si="76"/>
        <v>1541.6</v>
      </c>
      <c r="F184" s="46">
        <f t="shared" si="76"/>
        <v>1333.2586099999999</v>
      </c>
      <c r="G184" s="46">
        <f t="shared" si="76"/>
        <v>13600</v>
      </c>
      <c r="H184" s="46">
        <f t="shared" si="76"/>
        <v>20418.5</v>
      </c>
      <c r="I184" s="46">
        <f t="shared" si="76"/>
        <v>20556.9928</v>
      </c>
      <c r="J184" s="46">
        <f t="shared" si="76"/>
        <v>750</v>
      </c>
      <c r="K184" s="46">
        <f t="shared" si="76"/>
        <v>750</v>
      </c>
      <c r="L184" s="100"/>
    </row>
    <row r="185" spans="1:14" x14ac:dyDescent="0.25">
      <c r="A185" s="20">
        <f t="shared" si="62"/>
        <v>174</v>
      </c>
      <c r="B185" s="25" t="s">
        <v>5</v>
      </c>
      <c r="C185" s="46">
        <f>SUM(D185:K185)</f>
        <v>8874</v>
      </c>
      <c r="D185" s="46">
        <f t="shared" ref="D185:K185" si="77">SUM(D201+D206+D189)</f>
        <v>3000</v>
      </c>
      <c r="E185" s="46">
        <f t="shared" si="77"/>
        <v>0</v>
      </c>
      <c r="F185" s="46">
        <f t="shared" si="77"/>
        <v>0</v>
      </c>
      <c r="G185" s="46">
        <f t="shared" si="77"/>
        <v>0</v>
      </c>
      <c r="H185" s="46">
        <f t="shared" si="77"/>
        <v>0</v>
      </c>
      <c r="I185" s="46">
        <f t="shared" si="77"/>
        <v>5874</v>
      </c>
      <c r="J185" s="46">
        <f t="shared" si="77"/>
        <v>0</v>
      </c>
      <c r="K185" s="46">
        <f t="shared" si="77"/>
        <v>0</v>
      </c>
      <c r="L185" s="101"/>
    </row>
    <row r="186" spans="1:14" ht="26.25" customHeight="1" x14ac:dyDescent="0.25">
      <c r="A186" s="20">
        <f t="shared" si="62"/>
        <v>175</v>
      </c>
      <c r="B186" s="75" t="s">
        <v>64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7"/>
    </row>
    <row r="187" spans="1:14" x14ac:dyDescent="0.25">
      <c r="A187" s="20">
        <f t="shared" si="62"/>
        <v>176</v>
      </c>
      <c r="B187" s="36" t="s">
        <v>29</v>
      </c>
      <c r="C187" s="46">
        <f>SUM(D187:K187)</f>
        <v>51705.978040000002</v>
      </c>
      <c r="D187" s="48">
        <f t="shared" ref="D187:J187" si="78">SUM(D188:D189)</f>
        <v>0</v>
      </c>
      <c r="E187" s="48">
        <f t="shared" si="78"/>
        <v>0</v>
      </c>
      <c r="F187" s="48">
        <f t="shared" si="78"/>
        <v>0</v>
      </c>
      <c r="G187" s="48">
        <f t="shared" si="78"/>
        <v>13000</v>
      </c>
      <c r="H187" s="48">
        <f t="shared" si="78"/>
        <v>19775.5</v>
      </c>
      <c r="I187" s="48">
        <f t="shared" si="78"/>
        <v>18930.478040000002</v>
      </c>
      <c r="J187" s="48">
        <f t="shared" si="78"/>
        <v>0</v>
      </c>
      <c r="K187" s="48">
        <f>SUM(K188:K189)</f>
        <v>0</v>
      </c>
      <c r="L187" s="71" t="s">
        <v>124</v>
      </c>
    </row>
    <row r="188" spans="1:14" x14ac:dyDescent="0.25">
      <c r="A188" s="20">
        <f t="shared" si="62"/>
        <v>177</v>
      </c>
      <c r="B188" s="36" t="s">
        <v>4</v>
      </c>
      <c r="C188" s="46">
        <f>SUM(D188:K188)</f>
        <v>51705.978040000002</v>
      </c>
      <c r="D188" s="48">
        <v>0</v>
      </c>
      <c r="E188" s="48">
        <v>0</v>
      </c>
      <c r="F188" s="48">
        <v>0</v>
      </c>
      <c r="G188" s="48">
        <v>13000</v>
      </c>
      <c r="H188" s="41">
        <v>19775.5</v>
      </c>
      <c r="I188" s="41">
        <v>18930.478040000002</v>
      </c>
      <c r="J188" s="41">
        <v>0</v>
      </c>
      <c r="K188" s="41">
        <v>0</v>
      </c>
      <c r="L188" s="79"/>
    </row>
    <row r="189" spans="1:14" x14ac:dyDescent="0.25">
      <c r="A189" s="20">
        <f t="shared" si="62"/>
        <v>178</v>
      </c>
      <c r="B189" s="36" t="s">
        <v>5</v>
      </c>
      <c r="C189" s="48">
        <f>SUM(D189:J189)</f>
        <v>0</v>
      </c>
      <c r="D189" s="48">
        <v>0</v>
      </c>
      <c r="E189" s="48">
        <v>0</v>
      </c>
      <c r="F189" s="48">
        <v>0</v>
      </c>
      <c r="G189" s="48">
        <v>0</v>
      </c>
      <c r="H189" s="41">
        <f>SUM(G189)</f>
        <v>0</v>
      </c>
      <c r="I189" s="41">
        <f>SUM(H189)</f>
        <v>0</v>
      </c>
      <c r="J189" s="41">
        <f>SUM(I189)</f>
        <v>0</v>
      </c>
      <c r="K189" s="41">
        <f>SUM(J189)</f>
        <v>0</v>
      </c>
      <c r="L189" s="72"/>
    </row>
    <row r="190" spans="1:14" x14ac:dyDescent="0.25">
      <c r="A190" s="20">
        <f t="shared" si="62"/>
        <v>179</v>
      </c>
      <c r="B190" s="93" t="s">
        <v>190</v>
      </c>
      <c r="C190" s="94"/>
      <c r="D190" s="94"/>
      <c r="E190" s="94"/>
      <c r="F190" s="94"/>
      <c r="G190" s="94"/>
      <c r="H190" s="94"/>
      <c r="I190" s="94"/>
      <c r="J190" s="94"/>
      <c r="K190" s="94"/>
      <c r="L190" s="95"/>
    </row>
    <row r="191" spans="1:14" x14ac:dyDescent="0.25">
      <c r="A191" s="20">
        <f t="shared" si="62"/>
        <v>180</v>
      </c>
      <c r="B191" s="36" t="s">
        <v>41</v>
      </c>
      <c r="C191" s="41">
        <f t="shared" ref="C191:K191" si="79">SUM(C192:C193)</f>
        <v>51705.978040000002</v>
      </c>
      <c r="D191" s="41">
        <f t="shared" si="79"/>
        <v>0</v>
      </c>
      <c r="E191" s="41">
        <f t="shared" si="79"/>
        <v>0</v>
      </c>
      <c r="F191" s="41">
        <f t="shared" si="79"/>
        <v>0</v>
      </c>
      <c r="G191" s="41">
        <f t="shared" si="79"/>
        <v>13000</v>
      </c>
      <c r="H191" s="41">
        <f t="shared" si="79"/>
        <v>19775.5</v>
      </c>
      <c r="I191" s="41">
        <f t="shared" si="79"/>
        <v>18930.478040000002</v>
      </c>
      <c r="J191" s="41">
        <f t="shared" si="79"/>
        <v>0</v>
      </c>
      <c r="K191" s="41">
        <f t="shared" si="79"/>
        <v>0</v>
      </c>
      <c r="L191" s="71" t="s">
        <v>124</v>
      </c>
    </row>
    <row r="192" spans="1:14" x14ac:dyDescent="0.25">
      <c r="A192" s="20">
        <f t="shared" si="62"/>
        <v>181</v>
      </c>
      <c r="B192" s="36" t="s">
        <v>4</v>
      </c>
      <c r="C192" s="41">
        <f>SUM(D192:K192)</f>
        <v>51705.978040000002</v>
      </c>
      <c r="D192" s="48">
        <v>0</v>
      </c>
      <c r="E192" s="48">
        <v>0</v>
      </c>
      <c r="F192" s="48">
        <v>0</v>
      </c>
      <c r="G192" s="48">
        <v>13000</v>
      </c>
      <c r="H192" s="41">
        <v>19775.5</v>
      </c>
      <c r="I192" s="41">
        <v>18930.478040000002</v>
      </c>
      <c r="J192" s="41">
        <v>0</v>
      </c>
      <c r="K192" s="41">
        <v>0</v>
      </c>
      <c r="L192" s="79"/>
    </row>
    <row r="193" spans="1:12" x14ac:dyDescent="0.25">
      <c r="A193" s="20">
        <f t="shared" si="62"/>
        <v>182</v>
      </c>
      <c r="B193" s="36" t="s">
        <v>5</v>
      </c>
      <c r="C193" s="41">
        <f>SUM(D193:K193)</f>
        <v>0</v>
      </c>
      <c r="D193" s="48">
        <v>0</v>
      </c>
      <c r="E193" s="48">
        <v>0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72"/>
    </row>
    <row r="194" spans="1:12" ht="25.5" customHeight="1" x14ac:dyDescent="0.25">
      <c r="A194" s="20">
        <f t="shared" si="62"/>
        <v>183</v>
      </c>
      <c r="B194" s="93" t="s">
        <v>191</v>
      </c>
      <c r="C194" s="94"/>
      <c r="D194" s="94"/>
      <c r="E194" s="94"/>
      <c r="F194" s="94"/>
      <c r="G194" s="94"/>
      <c r="H194" s="94"/>
      <c r="I194" s="94"/>
      <c r="J194" s="94"/>
      <c r="K194" s="94"/>
      <c r="L194" s="95"/>
    </row>
    <row r="195" spans="1:12" x14ac:dyDescent="0.25">
      <c r="A195" s="20">
        <f t="shared" si="62"/>
        <v>184</v>
      </c>
      <c r="B195" s="36" t="s">
        <v>41</v>
      </c>
      <c r="C195" s="41">
        <f t="shared" ref="C195:K195" si="80">SUM(C196:C197)</f>
        <v>0</v>
      </c>
      <c r="D195" s="41">
        <f t="shared" si="80"/>
        <v>0</v>
      </c>
      <c r="E195" s="41">
        <f t="shared" si="80"/>
        <v>0</v>
      </c>
      <c r="F195" s="41">
        <f t="shared" si="80"/>
        <v>0</v>
      </c>
      <c r="G195" s="41">
        <f t="shared" si="80"/>
        <v>0</v>
      </c>
      <c r="H195" s="41">
        <f t="shared" si="80"/>
        <v>0</v>
      </c>
      <c r="I195" s="41">
        <f t="shared" si="80"/>
        <v>0</v>
      </c>
      <c r="J195" s="41">
        <f t="shared" si="80"/>
        <v>0</v>
      </c>
      <c r="K195" s="41">
        <f t="shared" si="80"/>
        <v>0</v>
      </c>
      <c r="L195" s="71" t="s">
        <v>124</v>
      </c>
    </row>
    <row r="196" spans="1:12" x14ac:dyDescent="0.25">
      <c r="A196" s="20">
        <f t="shared" si="62"/>
        <v>185</v>
      </c>
      <c r="B196" s="36" t="s">
        <v>4</v>
      </c>
      <c r="C196" s="41">
        <f>SUM(D196:K196)</f>
        <v>0</v>
      </c>
      <c r="D196" s="48">
        <v>0</v>
      </c>
      <c r="E196" s="48">
        <v>0</v>
      </c>
      <c r="F196" s="48">
        <v>0</v>
      </c>
      <c r="G196" s="48">
        <v>0</v>
      </c>
      <c r="H196" s="41">
        <v>0</v>
      </c>
      <c r="I196" s="41">
        <v>0</v>
      </c>
      <c r="J196" s="41">
        <v>0</v>
      </c>
      <c r="K196" s="41">
        <v>0</v>
      </c>
      <c r="L196" s="79"/>
    </row>
    <row r="197" spans="1:12" x14ac:dyDescent="0.25">
      <c r="A197" s="20">
        <f t="shared" si="62"/>
        <v>186</v>
      </c>
      <c r="B197" s="36" t="s">
        <v>5</v>
      </c>
      <c r="C197" s="41">
        <f>SUM(D197:K197)</f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72"/>
    </row>
    <row r="198" spans="1:12" ht="31.5" customHeight="1" x14ac:dyDescent="0.25">
      <c r="A198" s="20">
        <f t="shared" si="62"/>
        <v>187</v>
      </c>
      <c r="B198" s="75" t="s">
        <v>65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7"/>
    </row>
    <row r="199" spans="1:12" x14ac:dyDescent="0.25">
      <c r="A199" s="20">
        <f t="shared" si="62"/>
        <v>188</v>
      </c>
      <c r="B199" s="36" t="s">
        <v>17</v>
      </c>
      <c r="C199" s="41">
        <f>SUM(C200:C202)</f>
        <v>8638.4097700000002</v>
      </c>
      <c r="D199" s="48">
        <f t="shared" ref="D199:K199" si="81">SUM(D200:D201)</f>
        <v>4200</v>
      </c>
      <c r="E199" s="48">
        <f t="shared" si="81"/>
        <v>1100</v>
      </c>
      <c r="F199" s="48">
        <f t="shared" si="81"/>
        <v>1250.40861</v>
      </c>
      <c r="G199" s="48">
        <f t="shared" si="81"/>
        <v>427.15</v>
      </c>
      <c r="H199" s="48">
        <f t="shared" si="81"/>
        <v>400</v>
      </c>
      <c r="I199" s="48">
        <f t="shared" si="81"/>
        <v>260.85115999999999</v>
      </c>
      <c r="J199" s="48">
        <f t="shared" si="81"/>
        <v>500</v>
      </c>
      <c r="K199" s="48">
        <f t="shared" si="81"/>
        <v>500</v>
      </c>
      <c r="L199" s="71" t="s">
        <v>125</v>
      </c>
    </row>
    <row r="200" spans="1:12" x14ac:dyDescent="0.25">
      <c r="A200" s="20">
        <f t="shared" si="62"/>
        <v>189</v>
      </c>
      <c r="B200" s="36" t="s">
        <v>4</v>
      </c>
      <c r="C200" s="46">
        <f>SUM(D200:K200)</f>
        <v>5638.4097700000002</v>
      </c>
      <c r="D200" s="48">
        <v>1200</v>
      </c>
      <c r="E200" s="48">
        <v>1100</v>
      </c>
      <c r="F200" s="48">
        <v>1250.40861</v>
      </c>
      <c r="G200" s="48">
        <v>427.15</v>
      </c>
      <c r="H200" s="41">
        <v>400</v>
      </c>
      <c r="I200" s="41">
        <v>260.85115999999999</v>
      </c>
      <c r="J200" s="41">
        <v>500</v>
      </c>
      <c r="K200" s="50">
        <v>500</v>
      </c>
      <c r="L200" s="79"/>
    </row>
    <row r="201" spans="1:12" x14ac:dyDescent="0.25">
      <c r="A201" s="20">
        <f t="shared" si="62"/>
        <v>190</v>
      </c>
      <c r="B201" s="36" t="s">
        <v>5</v>
      </c>
      <c r="C201" s="46">
        <f>SUM(D201:K201)</f>
        <v>3000</v>
      </c>
      <c r="D201" s="48">
        <v>3000</v>
      </c>
      <c r="E201" s="48">
        <f t="shared" ref="E201:K201" si="82">SUM(E202)</f>
        <v>0</v>
      </c>
      <c r="F201" s="48">
        <f t="shared" si="82"/>
        <v>0</v>
      </c>
      <c r="G201" s="48">
        <f t="shared" si="82"/>
        <v>0</v>
      </c>
      <c r="H201" s="48">
        <f t="shared" si="82"/>
        <v>0</v>
      </c>
      <c r="I201" s="48">
        <f t="shared" si="82"/>
        <v>0</v>
      </c>
      <c r="J201" s="48">
        <f t="shared" si="82"/>
        <v>0</v>
      </c>
      <c r="K201" s="48">
        <f t="shared" si="82"/>
        <v>0</v>
      </c>
      <c r="L201" s="72"/>
    </row>
    <row r="202" spans="1:12" x14ac:dyDescent="0.25">
      <c r="A202" s="20">
        <f t="shared" si="62"/>
        <v>191</v>
      </c>
      <c r="B202" s="25" t="s">
        <v>52</v>
      </c>
      <c r="C202" s="41">
        <f>SUM(D202:J202)</f>
        <v>0</v>
      </c>
      <c r="D202" s="52">
        <v>0</v>
      </c>
      <c r="E202" s="41">
        <v>0</v>
      </c>
      <c r="F202" s="41">
        <v>0</v>
      </c>
      <c r="G202" s="41">
        <f>SUM(F202)</f>
        <v>0</v>
      </c>
      <c r="H202" s="41">
        <f>SUM(G202)</f>
        <v>0</v>
      </c>
      <c r="I202" s="41">
        <f>SUM(H202)</f>
        <v>0</v>
      </c>
      <c r="J202" s="41">
        <f>SUM(I202)</f>
        <v>0</v>
      </c>
      <c r="K202" s="41">
        <f>SUM(J202)</f>
        <v>0</v>
      </c>
      <c r="L202" s="53"/>
    </row>
    <row r="203" spans="1:12" ht="28.5" customHeight="1" x14ac:dyDescent="0.25">
      <c r="A203" s="20">
        <f t="shared" si="62"/>
        <v>192</v>
      </c>
      <c r="B203" s="75" t="s">
        <v>188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7"/>
    </row>
    <row r="204" spans="1:12" x14ac:dyDescent="0.25">
      <c r="A204" s="20">
        <f t="shared" si="62"/>
        <v>193</v>
      </c>
      <c r="B204" s="36" t="s">
        <v>17</v>
      </c>
      <c r="C204" s="46">
        <f>SUM(D204:K204)</f>
        <v>7633.0635999999995</v>
      </c>
      <c r="D204" s="48">
        <f>SUM(D205:D206)</f>
        <v>411.9</v>
      </c>
      <c r="E204" s="48">
        <f t="shared" ref="E204:J204" si="83">SUM(E205:E206)</f>
        <v>180</v>
      </c>
      <c r="F204" s="48">
        <f t="shared" si="83"/>
        <v>0</v>
      </c>
      <c r="G204" s="48">
        <f t="shared" si="83"/>
        <v>0</v>
      </c>
      <c r="H204" s="48">
        <f t="shared" si="83"/>
        <v>0</v>
      </c>
      <c r="I204" s="48">
        <f t="shared" si="83"/>
        <v>7041.1635999999999</v>
      </c>
      <c r="J204" s="48">
        <f t="shared" si="83"/>
        <v>0</v>
      </c>
      <c r="K204" s="48">
        <f>SUM(K205:K206)</f>
        <v>0</v>
      </c>
      <c r="L204" s="71" t="s">
        <v>122</v>
      </c>
    </row>
    <row r="205" spans="1:12" x14ac:dyDescent="0.25">
      <c r="A205" s="20">
        <f t="shared" si="62"/>
        <v>194</v>
      </c>
      <c r="B205" s="36" t="s">
        <v>4</v>
      </c>
      <c r="C205" s="46">
        <f>SUM(D205:K205)</f>
        <v>1759.0636</v>
      </c>
      <c r="D205" s="48">
        <f t="shared" ref="D205:I205" si="84">SUM(D209)</f>
        <v>411.9</v>
      </c>
      <c r="E205" s="48">
        <f t="shared" si="84"/>
        <v>180</v>
      </c>
      <c r="F205" s="48">
        <f t="shared" si="84"/>
        <v>0</v>
      </c>
      <c r="G205" s="48">
        <f t="shared" si="84"/>
        <v>0</v>
      </c>
      <c r="H205" s="48">
        <f t="shared" si="84"/>
        <v>0</v>
      </c>
      <c r="I205" s="48">
        <f t="shared" si="84"/>
        <v>1167.1636000000001</v>
      </c>
      <c r="J205" s="41">
        <v>0</v>
      </c>
      <c r="K205" s="41">
        <v>0</v>
      </c>
      <c r="L205" s="79"/>
    </row>
    <row r="206" spans="1:12" x14ac:dyDescent="0.25">
      <c r="A206" s="20">
        <f t="shared" si="62"/>
        <v>195</v>
      </c>
      <c r="B206" s="36" t="s">
        <v>5</v>
      </c>
      <c r="C206" s="48">
        <f>SUM(D206:J206)</f>
        <v>5874</v>
      </c>
      <c r="D206" s="48">
        <v>0</v>
      </c>
      <c r="E206" s="48">
        <f>SUM(E210)</f>
        <v>0</v>
      </c>
      <c r="F206" s="48">
        <f t="shared" ref="F206:K206" si="85">SUM(F210)</f>
        <v>0</v>
      </c>
      <c r="G206" s="48">
        <f t="shared" si="85"/>
        <v>0</v>
      </c>
      <c r="H206" s="48">
        <f t="shared" si="85"/>
        <v>0</v>
      </c>
      <c r="I206" s="48">
        <f t="shared" si="85"/>
        <v>5874</v>
      </c>
      <c r="J206" s="48">
        <f t="shared" si="85"/>
        <v>0</v>
      </c>
      <c r="K206" s="48">
        <f t="shared" si="85"/>
        <v>0</v>
      </c>
      <c r="L206" s="72"/>
    </row>
    <row r="207" spans="1:12" x14ac:dyDescent="0.25">
      <c r="A207" s="20">
        <f t="shared" si="62"/>
        <v>196</v>
      </c>
      <c r="B207" s="93" t="s">
        <v>189</v>
      </c>
      <c r="C207" s="94"/>
      <c r="D207" s="94"/>
      <c r="E207" s="94"/>
      <c r="F207" s="94"/>
      <c r="G207" s="94"/>
      <c r="H207" s="94"/>
      <c r="I207" s="94"/>
      <c r="J207" s="94"/>
      <c r="K207" s="94"/>
      <c r="L207" s="95"/>
    </row>
    <row r="208" spans="1:12" x14ac:dyDescent="0.25">
      <c r="A208" s="20">
        <f t="shared" si="62"/>
        <v>197</v>
      </c>
      <c r="B208" s="36" t="s">
        <v>17</v>
      </c>
      <c r="C208" s="48">
        <f>SUM(C209:C210)</f>
        <v>7633.0635999999995</v>
      </c>
      <c r="D208" s="48">
        <f>SUM(D209:D210)</f>
        <v>411.9</v>
      </c>
      <c r="E208" s="48">
        <f t="shared" ref="E208:J208" si="86">SUM(E209:E210)</f>
        <v>180</v>
      </c>
      <c r="F208" s="48">
        <f t="shared" si="86"/>
        <v>0</v>
      </c>
      <c r="G208" s="48">
        <f t="shared" si="86"/>
        <v>0</v>
      </c>
      <c r="H208" s="48">
        <f t="shared" si="86"/>
        <v>0</v>
      </c>
      <c r="I208" s="48">
        <f t="shared" si="86"/>
        <v>7041.1635999999999</v>
      </c>
      <c r="J208" s="48">
        <f t="shared" si="86"/>
        <v>0</v>
      </c>
      <c r="K208" s="48">
        <f>SUM(K209:K210)</f>
        <v>0</v>
      </c>
      <c r="L208" s="71" t="s">
        <v>122</v>
      </c>
    </row>
    <row r="209" spans="1:12" x14ac:dyDescent="0.25">
      <c r="A209" s="20">
        <f t="shared" si="62"/>
        <v>198</v>
      </c>
      <c r="B209" s="36" t="s">
        <v>4</v>
      </c>
      <c r="C209" s="41">
        <f>SUM(D209:K209)</f>
        <v>1759.0636</v>
      </c>
      <c r="D209" s="48">
        <v>411.9</v>
      </c>
      <c r="E209" s="48">
        <v>180</v>
      </c>
      <c r="F209" s="41">
        <v>0</v>
      </c>
      <c r="G209" s="41">
        <v>0</v>
      </c>
      <c r="H209" s="41">
        <v>0</v>
      </c>
      <c r="I209" s="41">
        <v>1167.1636000000001</v>
      </c>
      <c r="J209" s="41">
        <v>0</v>
      </c>
      <c r="K209" s="41">
        <f>SUM(J209)</f>
        <v>0</v>
      </c>
      <c r="L209" s="79"/>
    </row>
    <row r="210" spans="1:12" x14ac:dyDescent="0.25">
      <c r="A210" s="20">
        <f t="shared" si="62"/>
        <v>199</v>
      </c>
      <c r="B210" s="36" t="s">
        <v>5</v>
      </c>
      <c r="C210" s="41">
        <f>SUM(D210:K210)</f>
        <v>5874</v>
      </c>
      <c r="D210" s="48">
        <v>0</v>
      </c>
      <c r="E210" s="48">
        <v>0</v>
      </c>
      <c r="F210" s="41">
        <v>0</v>
      </c>
      <c r="G210" s="41">
        <v>0</v>
      </c>
      <c r="H210" s="41">
        <f>SUM(G210)</f>
        <v>0</v>
      </c>
      <c r="I210" s="41">
        <v>5874</v>
      </c>
      <c r="J210" s="41">
        <v>0</v>
      </c>
      <c r="K210" s="41">
        <v>0</v>
      </c>
      <c r="L210" s="72"/>
    </row>
    <row r="211" spans="1:12" ht="15" customHeight="1" x14ac:dyDescent="0.25">
      <c r="A211" s="20">
        <f t="shared" si="62"/>
        <v>200</v>
      </c>
      <c r="B211" s="75" t="s">
        <v>66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7"/>
    </row>
    <row r="212" spans="1:12" x14ac:dyDescent="0.25">
      <c r="A212" s="20">
        <f t="shared" si="62"/>
        <v>201</v>
      </c>
      <c r="B212" s="36" t="s">
        <v>17</v>
      </c>
      <c r="C212" s="46">
        <f>SUM(D212:K212)</f>
        <v>380</v>
      </c>
      <c r="D212" s="54">
        <f>SUM(D213)</f>
        <v>380</v>
      </c>
      <c r="E212" s="54">
        <f t="shared" ref="E212:K212" si="87">SUM(E213)</f>
        <v>0</v>
      </c>
      <c r="F212" s="54">
        <f t="shared" si="87"/>
        <v>0</v>
      </c>
      <c r="G212" s="54">
        <f t="shared" si="87"/>
        <v>0</v>
      </c>
      <c r="H212" s="54">
        <f t="shared" si="87"/>
        <v>0</v>
      </c>
      <c r="I212" s="54">
        <f t="shared" si="87"/>
        <v>0</v>
      </c>
      <c r="J212" s="54">
        <f t="shared" si="87"/>
        <v>0</v>
      </c>
      <c r="K212" s="54">
        <f t="shared" si="87"/>
        <v>0</v>
      </c>
      <c r="L212" s="71" t="s">
        <v>126</v>
      </c>
    </row>
    <row r="213" spans="1:12" x14ac:dyDescent="0.25">
      <c r="A213" s="20">
        <f t="shared" si="62"/>
        <v>202</v>
      </c>
      <c r="B213" s="27" t="s">
        <v>4</v>
      </c>
      <c r="C213" s="46">
        <f>SUM(D213:K213)</f>
        <v>380</v>
      </c>
      <c r="D213" s="55">
        <v>380</v>
      </c>
      <c r="E213" s="55">
        <v>0</v>
      </c>
      <c r="F213" s="35">
        <v>0</v>
      </c>
      <c r="G213" s="35">
        <f>SUM(F213)</f>
        <v>0</v>
      </c>
      <c r="H213" s="35">
        <f>SUM(G213)</f>
        <v>0</v>
      </c>
      <c r="I213" s="35">
        <f>SUM(H213)</f>
        <v>0</v>
      </c>
      <c r="J213" s="35">
        <f>SUM(I213)</f>
        <v>0</v>
      </c>
      <c r="K213" s="35">
        <f>SUM(J213)</f>
        <v>0</v>
      </c>
      <c r="L213" s="72"/>
    </row>
    <row r="214" spans="1:12" ht="15" customHeight="1" x14ac:dyDescent="0.25">
      <c r="A214" s="20">
        <f t="shared" si="62"/>
        <v>203</v>
      </c>
      <c r="B214" s="75" t="s">
        <v>81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7"/>
    </row>
    <row r="215" spans="1:12" x14ac:dyDescent="0.25">
      <c r="A215" s="20">
        <f t="shared" si="62"/>
        <v>204</v>
      </c>
      <c r="B215" s="36" t="s">
        <v>17</v>
      </c>
      <c r="C215" s="46">
        <f>SUM(D215:K215)</f>
        <v>1458.8000000000002</v>
      </c>
      <c r="D215" s="54">
        <f>SUM(D216)</f>
        <v>0</v>
      </c>
      <c r="E215" s="54">
        <f t="shared" ref="E215:K215" si="88">SUM(E216)</f>
        <v>261.60000000000002</v>
      </c>
      <c r="F215" s="54">
        <f t="shared" si="88"/>
        <v>82.85</v>
      </c>
      <c r="G215" s="54">
        <f t="shared" si="88"/>
        <v>172.85</v>
      </c>
      <c r="H215" s="54">
        <f t="shared" si="88"/>
        <v>243</v>
      </c>
      <c r="I215" s="54">
        <f t="shared" si="88"/>
        <v>198.5</v>
      </c>
      <c r="J215" s="54">
        <f t="shared" si="88"/>
        <v>250</v>
      </c>
      <c r="K215" s="54">
        <f t="shared" si="88"/>
        <v>250</v>
      </c>
      <c r="L215" s="71" t="s">
        <v>160</v>
      </c>
    </row>
    <row r="216" spans="1:12" x14ac:dyDescent="0.25">
      <c r="A216" s="20">
        <f t="shared" si="62"/>
        <v>205</v>
      </c>
      <c r="B216" s="36" t="s">
        <v>4</v>
      </c>
      <c r="C216" s="46">
        <f>SUM(D216:K216)</f>
        <v>1458.8000000000002</v>
      </c>
      <c r="D216" s="54">
        <v>0</v>
      </c>
      <c r="E216" s="54">
        <v>261.60000000000002</v>
      </c>
      <c r="F216" s="37">
        <v>82.85</v>
      </c>
      <c r="G216" s="37">
        <v>172.85</v>
      </c>
      <c r="H216" s="37">
        <v>243</v>
      </c>
      <c r="I216" s="37">
        <v>198.5</v>
      </c>
      <c r="J216" s="37">
        <v>250</v>
      </c>
      <c r="K216" s="37">
        <f>SUM(J216)</f>
        <v>250</v>
      </c>
      <c r="L216" s="72"/>
    </row>
    <row r="217" spans="1:12" ht="14.25" customHeight="1" x14ac:dyDescent="0.25">
      <c r="A217" s="20">
        <f t="shared" si="62"/>
        <v>206</v>
      </c>
      <c r="B217" s="80" t="s">
        <v>19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2"/>
    </row>
    <row r="218" spans="1:12" ht="25.5" x14ac:dyDescent="0.25">
      <c r="A218" s="20">
        <f t="shared" si="62"/>
        <v>207</v>
      </c>
      <c r="B218" s="25" t="s">
        <v>30</v>
      </c>
      <c r="C218" s="26">
        <f>SUM(C219:C219)</f>
        <v>3040.19</v>
      </c>
      <c r="D218" s="26">
        <f>SUM(D219)</f>
        <v>774.1</v>
      </c>
      <c r="E218" s="26">
        <f t="shared" ref="E218:K218" si="89">SUM(E219)</f>
        <v>881.1</v>
      </c>
      <c r="F218" s="26">
        <f t="shared" si="89"/>
        <v>0</v>
      </c>
      <c r="G218" s="26">
        <f t="shared" si="89"/>
        <v>0</v>
      </c>
      <c r="H218" s="26">
        <f t="shared" si="89"/>
        <v>184.99</v>
      </c>
      <c r="I218" s="26">
        <f t="shared" si="89"/>
        <v>200</v>
      </c>
      <c r="J218" s="26">
        <f t="shared" si="89"/>
        <v>500</v>
      </c>
      <c r="K218" s="26">
        <f t="shared" si="89"/>
        <v>500</v>
      </c>
      <c r="L218" s="73" t="s">
        <v>57</v>
      </c>
    </row>
    <row r="219" spans="1:12" x14ac:dyDescent="0.25">
      <c r="A219" s="20">
        <f t="shared" si="62"/>
        <v>208</v>
      </c>
      <c r="B219" s="25" t="s">
        <v>4</v>
      </c>
      <c r="C219" s="46">
        <f>SUM(D219:K219)</f>
        <v>3040.19</v>
      </c>
      <c r="D219" s="26">
        <f>SUM(D231)</f>
        <v>774.1</v>
      </c>
      <c r="E219" s="26">
        <f t="shared" ref="E219:K219" si="90">SUM(E231)</f>
        <v>881.1</v>
      </c>
      <c r="F219" s="26">
        <f t="shared" si="90"/>
        <v>0</v>
      </c>
      <c r="G219" s="26">
        <f t="shared" si="90"/>
        <v>0</v>
      </c>
      <c r="H219" s="26">
        <f t="shared" si="90"/>
        <v>184.99</v>
      </c>
      <c r="I219" s="26">
        <f t="shared" si="90"/>
        <v>200</v>
      </c>
      <c r="J219" s="26">
        <f t="shared" si="90"/>
        <v>500</v>
      </c>
      <c r="K219" s="26">
        <f t="shared" si="90"/>
        <v>500</v>
      </c>
      <c r="L219" s="74"/>
    </row>
    <row r="220" spans="1:12" ht="15" customHeight="1" x14ac:dyDescent="0.25">
      <c r="A220" s="20">
        <f t="shared" si="62"/>
        <v>209</v>
      </c>
      <c r="B220" s="30" t="s">
        <v>10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2"/>
    </row>
    <row r="221" spans="1:12" ht="38.25" x14ac:dyDescent="0.25">
      <c r="A221" s="20">
        <f t="shared" ref="A221:A284" si="91">SUM(A220+1)</f>
        <v>210</v>
      </c>
      <c r="B221" s="25" t="s">
        <v>26</v>
      </c>
      <c r="C221" s="56">
        <v>0</v>
      </c>
      <c r="D221" s="56">
        <v>0</v>
      </c>
      <c r="E221" s="56">
        <v>0</v>
      </c>
      <c r="F221" s="56">
        <v>0</v>
      </c>
      <c r="G221" s="56">
        <v>0</v>
      </c>
      <c r="H221" s="56">
        <v>0</v>
      </c>
      <c r="I221" s="57">
        <v>0</v>
      </c>
      <c r="J221" s="57">
        <v>0</v>
      </c>
      <c r="K221" s="57">
        <v>0</v>
      </c>
      <c r="L221" s="69" t="s">
        <v>57</v>
      </c>
    </row>
    <row r="222" spans="1:12" x14ac:dyDescent="0.25">
      <c r="A222" s="20">
        <f t="shared" si="91"/>
        <v>211</v>
      </c>
      <c r="B222" s="25" t="s">
        <v>4</v>
      </c>
      <c r="C222" s="56">
        <v>0</v>
      </c>
      <c r="D222" s="56">
        <v>0</v>
      </c>
      <c r="E222" s="56">
        <v>0</v>
      </c>
      <c r="F222" s="56">
        <v>0</v>
      </c>
      <c r="G222" s="56">
        <v>0</v>
      </c>
      <c r="H222" s="56">
        <v>0</v>
      </c>
      <c r="I222" s="56">
        <v>0</v>
      </c>
      <c r="J222" s="56">
        <v>0</v>
      </c>
      <c r="K222" s="56">
        <v>0</v>
      </c>
      <c r="L222" s="70"/>
    </row>
    <row r="223" spans="1:12" ht="15" customHeight="1" x14ac:dyDescent="0.25">
      <c r="A223" s="20">
        <f t="shared" si="91"/>
        <v>212</v>
      </c>
      <c r="B223" s="75" t="s">
        <v>11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7"/>
    </row>
    <row r="224" spans="1:12" ht="51" customHeight="1" x14ac:dyDescent="0.25">
      <c r="A224" s="20">
        <f t="shared" si="91"/>
        <v>213</v>
      </c>
      <c r="B224" s="36" t="s">
        <v>28</v>
      </c>
      <c r="C224" s="58">
        <f>SUM(C225)</f>
        <v>0</v>
      </c>
      <c r="D224" s="58">
        <f t="shared" ref="D224:K224" si="92">SUM(D225)</f>
        <v>0</v>
      </c>
      <c r="E224" s="58">
        <f t="shared" si="92"/>
        <v>0</v>
      </c>
      <c r="F224" s="58">
        <f t="shared" si="92"/>
        <v>0</v>
      </c>
      <c r="G224" s="58">
        <f t="shared" si="92"/>
        <v>0</v>
      </c>
      <c r="H224" s="58">
        <f t="shared" si="92"/>
        <v>0</v>
      </c>
      <c r="I224" s="58">
        <f t="shared" si="92"/>
        <v>0</v>
      </c>
      <c r="J224" s="58">
        <f t="shared" si="92"/>
        <v>0</v>
      </c>
      <c r="K224" s="58">
        <f t="shared" si="92"/>
        <v>0</v>
      </c>
      <c r="L224" s="71" t="s">
        <v>57</v>
      </c>
    </row>
    <row r="225" spans="1:12" x14ac:dyDescent="0.25">
      <c r="A225" s="20">
        <f t="shared" si="91"/>
        <v>214</v>
      </c>
      <c r="B225" s="33" t="s">
        <v>4</v>
      </c>
      <c r="C225" s="37">
        <v>0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72"/>
    </row>
    <row r="226" spans="1:12" ht="12" customHeight="1" x14ac:dyDescent="0.25">
      <c r="A226" s="20">
        <f t="shared" si="91"/>
        <v>215</v>
      </c>
      <c r="B226" s="59" t="s">
        <v>12</v>
      </c>
      <c r="C226" s="60"/>
      <c r="D226" s="60"/>
      <c r="E226" s="60"/>
      <c r="F226" s="60"/>
      <c r="G226" s="60"/>
      <c r="H226" s="60"/>
      <c r="I226" s="60"/>
      <c r="J226" s="60"/>
      <c r="K226" s="60"/>
      <c r="L226" s="61"/>
    </row>
    <row r="227" spans="1:12" x14ac:dyDescent="0.25">
      <c r="A227" s="20">
        <f t="shared" si="91"/>
        <v>216</v>
      </c>
      <c r="B227" s="36" t="s">
        <v>29</v>
      </c>
      <c r="C227" s="37">
        <f>SUM(B229)</f>
        <v>0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71" t="s">
        <v>57</v>
      </c>
    </row>
    <row r="228" spans="1:12" x14ac:dyDescent="0.25">
      <c r="A228" s="20">
        <f t="shared" si="91"/>
        <v>217</v>
      </c>
      <c r="B228" s="33" t="s">
        <v>4</v>
      </c>
      <c r="C228" s="37">
        <v>0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72"/>
    </row>
    <row r="229" spans="1:12" ht="12" customHeight="1" x14ac:dyDescent="0.25">
      <c r="A229" s="20">
        <f t="shared" si="91"/>
        <v>218</v>
      </c>
      <c r="B229" s="59" t="s">
        <v>13</v>
      </c>
      <c r="C229" s="60"/>
      <c r="D229" s="60"/>
      <c r="E229" s="60"/>
      <c r="F229" s="60"/>
      <c r="G229" s="60"/>
      <c r="H229" s="60"/>
      <c r="I229" s="60"/>
      <c r="J229" s="60"/>
      <c r="K229" s="60"/>
      <c r="L229" s="61"/>
    </row>
    <row r="230" spans="1:12" x14ac:dyDescent="0.25">
      <c r="A230" s="20">
        <f t="shared" si="91"/>
        <v>219</v>
      </c>
      <c r="B230" s="25" t="s">
        <v>17</v>
      </c>
      <c r="C230" s="26">
        <f t="shared" ref="C230:K230" si="93">SUM(C231:C231)</f>
        <v>3040.19</v>
      </c>
      <c r="D230" s="26">
        <f t="shared" si="93"/>
        <v>774.1</v>
      </c>
      <c r="E230" s="26">
        <f t="shared" si="93"/>
        <v>881.1</v>
      </c>
      <c r="F230" s="26">
        <f t="shared" si="93"/>
        <v>0</v>
      </c>
      <c r="G230" s="26">
        <f t="shared" si="93"/>
        <v>0</v>
      </c>
      <c r="H230" s="26">
        <f t="shared" si="93"/>
        <v>184.99</v>
      </c>
      <c r="I230" s="26">
        <f t="shared" si="93"/>
        <v>200</v>
      </c>
      <c r="J230" s="26">
        <f t="shared" si="93"/>
        <v>500</v>
      </c>
      <c r="K230" s="26">
        <f t="shared" si="93"/>
        <v>500</v>
      </c>
      <c r="L230" s="69" t="s">
        <v>57</v>
      </c>
    </row>
    <row r="231" spans="1:12" x14ac:dyDescent="0.25">
      <c r="A231" s="20">
        <f t="shared" si="91"/>
        <v>220</v>
      </c>
      <c r="B231" s="25" t="s">
        <v>4</v>
      </c>
      <c r="C231" s="46">
        <f>SUM(D231:K231)</f>
        <v>3040.19</v>
      </c>
      <c r="D231" s="26">
        <f>SUM(D234)</f>
        <v>774.1</v>
      </c>
      <c r="E231" s="26">
        <f t="shared" ref="E231:K231" si="94">SUM(E234)</f>
        <v>881.1</v>
      </c>
      <c r="F231" s="26">
        <f t="shared" si="94"/>
        <v>0</v>
      </c>
      <c r="G231" s="26">
        <f t="shared" si="94"/>
        <v>0</v>
      </c>
      <c r="H231" s="26">
        <f t="shared" si="94"/>
        <v>184.99</v>
      </c>
      <c r="I231" s="26">
        <f t="shared" si="94"/>
        <v>200</v>
      </c>
      <c r="J231" s="26">
        <f t="shared" si="94"/>
        <v>500</v>
      </c>
      <c r="K231" s="26">
        <f t="shared" si="94"/>
        <v>500</v>
      </c>
      <c r="L231" s="70"/>
    </row>
    <row r="232" spans="1:12" ht="12.75" customHeight="1" x14ac:dyDescent="0.25">
      <c r="A232" s="20">
        <f t="shared" si="91"/>
        <v>221</v>
      </c>
      <c r="B232" s="75" t="s">
        <v>173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7"/>
    </row>
    <row r="233" spans="1:12" x14ac:dyDescent="0.25">
      <c r="A233" s="20">
        <f t="shared" si="91"/>
        <v>222</v>
      </c>
      <c r="B233" s="36" t="s">
        <v>29</v>
      </c>
      <c r="C233" s="46">
        <f>SUM(D233:K233)</f>
        <v>3040.19</v>
      </c>
      <c r="D233" s="41">
        <f>SUM(D234)</f>
        <v>774.1</v>
      </c>
      <c r="E233" s="41">
        <f t="shared" ref="E233:K233" si="95">SUM(E234)</f>
        <v>881.1</v>
      </c>
      <c r="F233" s="41">
        <f t="shared" si="95"/>
        <v>0</v>
      </c>
      <c r="G233" s="41">
        <f t="shared" si="95"/>
        <v>0</v>
      </c>
      <c r="H233" s="41">
        <f t="shared" si="95"/>
        <v>184.99</v>
      </c>
      <c r="I233" s="41">
        <f t="shared" si="95"/>
        <v>200</v>
      </c>
      <c r="J233" s="41">
        <f t="shared" si="95"/>
        <v>500</v>
      </c>
      <c r="K233" s="41">
        <f t="shared" si="95"/>
        <v>500</v>
      </c>
      <c r="L233" s="71" t="s">
        <v>127</v>
      </c>
    </row>
    <row r="234" spans="1:12" x14ac:dyDescent="0.25">
      <c r="A234" s="20">
        <f t="shared" si="91"/>
        <v>223</v>
      </c>
      <c r="B234" s="27" t="s">
        <v>4</v>
      </c>
      <c r="C234" s="46">
        <f>SUM(D234:K234)</f>
        <v>3040.19</v>
      </c>
      <c r="D234" s="41">
        <v>774.1</v>
      </c>
      <c r="E234" s="41">
        <v>881.1</v>
      </c>
      <c r="F234" s="41">
        <v>0</v>
      </c>
      <c r="G234" s="41">
        <v>0</v>
      </c>
      <c r="H234" s="41">
        <v>184.99</v>
      </c>
      <c r="I234" s="41">
        <v>200</v>
      </c>
      <c r="J234" s="41">
        <v>500</v>
      </c>
      <c r="K234" s="41">
        <f>SUM(J234)</f>
        <v>500</v>
      </c>
      <c r="L234" s="72"/>
    </row>
    <row r="235" spans="1:12" ht="18" customHeight="1" x14ac:dyDescent="0.25">
      <c r="A235" s="20">
        <f t="shared" si="91"/>
        <v>224</v>
      </c>
      <c r="B235" s="80" t="s">
        <v>62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2"/>
    </row>
    <row r="236" spans="1:12" ht="25.5" x14ac:dyDescent="0.25">
      <c r="A236" s="20">
        <f t="shared" si="91"/>
        <v>225</v>
      </c>
      <c r="B236" s="25" t="s">
        <v>31</v>
      </c>
      <c r="C236" s="26">
        <f>SUM(C237:C239)</f>
        <v>623293.96174000006</v>
      </c>
      <c r="D236" s="26">
        <f t="shared" ref="D236:K236" si="96">SUM(D237:D239)</f>
        <v>223750</v>
      </c>
      <c r="E236" s="26">
        <f t="shared" si="96"/>
        <v>267296.09999999998</v>
      </c>
      <c r="F236" s="26">
        <f t="shared" si="96"/>
        <v>116065.27549999999</v>
      </c>
      <c r="G236" s="26">
        <f t="shared" si="96"/>
        <v>11256.63744</v>
      </c>
      <c r="H236" s="26">
        <f t="shared" si="96"/>
        <v>1825</v>
      </c>
      <c r="I236" s="26">
        <f t="shared" si="96"/>
        <v>904.94880000000001</v>
      </c>
      <c r="J236" s="26">
        <f t="shared" si="96"/>
        <v>1098</v>
      </c>
      <c r="K236" s="26">
        <f t="shared" si="96"/>
        <v>1098</v>
      </c>
      <c r="L236" s="73" t="s">
        <v>57</v>
      </c>
    </row>
    <row r="237" spans="1:12" x14ac:dyDescent="0.25">
      <c r="A237" s="20">
        <f t="shared" si="91"/>
        <v>226</v>
      </c>
      <c r="B237" s="25" t="s">
        <v>4</v>
      </c>
      <c r="C237" s="26">
        <f>SUM(D237:K237)</f>
        <v>114562.37796000001</v>
      </c>
      <c r="D237" s="26">
        <f t="shared" ref="D237:K237" si="97">SUM(D242+D260)</f>
        <v>40275</v>
      </c>
      <c r="E237" s="26">
        <f t="shared" si="97"/>
        <v>49352.100000000006</v>
      </c>
      <c r="F237" s="26">
        <f t="shared" si="97"/>
        <v>17565.36131</v>
      </c>
      <c r="G237" s="26">
        <f t="shared" si="97"/>
        <v>2443.96785</v>
      </c>
      <c r="H237" s="26">
        <f t="shared" si="97"/>
        <v>1825</v>
      </c>
      <c r="I237" s="26">
        <f t="shared" si="97"/>
        <v>904.94880000000001</v>
      </c>
      <c r="J237" s="26">
        <f t="shared" si="97"/>
        <v>1098</v>
      </c>
      <c r="K237" s="26">
        <f t="shared" si="97"/>
        <v>1098</v>
      </c>
      <c r="L237" s="78"/>
    </row>
    <row r="238" spans="1:12" x14ac:dyDescent="0.25">
      <c r="A238" s="20">
        <f t="shared" si="91"/>
        <v>227</v>
      </c>
      <c r="B238" s="25" t="s">
        <v>5</v>
      </c>
      <c r="C238" s="26">
        <f>SUM(D238:K238)</f>
        <v>321275.31326000002</v>
      </c>
      <c r="D238" s="26">
        <f>SUM(D243)</f>
        <v>101657</v>
      </c>
      <c r="E238" s="26">
        <f t="shared" ref="E238:K238" si="98">SUM(E243)</f>
        <v>131444.4</v>
      </c>
      <c r="F238" s="26">
        <f t="shared" si="98"/>
        <v>80502.251260000005</v>
      </c>
      <c r="G238" s="26">
        <f t="shared" si="98"/>
        <v>7671.6620000000003</v>
      </c>
      <c r="H238" s="26">
        <f t="shared" si="98"/>
        <v>0</v>
      </c>
      <c r="I238" s="26">
        <f t="shared" si="98"/>
        <v>0</v>
      </c>
      <c r="J238" s="26">
        <f t="shared" si="98"/>
        <v>0</v>
      </c>
      <c r="K238" s="26">
        <f t="shared" si="98"/>
        <v>0</v>
      </c>
      <c r="L238" s="78"/>
    </row>
    <row r="239" spans="1:12" x14ac:dyDescent="0.25">
      <c r="A239" s="20">
        <f t="shared" si="91"/>
        <v>228</v>
      </c>
      <c r="B239" s="25" t="s">
        <v>52</v>
      </c>
      <c r="C239" s="26">
        <f>SUM(D239:K239)</f>
        <v>187456.27051999999</v>
      </c>
      <c r="D239" s="26">
        <f>SUM(D244)</f>
        <v>81818</v>
      </c>
      <c r="E239" s="26">
        <f t="shared" ref="E239:K239" si="99">SUM(E244)</f>
        <v>86499.6</v>
      </c>
      <c r="F239" s="26">
        <f t="shared" si="99"/>
        <v>17997.662929999999</v>
      </c>
      <c r="G239" s="26">
        <f t="shared" si="99"/>
        <v>1141.0075899999999</v>
      </c>
      <c r="H239" s="26">
        <f t="shared" si="99"/>
        <v>0</v>
      </c>
      <c r="I239" s="26">
        <f t="shared" si="99"/>
        <v>0</v>
      </c>
      <c r="J239" s="26">
        <f t="shared" si="99"/>
        <v>0</v>
      </c>
      <c r="K239" s="26">
        <f t="shared" si="99"/>
        <v>0</v>
      </c>
      <c r="L239" s="74"/>
    </row>
    <row r="240" spans="1:12" ht="15" customHeight="1" x14ac:dyDescent="0.25">
      <c r="A240" s="20">
        <f t="shared" si="91"/>
        <v>229</v>
      </c>
      <c r="B240" s="30" t="s">
        <v>10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2"/>
    </row>
    <row r="241" spans="1:12" ht="38.25" x14ac:dyDescent="0.25">
      <c r="A241" s="20">
        <f t="shared" si="91"/>
        <v>230</v>
      </c>
      <c r="B241" s="25" t="s">
        <v>26</v>
      </c>
      <c r="C241" s="26">
        <f>SUM(C242:C244)</f>
        <v>613231.22985</v>
      </c>
      <c r="D241" s="26">
        <f>SUM(D242:D244)</f>
        <v>223750</v>
      </c>
      <c r="E241" s="26">
        <f t="shared" ref="E241:J241" si="100">SUM(E242:E244)</f>
        <v>265785.30000000005</v>
      </c>
      <c r="F241" s="26">
        <f t="shared" si="100"/>
        <v>114266.27549999999</v>
      </c>
      <c r="G241" s="26">
        <f t="shared" si="100"/>
        <v>9429.6543499999989</v>
      </c>
      <c r="H241" s="26">
        <f t="shared" si="100"/>
        <v>0</v>
      </c>
      <c r="I241" s="26">
        <f t="shared" si="100"/>
        <v>0</v>
      </c>
      <c r="J241" s="26">
        <f t="shared" si="100"/>
        <v>0</v>
      </c>
      <c r="K241" s="26">
        <f>SUM(K242:K244)</f>
        <v>0</v>
      </c>
      <c r="L241" s="69" t="s">
        <v>57</v>
      </c>
    </row>
    <row r="242" spans="1:12" x14ac:dyDescent="0.25">
      <c r="A242" s="20">
        <f t="shared" si="91"/>
        <v>231</v>
      </c>
      <c r="B242" s="25" t="s">
        <v>4</v>
      </c>
      <c r="C242" s="26">
        <f>SUM(D242:J242)</f>
        <v>104499.64607</v>
      </c>
      <c r="D242" s="26">
        <f>SUM(D255)</f>
        <v>40275</v>
      </c>
      <c r="E242" s="26">
        <f t="shared" ref="E242:J242" si="101">SUM(E255)</f>
        <v>47841.3</v>
      </c>
      <c r="F242" s="26">
        <f t="shared" si="101"/>
        <v>15766.36131</v>
      </c>
      <c r="G242" s="26">
        <f t="shared" si="101"/>
        <v>616.98476000000005</v>
      </c>
      <c r="H242" s="26">
        <f t="shared" si="101"/>
        <v>0</v>
      </c>
      <c r="I242" s="26">
        <f t="shared" si="101"/>
        <v>0</v>
      </c>
      <c r="J242" s="26">
        <f t="shared" si="101"/>
        <v>0</v>
      </c>
      <c r="K242" s="26">
        <f>SUM(K255)</f>
        <v>0</v>
      </c>
      <c r="L242" s="86"/>
    </row>
    <row r="243" spans="1:12" x14ac:dyDescent="0.25">
      <c r="A243" s="20">
        <f t="shared" si="91"/>
        <v>232</v>
      </c>
      <c r="B243" s="25" t="s">
        <v>5</v>
      </c>
      <c r="C243" s="26">
        <f>SUM(D243:J243)</f>
        <v>321275.31326000002</v>
      </c>
      <c r="D243" s="26">
        <f>SUM(D256)</f>
        <v>101657</v>
      </c>
      <c r="E243" s="26">
        <f t="shared" ref="E243:J243" si="102">SUM(E256)</f>
        <v>131444.4</v>
      </c>
      <c r="F243" s="26">
        <f t="shared" si="102"/>
        <v>80502.251260000005</v>
      </c>
      <c r="G243" s="26">
        <f t="shared" si="102"/>
        <v>7671.6620000000003</v>
      </c>
      <c r="H243" s="26">
        <f t="shared" si="102"/>
        <v>0</v>
      </c>
      <c r="I243" s="26">
        <f t="shared" si="102"/>
        <v>0</v>
      </c>
      <c r="J243" s="26">
        <f t="shared" si="102"/>
        <v>0</v>
      </c>
      <c r="K243" s="26">
        <f>SUM(K256)</f>
        <v>0</v>
      </c>
      <c r="L243" s="86"/>
    </row>
    <row r="244" spans="1:12" x14ac:dyDescent="0.25">
      <c r="A244" s="20">
        <f t="shared" si="91"/>
        <v>233</v>
      </c>
      <c r="B244" s="25" t="s">
        <v>52</v>
      </c>
      <c r="C244" s="26">
        <f>SUM(D244:J244)</f>
        <v>187456.27051999999</v>
      </c>
      <c r="D244" s="26">
        <f>SUM(D257)</f>
        <v>81818</v>
      </c>
      <c r="E244" s="26">
        <f t="shared" ref="E244:J244" si="103">SUM(E257)</f>
        <v>86499.6</v>
      </c>
      <c r="F244" s="26">
        <f t="shared" si="103"/>
        <v>17997.662929999999</v>
      </c>
      <c r="G244" s="26">
        <f t="shared" si="103"/>
        <v>1141.0075899999999</v>
      </c>
      <c r="H244" s="26">
        <f t="shared" si="103"/>
        <v>0</v>
      </c>
      <c r="I244" s="26">
        <f t="shared" si="103"/>
        <v>0</v>
      </c>
      <c r="J244" s="26">
        <f t="shared" si="103"/>
        <v>0</v>
      </c>
      <c r="K244" s="26">
        <f>SUM(K257)</f>
        <v>0</v>
      </c>
      <c r="L244" s="70"/>
    </row>
    <row r="245" spans="1:12" ht="15" customHeight="1" x14ac:dyDescent="0.25">
      <c r="A245" s="20">
        <f t="shared" si="91"/>
        <v>234</v>
      </c>
      <c r="B245" s="75" t="s">
        <v>11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7"/>
    </row>
    <row r="246" spans="1:12" ht="51" x14ac:dyDescent="0.25">
      <c r="A246" s="20">
        <f t="shared" si="91"/>
        <v>235</v>
      </c>
      <c r="B246" s="36" t="s">
        <v>28</v>
      </c>
      <c r="C246" s="58">
        <f>SUM(C247)</f>
        <v>0</v>
      </c>
      <c r="D246" s="58">
        <f t="shared" ref="D246:K246" si="104">SUM(D247)</f>
        <v>0</v>
      </c>
      <c r="E246" s="58">
        <f t="shared" si="104"/>
        <v>0</v>
      </c>
      <c r="F246" s="58">
        <f t="shared" si="104"/>
        <v>0</v>
      </c>
      <c r="G246" s="58">
        <f t="shared" si="104"/>
        <v>0</v>
      </c>
      <c r="H246" s="58">
        <f t="shared" si="104"/>
        <v>0</v>
      </c>
      <c r="I246" s="58">
        <f t="shared" si="104"/>
        <v>0</v>
      </c>
      <c r="J246" s="58">
        <f t="shared" si="104"/>
        <v>0</v>
      </c>
      <c r="K246" s="58">
        <f t="shared" si="104"/>
        <v>0</v>
      </c>
      <c r="L246" s="71" t="s">
        <v>57</v>
      </c>
    </row>
    <row r="247" spans="1:12" x14ac:dyDescent="0.25">
      <c r="A247" s="20">
        <f t="shared" si="91"/>
        <v>236</v>
      </c>
      <c r="B247" s="33" t="s">
        <v>4</v>
      </c>
      <c r="C247" s="37">
        <v>0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72"/>
    </row>
    <row r="248" spans="1:12" ht="15" customHeight="1" x14ac:dyDescent="0.25">
      <c r="A248" s="20">
        <f t="shared" si="91"/>
        <v>237</v>
      </c>
      <c r="B248" s="75" t="s">
        <v>12</v>
      </c>
      <c r="C248" s="76"/>
      <c r="D248" s="76"/>
      <c r="E248" s="76"/>
      <c r="F248" s="76"/>
      <c r="G248" s="76"/>
      <c r="H248" s="76"/>
      <c r="I248" s="76"/>
      <c r="J248" s="76"/>
      <c r="K248" s="76"/>
      <c r="L248" s="77"/>
    </row>
    <row r="249" spans="1:12" x14ac:dyDescent="0.25">
      <c r="A249" s="20">
        <f t="shared" si="91"/>
        <v>238</v>
      </c>
      <c r="B249" s="36" t="s">
        <v>29</v>
      </c>
      <c r="C249" s="41">
        <f>SUM(D249:J249)</f>
        <v>613231.22985</v>
      </c>
      <c r="D249" s="41">
        <f>SUM(D250:D252)</f>
        <v>223750</v>
      </c>
      <c r="E249" s="41">
        <f t="shared" ref="E249:K249" si="105">SUM(E250:E252)</f>
        <v>265785.30000000005</v>
      </c>
      <c r="F249" s="41">
        <f>SUM(F250:F252)</f>
        <v>114266.27549999999</v>
      </c>
      <c r="G249" s="41">
        <f t="shared" si="105"/>
        <v>9429.6543499999989</v>
      </c>
      <c r="H249" s="41">
        <f t="shared" si="105"/>
        <v>0</v>
      </c>
      <c r="I249" s="41">
        <f t="shared" si="105"/>
        <v>0</v>
      </c>
      <c r="J249" s="41">
        <f t="shared" si="105"/>
        <v>0</v>
      </c>
      <c r="K249" s="41">
        <f t="shared" si="105"/>
        <v>0</v>
      </c>
      <c r="L249" s="71" t="s">
        <v>57</v>
      </c>
    </row>
    <row r="250" spans="1:12" x14ac:dyDescent="0.25">
      <c r="A250" s="20">
        <f t="shared" si="91"/>
        <v>239</v>
      </c>
      <c r="B250" s="25" t="s">
        <v>4</v>
      </c>
      <c r="C250" s="41">
        <f>SUM(D250:J250)</f>
        <v>104499.64607</v>
      </c>
      <c r="D250" s="41">
        <f t="shared" ref="D250:K250" si="106">SUM(D255)</f>
        <v>40275</v>
      </c>
      <c r="E250" s="41">
        <f t="shared" si="106"/>
        <v>47841.3</v>
      </c>
      <c r="F250" s="41">
        <f t="shared" si="106"/>
        <v>15766.36131</v>
      </c>
      <c r="G250" s="41">
        <f t="shared" si="106"/>
        <v>616.98476000000005</v>
      </c>
      <c r="H250" s="41">
        <f t="shared" si="106"/>
        <v>0</v>
      </c>
      <c r="I250" s="41">
        <f t="shared" si="106"/>
        <v>0</v>
      </c>
      <c r="J250" s="41">
        <f t="shared" si="106"/>
        <v>0</v>
      </c>
      <c r="K250" s="41">
        <f t="shared" si="106"/>
        <v>0</v>
      </c>
      <c r="L250" s="79"/>
    </row>
    <row r="251" spans="1:12" x14ac:dyDescent="0.25">
      <c r="A251" s="20">
        <f t="shared" si="91"/>
        <v>240</v>
      </c>
      <c r="B251" s="25" t="s">
        <v>5</v>
      </c>
      <c r="C251" s="41">
        <f>SUM(D251:J251)</f>
        <v>321275.31326000002</v>
      </c>
      <c r="D251" s="41">
        <f>SUM(D256)</f>
        <v>101657</v>
      </c>
      <c r="E251" s="41">
        <f t="shared" ref="E251:K251" si="107">SUM(E256)</f>
        <v>131444.4</v>
      </c>
      <c r="F251" s="41">
        <f t="shared" si="107"/>
        <v>80502.251260000005</v>
      </c>
      <c r="G251" s="41">
        <f t="shared" si="107"/>
        <v>7671.6620000000003</v>
      </c>
      <c r="H251" s="41">
        <f t="shared" si="107"/>
        <v>0</v>
      </c>
      <c r="I251" s="41">
        <f t="shared" si="107"/>
        <v>0</v>
      </c>
      <c r="J251" s="41">
        <f t="shared" si="107"/>
        <v>0</v>
      </c>
      <c r="K251" s="41">
        <f t="shared" si="107"/>
        <v>0</v>
      </c>
      <c r="L251" s="79"/>
    </row>
    <row r="252" spans="1:12" x14ac:dyDescent="0.25">
      <c r="A252" s="20">
        <f t="shared" si="91"/>
        <v>241</v>
      </c>
      <c r="B252" s="25" t="s">
        <v>52</v>
      </c>
      <c r="C252" s="41">
        <f>SUM(D252:J252)</f>
        <v>187456.27051999999</v>
      </c>
      <c r="D252" s="41">
        <f>SUM(D257)</f>
        <v>81818</v>
      </c>
      <c r="E252" s="41">
        <f t="shared" ref="E252:K252" si="108">SUM(E257)</f>
        <v>86499.6</v>
      </c>
      <c r="F252" s="41">
        <f t="shared" si="108"/>
        <v>17997.662929999999</v>
      </c>
      <c r="G252" s="41">
        <f t="shared" si="108"/>
        <v>1141.0075899999999</v>
      </c>
      <c r="H252" s="41">
        <f t="shared" si="108"/>
        <v>0</v>
      </c>
      <c r="I252" s="41">
        <f t="shared" si="108"/>
        <v>0</v>
      </c>
      <c r="J252" s="41">
        <f t="shared" si="108"/>
        <v>0</v>
      </c>
      <c r="K252" s="41">
        <f t="shared" si="108"/>
        <v>0</v>
      </c>
      <c r="L252" s="72"/>
    </row>
    <row r="253" spans="1:12" ht="15" customHeight="1" x14ac:dyDescent="0.25">
      <c r="A253" s="20">
        <f t="shared" si="91"/>
        <v>242</v>
      </c>
      <c r="B253" s="75" t="s">
        <v>68</v>
      </c>
      <c r="C253" s="76"/>
      <c r="D253" s="76"/>
      <c r="E253" s="76"/>
      <c r="F253" s="76"/>
      <c r="G253" s="76"/>
      <c r="H253" s="76"/>
      <c r="I253" s="76"/>
      <c r="J253" s="76"/>
      <c r="K253" s="76"/>
      <c r="L253" s="77"/>
    </row>
    <row r="254" spans="1:12" ht="38.25" x14ac:dyDescent="0.25">
      <c r="A254" s="20">
        <f t="shared" si="91"/>
        <v>243</v>
      </c>
      <c r="B254" s="36" t="s">
        <v>26</v>
      </c>
      <c r="C254" s="46">
        <f>SUM(D254:K254)</f>
        <v>613231.22985</v>
      </c>
      <c r="D254" s="41">
        <f>SUM(D255:D257)</f>
        <v>223750</v>
      </c>
      <c r="E254" s="41">
        <f t="shared" ref="E254:K254" si="109">SUM(E255:E257)</f>
        <v>265785.30000000005</v>
      </c>
      <c r="F254" s="41">
        <f t="shared" si="109"/>
        <v>114266.27549999999</v>
      </c>
      <c r="G254" s="41">
        <f t="shared" si="109"/>
        <v>9429.6543499999989</v>
      </c>
      <c r="H254" s="41">
        <f t="shared" si="109"/>
        <v>0</v>
      </c>
      <c r="I254" s="41">
        <f t="shared" si="109"/>
        <v>0</v>
      </c>
      <c r="J254" s="41">
        <f t="shared" si="109"/>
        <v>0</v>
      </c>
      <c r="K254" s="41">
        <f t="shared" si="109"/>
        <v>0</v>
      </c>
      <c r="L254" s="87" t="s">
        <v>128</v>
      </c>
    </row>
    <row r="255" spans="1:12" x14ac:dyDescent="0.25">
      <c r="A255" s="20">
        <f t="shared" si="91"/>
        <v>244</v>
      </c>
      <c r="B255" s="36" t="s">
        <v>4</v>
      </c>
      <c r="C255" s="41">
        <f>SUM(D255:J255)</f>
        <v>104499.64607</v>
      </c>
      <c r="D255" s="41">
        <v>40275</v>
      </c>
      <c r="E255" s="41">
        <v>47841.3</v>
      </c>
      <c r="F255" s="41">
        <v>15766.36131</v>
      </c>
      <c r="G255" s="41">
        <v>616.98476000000005</v>
      </c>
      <c r="H255" s="41">
        <v>0</v>
      </c>
      <c r="I255" s="41">
        <v>0</v>
      </c>
      <c r="J255" s="41">
        <v>0</v>
      </c>
      <c r="K255" s="41">
        <v>0</v>
      </c>
      <c r="L255" s="88"/>
    </row>
    <row r="256" spans="1:12" x14ac:dyDescent="0.25">
      <c r="A256" s="20">
        <f t="shared" si="91"/>
        <v>245</v>
      </c>
      <c r="B256" s="36" t="s">
        <v>5</v>
      </c>
      <c r="C256" s="41">
        <f>SUM(D256:J256)</f>
        <v>321275.31326000002</v>
      </c>
      <c r="D256" s="41">
        <v>101657</v>
      </c>
      <c r="E256" s="41">
        <v>131444.4</v>
      </c>
      <c r="F256" s="41">
        <v>80502.251260000005</v>
      </c>
      <c r="G256" s="41">
        <v>7671.6620000000003</v>
      </c>
      <c r="H256" s="41">
        <v>0</v>
      </c>
      <c r="I256" s="41">
        <v>0</v>
      </c>
      <c r="J256" s="41">
        <v>0</v>
      </c>
      <c r="K256" s="41">
        <v>0</v>
      </c>
      <c r="L256" s="88"/>
    </row>
    <row r="257" spans="1:13" x14ac:dyDescent="0.25">
      <c r="A257" s="20">
        <f t="shared" si="91"/>
        <v>246</v>
      </c>
      <c r="B257" s="36" t="s">
        <v>52</v>
      </c>
      <c r="C257" s="41">
        <f>SUM(D257:J257)</f>
        <v>187456.27051999999</v>
      </c>
      <c r="D257" s="41">
        <v>81818</v>
      </c>
      <c r="E257" s="41">
        <v>86499.6</v>
      </c>
      <c r="F257" s="41">
        <v>17997.662929999999</v>
      </c>
      <c r="G257" s="41">
        <v>1141.0075899999999</v>
      </c>
      <c r="H257" s="41">
        <v>0</v>
      </c>
      <c r="I257" s="41">
        <v>0</v>
      </c>
      <c r="J257" s="41">
        <v>0</v>
      </c>
      <c r="K257" s="41">
        <v>0</v>
      </c>
      <c r="L257" s="89"/>
    </row>
    <row r="258" spans="1:13" ht="15" customHeight="1" x14ac:dyDescent="0.25">
      <c r="A258" s="20">
        <f t="shared" si="91"/>
        <v>247</v>
      </c>
      <c r="B258" s="30" t="s">
        <v>13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2"/>
    </row>
    <row r="259" spans="1:13" x14ac:dyDescent="0.25">
      <c r="A259" s="20">
        <f t="shared" si="91"/>
        <v>248</v>
      </c>
      <c r="B259" s="25" t="s">
        <v>32</v>
      </c>
      <c r="C259" s="62">
        <f>SUM(D259:K259)</f>
        <v>10062.731889999999</v>
      </c>
      <c r="D259" s="26">
        <f>SUM(D260)</f>
        <v>0</v>
      </c>
      <c r="E259" s="26">
        <f t="shared" ref="E259:K259" si="110">SUM(E260)</f>
        <v>1510.8</v>
      </c>
      <c r="F259" s="26">
        <f t="shared" si="110"/>
        <v>1799</v>
      </c>
      <c r="G259" s="26">
        <f t="shared" si="110"/>
        <v>1826.9830899999999</v>
      </c>
      <c r="H259" s="26">
        <f t="shared" si="110"/>
        <v>1825</v>
      </c>
      <c r="I259" s="26">
        <f t="shared" si="110"/>
        <v>904.94880000000001</v>
      </c>
      <c r="J259" s="26">
        <f t="shared" si="110"/>
        <v>1098</v>
      </c>
      <c r="K259" s="26">
        <f t="shared" si="110"/>
        <v>1098</v>
      </c>
      <c r="L259" s="69" t="s">
        <v>57</v>
      </c>
    </row>
    <row r="260" spans="1:13" x14ac:dyDescent="0.25">
      <c r="A260" s="20">
        <f t="shared" si="91"/>
        <v>249</v>
      </c>
      <c r="B260" s="47" t="s">
        <v>4</v>
      </c>
      <c r="C260" s="26">
        <f>SUM(C263+C266)</f>
        <v>10062.731889999999</v>
      </c>
      <c r="D260" s="26">
        <f t="shared" ref="D260:K260" si="111">SUM(D263+D266)</f>
        <v>0</v>
      </c>
      <c r="E260" s="26">
        <f t="shared" si="111"/>
        <v>1510.8</v>
      </c>
      <c r="F260" s="26">
        <f t="shared" si="111"/>
        <v>1799</v>
      </c>
      <c r="G260" s="26">
        <f t="shared" si="111"/>
        <v>1826.9830899999999</v>
      </c>
      <c r="H260" s="26">
        <f t="shared" si="111"/>
        <v>1825</v>
      </c>
      <c r="I260" s="26">
        <f t="shared" si="111"/>
        <v>904.94880000000001</v>
      </c>
      <c r="J260" s="26">
        <f t="shared" si="111"/>
        <v>1098</v>
      </c>
      <c r="K260" s="26">
        <f t="shared" si="111"/>
        <v>1098</v>
      </c>
      <c r="L260" s="70"/>
    </row>
    <row r="261" spans="1:13" ht="15.75" customHeight="1" x14ac:dyDescent="0.25">
      <c r="A261" s="20">
        <f t="shared" si="91"/>
        <v>250</v>
      </c>
      <c r="B261" s="75" t="s">
        <v>69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7"/>
      <c r="M261" s="12"/>
    </row>
    <row r="262" spans="1:13" ht="15.75" customHeight="1" x14ac:dyDescent="0.25">
      <c r="A262" s="20">
        <f t="shared" si="91"/>
        <v>251</v>
      </c>
      <c r="B262" s="36" t="s">
        <v>17</v>
      </c>
      <c r="C262" s="46">
        <f>SUM(D262:K262)</f>
        <v>9280.2318899999991</v>
      </c>
      <c r="D262" s="41">
        <f>SUM(D263)</f>
        <v>0</v>
      </c>
      <c r="E262" s="41">
        <f t="shared" ref="E262:K262" si="112">SUM(E263)</f>
        <v>1394.3</v>
      </c>
      <c r="F262" s="41">
        <f t="shared" si="112"/>
        <v>1764</v>
      </c>
      <c r="G262" s="41">
        <f t="shared" si="112"/>
        <v>1676.9830899999999</v>
      </c>
      <c r="H262" s="41">
        <f t="shared" si="112"/>
        <v>1645</v>
      </c>
      <c r="I262" s="41">
        <f t="shared" si="112"/>
        <v>799.94880000000001</v>
      </c>
      <c r="J262" s="41">
        <f t="shared" si="112"/>
        <v>1000</v>
      </c>
      <c r="K262" s="41">
        <f t="shared" si="112"/>
        <v>1000</v>
      </c>
      <c r="L262" s="71" t="s">
        <v>129</v>
      </c>
      <c r="M262" s="12"/>
    </row>
    <row r="263" spans="1:13" ht="15.75" customHeight="1" x14ac:dyDescent="0.25">
      <c r="A263" s="20">
        <f t="shared" si="91"/>
        <v>252</v>
      </c>
      <c r="B263" s="36" t="s">
        <v>4</v>
      </c>
      <c r="C263" s="46">
        <f>SUM(D263:K263)</f>
        <v>9280.2318899999991</v>
      </c>
      <c r="D263" s="41">
        <v>0</v>
      </c>
      <c r="E263" s="41">
        <v>1394.3</v>
      </c>
      <c r="F263" s="41">
        <v>1764</v>
      </c>
      <c r="G263" s="41">
        <v>1676.9830899999999</v>
      </c>
      <c r="H263" s="41">
        <v>1645</v>
      </c>
      <c r="I263" s="41">
        <v>799.94880000000001</v>
      </c>
      <c r="J263" s="41">
        <v>1000</v>
      </c>
      <c r="K263" s="41">
        <v>1000</v>
      </c>
      <c r="L263" s="72"/>
      <c r="M263" s="12"/>
    </row>
    <row r="264" spans="1:13" ht="15.75" customHeight="1" x14ac:dyDescent="0.25">
      <c r="A264" s="20">
        <f t="shared" si="91"/>
        <v>253</v>
      </c>
      <c r="B264" s="75" t="s">
        <v>70</v>
      </c>
      <c r="C264" s="76"/>
      <c r="D264" s="76"/>
      <c r="E264" s="76"/>
      <c r="F264" s="76"/>
      <c r="G264" s="76"/>
      <c r="H264" s="76"/>
      <c r="I264" s="76"/>
      <c r="J264" s="76"/>
      <c r="K264" s="76"/>
      <c r="L264" s="77"/>
      <c r="M264" s="12"/>
    </row>
    <row r="265" spans="1:13" ht="15.75" customHeight="1" x14ac:dyDescent="0.25">
      <c r="A265" s="20">
        <f t="shared" si="91"/>
        <v>254</v>
      </c>
      <c r="B265" s="36" t="s">
        <v>17</v>
      </c>
      <c r="C265" s="46">
        <f>SUM(D265:K265)</f>
        <v>782.5</v>
      </c>
      <c r="D265" s="41">
        <f t="shared" ref="D265:K265" si="113">SUM(D266)</f>
        <v>0</v>
      </c>
      <c r="E265" s="41">
        <f t="shared" si="113"/>
        <v>116.5</v>
      </c>
      <c r="F265" s="41">
        <f t="shared" si="113"/>
        <v>35</v>
      </c>
      <c r="G265" s="41">
        <f t="shared" si="113"/>
        <v>150</v>
      </c>
      <c r="H265" s="41">
        <f t="shared" si="113"/>
        <v>180</v>
      </c>
      <c r="I265" s="41">
        <f t="shared" si="113"/>
        <v>105</v>
      </c>
      <c r="J265" s="41">
        <f t="shared" si="113"/>
        <v>98</v>
      </c>
      <c r="K265" s="41">
        <f t="shared" si="113"/>
        <v>98</v>
      </c>
      <c r="L265" s="71" t="s">
        <v>129</v>
      </c>
      <c r="M265" s="12"/>
    </row>
    <row r="266" spans="1:13" ht="15.75" customHeight="1" x14ac:dyDescent="0.25">
      <c r="A266" s="20">
        <f t="shared" si="91"/>
        <v>255</v>
      </c>
      <c r="B266" s="36" t="s">
        <v>4</v>
      </c>
      <c r="C266" s="46">
        <f>SUM(D266:K266)</f>
        <v>782.5</v>
      </c>
      <c r="D266" s="41">
        <v>0</v>
      </c>
      <c r="E266" s="41">
        <v>116.5</v>
      </c>
      <c r="F266" s="41">
        <v>35</v>
      </c>
      <c r="G266" s="41">
        <v>150</v>
      </c>
      <c r="H266" s="41">
        <v>180</v>
      </c>
      <c r="I266" s="41">
        <v>105</v>
      </c>
      <c r="J266" s="41">
        <v>98</v>
      </c>
      <c r="K266" s="41">
        <v>98</v>
      </c>
      <c r="L266" s="72"/>
      <c r="M266" s="12"/>
    </row>
    <row r="267" spans="1:13" ht="30" customHeight="1" x14ac:dyDescent="0.25">
      <c r="A267" s="20">
        <f t="shared" si="91"/>
        <v>256</v>
      </c>
      <c r="B267" s="80" t="s">
        <v>40</v>
      </c>
      <c r="C267" s="81"/>
      <c r="D267" s="81"/>
      <c r="E267" s="81"/>
      <c r="F267" s="81"/>
      <c r="G267" s="81"/>
      <c r="H267" s="81"/>
      <c r="I267" s="81"/>
      <c r="J267" s="81"/>
      <c r="K267" s="81"/>
      <c r="L267" s="82"/>
    </row>
    <row r="268" spans="1:13" ht="27" customHeight="1" x14ac:dyDescent="0.25">
      <c r="A268" s="20">
        <f t="shared" si="91"/>
        <v>257</v>
      </c>
      <c r="B268" s="25" t="s">
        <v>33</v>
      </c>
      <c r="C268" s="46">
        <f>SUM(D268:K268)</f>
        <v>103855.20739</v>
      </c>
      <c r="D268" s="26">
        <f t="shared" ref="D268:K268" si="114">SUM(D269:D270)</f>
        <v>9057</v>
      </c>
      <c r="E268" s="26">
        <f t="shared" si="114"/>
        <v>20613.8</v>
      </c>
      <c r="F268" s="26">
        <f t="shared" si="114"/>
        <v>13551.27159</v>
      </c>
      <c r="G268" s="26">
        <f t="shared" si="114"/>
        <v>16729.58697</v>
      </c>
      <c r="H268" s="26">
        <f t="shared" si="114"/>
        <v>12655.142</v>
      </c>
      <c r="I268" s="26">
        <f t="shared" si="114"/>
        <v>10248.40683</v>
      </c>
      <c r="J268" s="26">
        <f t="shared" si="114"/>
        <v>9000</v>
      </c>
      <c r="K268" s="26">
        <f t="shared" si="114"/>
        <v>12000</v>
      </c>
      <c r="L268" s="73" t="s">
        <v>57</v>
      </c>
    </row>
    <row r="269" spans="1:13" ht="14.25" customHeight="1" x14ac:dyDescent="0.25">
      <c r="A269" s="20">
        <f t="shared" si="91"/>
        <v>258</v>
      </c>
      <c r="B269" s="25" t="s">
        <v>4</v>
      </c>
      <c r="C269" s="46">
        <f>SUM(D269:K269)</f>
        <v>102818.58254</v>
      </c>
      <c r="D269" s="26">
        <f>SUM(D282)</f>
        <v>9057</v>
      </c>
      <c r="E269" s="26">
        <f t="shared" ref="E269:K269" si="115">SUM(E282)</f>
        <v>20613.8</v>
      </c>
      <c r="F269" s="26">
        <f t="shared" si="115"/>
        <v>13551.27159</v>
      </c>
      <c r="G269" s="26">
        <f>SUM(G282)</f>
        <v>15692.96212</v>
      </c>
      <c r="H269" s="26">
        <f t="shared" si="115"/>
        <v>12655.142</v>
      </c>
      <c r="I269" s="26">
        <f t="shared" si="115"/>
        <v>10248.40683</v>
      </c>
      <c r="J269" s="26">
        <f t="shared" si="115"/>
        <v>9000</v>
      </c>
      <c r="K269" s="26">
        <f t="shared" si="115"/>
        <v>12000</v>
      </c>
      <c r="L269" s="78"/>
    </row>
    <row r="270" spans="1:13" ht="14.25" customHeight="1" x14ac:dyDescent="0.25">
      <c r="A270" s="20">
        <f t="shared" si="91"/>
        <v>259</v>
      </c>
      <c r="B270" s="25" t="s">
        <v>5</v>
      </c>
      <c r="C270" s="46">
        <f>SUM(D270:K270)</f>
        <v>1036.6248499999999</v>
      </c>
      <c r="D270" s="26">
        <f>SUM(D283)</f>
        <v>0</v>
      </c>
      <c r="E270" s="26">
        <f t="shared" ref="E270:K270" si="116">SUM(E283)</f>
        <v>0</v>
      </c>
      <c r="F270" s="26">
        <f t="shared" si="116"/>
        <v>0</v>
      </c>
      <c r="G270" s="26">
        <f t="shared" si="116"/>
        <v>1036.6248499999999</v>
      </c>
      <c r="H270" s="26">
        <f t="shared" si="116"/>
        <v>0</v>
      </c>
      <c r="I270" s="26">
        <f t="shared" si="116"/>
        <v>0</v>
      </c>
      <c r="J270" s="26">
        <f t="shared" si="116"/>
        <v>0</v>
      </c>
      <c r="K270" s="26">
        <f t="shared" si="116"/>
        <v>0</v>
      </c>
      <c r="L270" s="74"/>
    </row>
    <row r="271" spans="1:13" ht="15" customHeight="1" x14ac:dyDescent="0.25">
      <c r="A271" s="20">
        <f t="shared" si="91"/>
        <v>260</v>
      </c>
      <c r="B271" s="30" t="s">
        <v>10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2"/>
    </row>
    <row r="272" spans="1:13" ht="38.25" x14ac:dyDescent="0.25">
      <c r="A272" s="20">
        <f t="shared" si="91"/>
        <v>261</v>
      </c>
      <c r="B272" s="25" t="s">
        <v>26</v>
      </c>
      <c r="C272" s="56">
        <f>SUM(C273)</f>
        <v>0</v>
      </c>
      <c r="D272" s="56">
        <f t="shared" ref="D272:K272" si="117">SUM(D273)</f>
        <v>0</v>
      </c>
      <c r="E272" s="56">
        <f t="shared" si="117"/>
        <v>0</v>
      </c>
      <c r="F272" s="56">
        <f t="shared" si="117"/>
        <v>0</v>
      </c>
      <c r="G272" s="56">
        <f t="shared" si="117"/>
        <v>0</v>
      </c>
      <c r="H272" s="56">
        <f t="shared" si="117"/>
        <v>0</v>
      </c>
      <c r="I272" s="56">
        <f t="shared" si="117"/>
        <v>0</v>
      </c>
      <c r="J272" s="56">
        <f t="shared" si="117"/>
        <v>0</v>
      </c>
      <c r="K272" s="56">
        <f t="shared" si="117"/>
        <v>0</v>
      </c>
      <c r="L272" s="69" t="s">
        <v>57</v>
      </c>
    </row>
    <row r="273" spans="1:12" ht="15" customHeight="1" x14ac:dyDescent="0.25">
      <c r="A273" s="20">
        <f t="shared" si="91"/>
        <v>262</v>
      </c>
      <c r="B273" s="25" t="s">
        <v>4</v>
      </c>
      <c r="C273" s="56">
        <v>0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6">
        <v>0</v>
      </c>
      <c r="L273" s="70"/>
    </row>
    <row r="274" spans="1:12" ht="15" customHeight="1" x14ac:dyDescent="0.25">
      <c r="A274" s="20">
        <f t="shared" si="91"/>
        <v>263</v>
      </c>
      <c r="B274" s="75" t="s">
        <v>11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7"/>
    </row>
    <row r="275" spans="1:12" ht="51" x14ac:dyDescent="0.25">
      <c r="A275" s="20">
        <f t="shared" si="91"/>
        <v>264</v>
      </c>
      <c r="B275" s="36" t="s">
        <v>28</v>
      </c>
      <c r="C275" s="58">
        <f>SUM(C276)</f>
        <v>0</v>
      </c>
      <c r="D275" s="58">
        <f t="shared" ref="D275:K275" si="118">SUM(D276)</f>
        <v>0</v>
      </c>
      <c r="E275" s="58">
        <f t="shared" si="118"/>
        <v>0</v>
      </c>
      <c r="F275" s="58">
        <f t="shared" si="118"/>
        <v>0</v>
      </c>
      <c r="G275" s="58">
        <f t="shared" si="118"/>
        <v>0</v>
      </c>
      <c r="H275" s="58">
        <f t="shared" si="118"/>
        <v>0</v>
      </c>
      <c r="I275" s="58">
        <f t="shared" si="118"/>
        <v>0</v>
      </c>
      <c r="J275" s="58">
        <f t="shared" si="118"/>
        <v>0</v>
      </c>
      <c r="K275" s="58">
        <f t="shared" si="118"/>
        <v>0</v>
      </c>
      <c r="L275" s="71" t="s">
        <v>57</v>
      </c>
    </row>
    <row r="276" spans="1:12" x14ac:dyDescent="0.25">
      <c r="A276" s="20">
        <f t="shared" si="91"/>
        <v>265</v>
      </c>
      <c r="B276" s="33" t="s">
        <v>4</v>
      </c>
      <c r="C276" s="37">
        <f>SUM(D276:J276)</f>
        <v>0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72"/>
    </row>
    <row r="277" spans="1:12" ht="15" customHeight="1" x14ac:dyDescent="0.25">
      <c r="A277" s="20">
        <f t="shared" si="91"/>
        <v>266</v>
      </c>
      <c r="B277" s="75" t="s">
        <v>12</v>
      </c>
      <c r="C277" s="76"/>
      <c r="D277" s="76"/>
      <c r="E277" s="76"/>
      <c r="F277" s="76"/>
      <c r="G277" s="76"/>
      <c r="H277" s="76"/>
      <c r="I277" s="76"/>
      <c r="J277" s="76"/>
      <c r="K277" s="76"/>
      <c r="L277" s="77"/>
    </row>
    <row r="278" spans="1:12" x14ac:dyDescent="0.25">
      <c r="A278" s="20">
        <f t="shared" si="91"/>
        <v>267</v>
      </c>
      <c r="B278" s="36" t="s">
        <v>32</v>
      </c>
      <c r="C278" s="37">
        <v>0</v>
      </c>
      <c r="D278" s="37">
        <f>SUM(C276)</f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71" t="s">
        <v>57</v>
      </c>
    </row>
    <row r="279" spans="1:12" x14ac:dyDescent="0.25">
      <c r="A279" s="20">
        <f t="shared" si="91"/>
        <v>268</v>
      </c>
      <c r="B279" s="33" t="s">
        <v>4</v>
      </c>
      <c r="C279" s="37">
        <f>SUM(D279:J279)</f>
        <v>0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72"/>
    </row>
    <row r="280" spans="1:12" ht="15" customHeight="1" x14ac:dyDescent="0.25">
      <c r="A280" s="20">
        <f t="shared" si="91"/>
        <v>269</v>
      </c>
      <c r="B280" s="30" t="s">
        <v>20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2"/>
    </row>
    <row r="281" spans="1:12" ht="15" customHeight="1" x14ac:dyDescent="0.25">
      <c r="A281" s="20">
        <f t="shared" si="91"/>
        <v>270</v>
      </c>
      <c r="B281" s="25" t="s">
        <v>29</v>
      </c>
      <c r="C281" s="26">
        <f>SUM(C282:C283)</f>
        <v>103855.20739</v>
      </c>
      <c r="D281" s="26">
        <f t="shared" ref="D281:K281" si="119">SUM(D282:D283)</f>
        <v>9057</v>
      </c>
      <c r="E281" s="26">
        <f t="shared" si="119"/>
        <v>20613.8</v>
      </c>
      <c r="F281" s="26">
        <f t="shared" si="119"/>
        <v>13551.27159</v>
      </c>
      <c r="G281" s="26">
        <f t="shared" si="119"/>
        <v>16729.58697</v>
      </c>
      <c r="H281" s="26">
        <f t="shared" si="119"/>
        <v>12655.142</v>
      </c>
      <c r="I281" s="26">
        <f t="shared" si="119"/>
        <v>10248.40683</v>
      </c>
      <c r="J281" s="26">
        <f t="shared" si="119"/>
        <v>9000</v>
      </c>
      <c r="K281" s="26">
        <f t="shared" si="119"/>
        <v>12000</v>
      </c>
      <c r="L281" s="73" t="s">
        <v>57</v>
      </c>
    </row>
    <row r="282" spans="1:12" x14ac:dyDescent="0.25">
      <c r="A282" s="20">
        <f t="shared" si="91"/>
        <v>271</v>
      </c>
      <c r="B282" s="47" t="s">
        <v>4</v>
      </c>
      <c r="C282" s="46">
        <f>SUM(D282:K282)</f>
        <v>102818.58254</v>
      </c>
      <c r="D282" s="26">
        <f t="shared" ref="D282:K282" si="120">D290+D293+D296+D299+D302+D286</f>
        <v>9057</v>
      </c>
      <c r="E282" s="26">
        <f t="shared" si="120"/>
        <v>20613.8</v>
      </c>
      <c r="F282" s="26">
        <f t="shared" si="120"/>
        <v>13551.27159</v>
      </c>
      <c r="G282" s="26">
        <f t="shared" si="120"/>
        <v>15692.96212</v>
      </c>
      <c r="H282" s="26">
        <f t="shared" si="120"/>
        <v>12655.142</v>
      </c>
      <c r="I282" s="26">
        <f t="shared" si="120"/>
        <v>10248.40683</v>
      </c>
      <c r="J282" s="26">
        <f t="shared" si="120"/>
        <v>9000</v>
      </c>
      <c r="K282" s="26">
        <f t="shared" si="120"/>
        <v>12000</v>
      </c>
      <c r="L282" s="78"/>
    </row>
    <row r="283" spans="1:12" x14ac:dyDescent="0.25">
      <c r="A283" s="20">
        <f t="shared" si="91"/>
        <v>272</v>
      </c>
      <c r="B283" s="25" t="s">
        <v>5</v>
      </c>
      <c r="C283" s="46">
        <f>SUM(D283:K283)</f>
        <v>1036.6248499999999</v>
      </c>
      <c r="D283" s="26">
        <f>SUM(D287)</f>
        <v>0</v>
      </c>
      <c r="E283" s="26">
        <f t="shared" ref="E283:K283" si="121">SUM(E287)</f>
        <v>0</v>
      </c>
      <c r="F283" s="26">
        <f t="shared" si="121"/>
        <v>0</v>
      </c>
      <c r="G283" s="26">
        <f t="shared" si="121"/>
        <v>1036.6248499999999</v>
      </c>
      <c r="H283" s="26">
        <f t="shared" si="121"/>
        <v>0</v>
      </c>
      <c r="I283" s="26">
        <f t="shared" si="121"/>
        <v>0</v>
      </c>
      <c r="J283" s="26">
        <f t="shared" si="121"/>
        <v>0</v>
      </c>
      <c r="K283" s="26">
        <f t="shared" si="121"/>
        <v>0</v>
      </c>
      <c r="L283" s="74"/>
    </row>
    <row r="284" spans="1:12" ht="16.5" customHeight="1" x14ac:dyDescent="0.25">
      <c r="A284" s="20">
        <f t="shared" si="91"/>
        <v>273</v>
      </c>
      <c r="B284" s="75" t="s">
        <v>170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7"/>
    </row>
    <row r="285" spans="1:12" x14ac:dyDescent="0.25">
      <c r="A285" s="20">
        <f t="shared" ref="A285:A348" si="122">SUM(A284+1)</f>
        <v>274</v>
      </c>
      <c r="B285" s="36" t="s">
        <v>17</v>
      </c>
      <c r="C285" s="41">
        <f>SUM(C286:C287)</f>
        <v>49316.586969999997</v>
      </c>
      <c r="D285" s="41">
        <f t="shared" ref="D285:K285" si="123">SUM(D286:D287)</f>
        <v>0</v>
      </c>
      <c r="E285" s="41">
        <f t="shared" si="123"/>
        <v>7187</v>
      </c>
      <c r="F285" s="41">
        <f t="shared" si="123"/>
        <v>6400</v>
      </c>
      <c r="G285" s="41">
        <f t="shared" si="123"/>
        <v>8729.5869700000003</v>
      </c>
      <c r="H285" s="41">
        <f t="shared" si="123"/>
        <v>7000</v>
      </c>
      <c r="I285" s="41">
        <f t="shared" si="123"/>
        <v>6000</v>
      </c>
      <c r="J285" s="41">
        <f t="shared" si="123"/>
        <v>7000</v>
      </c>
      <c r="K285" s="41">
        <f t="shared" si="123"/>
        <v>7000</v>
      </c>
      <c r="L285" s="71" t="s">
        <v>153</v>
      </c>
    </row>
    <row r="286" spans="1:12" x14ac:dyDescent="0.25">
      <c r="A286" s="20">
        <f t="shared" si="122"/>
        <v>275</v>
      </c>
      <c r="B286" s="36" t="s">
        <v>4</v>
      </c>
      <c r="C286" s="46">
        <f>SUM(D286:K286)</f>
        <v>48279.962119999997</v>
      </c>
      <c r="D286" s="26">
        <v>0</v>
      </c>
      <c r="E286" s="26">
        <v>7187</v>
      </c>
      <c r="F286" s="26">
        <v>6400</v>
      </c>
      <c r="G286" s="26">
        <v>7692.9621200000001</v>
      </c>
      <c r="H286" s="41">
        <v>7000</v>
      </c>
      <c r="I286" s="41">
        <v>6000</v>
      </c>
      <c r="J286" s="41">
        <v>7000</v>
      </c>
      <c r="K286" s="41">
        <v>7000</v>
      </c>
      <c r="L286" s="79"/>
    </row>
    <row r="287" spans="1:12" x14ac:dyDescent="0.25">
      <c r="A287" s="20">
        <f t="shared" si="122"/>
        <v>276</v>
      </c>
      <c r="B287" s="25" t="s">
        <v>5</v>
      </c>
      <c r="C287" s="46">
        <f>SUM(D287:K287)</f>
        <v>1036.6248499999999</v>
      </c>
      <c r="D287" s="26">
        <v>0</v>
      </c>
      <c r="E287" s="26">
        <v>0</v>
      </c>
      <c r="F287" s="26">
        <v>0</v>
      </c>
      <c r="G287" s="26">
        <v>1036.6248499999999</v>
      </c>
      <c r="H287" s="41">
        <v>0</v>
      </c>
      <c r="I287" s="41">
        <v>0</v>
      </c>
      <c r="J287" s="41">
        <v>0</v>
      </c>
      <c r="K287" s="43">
        <v>0</v>
      </c>
      <c r="L287" s="72"/>
    </row>
    <row r="288" spans="1:12" ht="28.5" customHeight="1" x14ac:dyDescent="0.25">
      <c r="A288" s="20">
        <f t="shared" si="122"/>
        <v>277</v>
      </c>
      <c r="B288" s="75" t="s">
        <v>154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7"/>
    </row>
    <row r="289" spans="1:173" x14ac:dyDescent="0.25">
      <c r="A289" s="20">
        <f t="shared" si="122"/>
        <v>278</v>
      </c>
      <c r="B289" s="36" t="s">
        <v>17</v>
      </c>
      <c r="C289" s="46">
        <f>SUM(D289:K289)</f>
        <v>8591.30782</v>
      </c>
      <c r="D289" s="41">
        <f>SUM(D290)</f>
        <v>1162.9000000000001</v>
      </c>
      <c r="E289" s="41">
        <f t="shared" ref="E289:K289" si="124">SUM(E290)</f>
        <v>3739</v>
      </c>
      <c r="F289" s="41">
        <f t="shared" si="124"/>
        <v>2338.2950000000001</v>
      </c>
      <c r="G289" s="41">
        <f>SUM(G290)</f>
        <v>918.46181999999999</v>
      </c>
      <c r="H289" s="41">
        <f t="shared" si="124"/>
        <v>432.65100000000001</v>
      </c>
      <c r="I289" s="41">
        <f t="shared" si="124"/>
        <v>0</v>
      </c>
      <c r="J289" s="41">
        <f t="shared" si="124"/>
        <v>0</v>
      </c>
      <c r="K289" s="41">
        <f t="shared" si="124"/>
        <v>0</v>
      </c>
      <c r="L289" s="71" t="s">
        <v>130</v>
      </c>
    </row>
    <row r="290" spans="1:173" x14ac:dyDescent="0.25">
      <c r="A290" s="20">
        <f t="shared" si="122"/>
        <v>279</v>
      </c>
      <c r="B290" s="36" t="s">
        <v>4</v>
      </c>
      <c r="C290" s="46">
        <f>SUM(D290:K290)</f>
        <v>8591.30782</v>
      </c>
      <c r="D290" s="41">
        <v>1162.9000000000001</v>
      </c>
      <c r="E290" s="41">
        <v>3739</v>
      </c>
      <c r="F290" s="41">
        <v>2338.2950000000001</v>
      </c>
      <c r="G290" s="41">
        <v>918.46181999999999</v>
      </c>
      <c r="H290" s="41">
        <v>432.65100000000001</v>
      </c>
      <c r="I290" s="41">
        <v>0</v>
      </c>
      <c r="J290" s="41">
        <v>0</v>
      </c>
      <c r="K290" s="41">
        <v>0</v>
      </c>
      <c r="L290" s="72"/>
    </row>
    <row r="291" spans="1:173" ht="24.75" customHeight="1" x14ac:dyDescent="0.25">
      <c r="A291" s="20">
        <f t="shared" si="122"/>
        <v>280</v>
      </c>
      <c r="B291" s="75" t="s">
        <v>71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7"/>
    </row>
    <row r="292" spans="1:173" x14ac:dyDescent="0.25">
      <c r="A292" s="20">
        <f t="shared" si="122"/>
        <v>281</v>
      </c>
      <c r="B292" s="36" t="s">
        <v>17</v>
      </c>
      <c r="C292" s="46">
        <f>SUM(D292:K292)</f>
        <v>4943.7000000000007</v>
      </c>
      <c r="D292" s="41">
        <f>SUM(D293)</f>
        <v>2527.4</v>
      </c>
      <c r="E292" s="41">
        <f t="shared" ref="E292:K292" si="125">SUM(E293)</f>
        <v>2416.3000000000002</v>
      </c>
      <c r="F292" s="41">
        <f t="shared" si="125"/>
        <v>0</v>
      </c>
      <c r="G292" s="41">
        <f t="shared" si="125"/>
        <v>0</v>
      </c>
      <c r="H292" s="41">
        <f t="shared" si="125"/>
        <v>0</v>
      </c>
      <c r="I292" s="41">
        <f t="shared" si="125"/>
        <v>0</v>
      </c>
      <c r="J292" s="41">
        <f t="shared" si="125"/>
        <v>0</v>
      </c>
      <c r="K292" s="41">
        <f t="shared" si="125"/>
        <v>0</v>
      </c>
      <c r="L292" s="71" t="s">
        <v>131</v>
      </c>
    </row>
    <row r="293" spans="1:173" x14ac:dyDescent="0.25">
      <c r="A293" s="20">
        <f t="shared" si="122"/>
        <v>282</v>
      </c>
      <c r="B293" s="36" t="s">
        <v>4</v>
      </c>
      <c r="C293" s="46">
        <f>SUM(D293:K293)</f>
        <v>4943.7000000000007</v>
      </c>
      <c r="D293" s="41">
        <v>2527.4</v>
      </c>
      <c r="E293" s="41">
        <v>2416.3000000000002</v>
      </c>
      <c r="F293" s="41">
        <v>0</v>
      </c>
      <c r="G293" s="41">
        <v>0</v>
      </c>
      <c r="H293" s="41">
        <v>0</v>
      </c>
      <c r="I293" s="41">
        <f>SUM(H293)</f>
        <v>0</v>
      </c>
      <c r="J293" s="41">
        <f>SUM(I293)</f>
        <v>0</v>
      </c>
      <c r="K293" s="41">
        <f>SUM(J293)</f>
        <v>0</v>
      </c>
      <c r="L293" s="72"/>
    </row>
    <row r="294" spans="1:173" ht="28.5" customHeight="1" x14ac:dyDescent="0.25">
      <c r="A294" s="20">
        <f t="shared" si="122"/>
        <v>283</v>
      </c>
      <c r="B294" s="75" t="s">
        <v>72</v>
      </c>
      <c r="C294" s="76"/>
      <c r="D294" s="76"/>
      <c r="E294" s="76"/>
      <c r="F294" s="76"/>
      <c r="G294" s="76"/>
      <c r="H294" s="76"/>
      <c r="I294" s="76"/>
      <c r="J294" s="76"/>
      <c r="K294" s="76"/>
      <c r="L294" s="77"/>
    </row>
    <row r="295" spans="1:173" x14ac:dyDescent="0.25">
      <c r="A295" s="20">
        <f t="shared" si="122"/>
        <v>284</v>
      </c>
      <c r="B295" s="36" t="s">
        <v>17</v>
      </c>
      <c r="C295" s="46">
        <f>SUM(D295:K295)</f>
        <v>9536.4765900000002</v>
      </c>
      <c r="D295" s="41">
        <f>SUM(D296)</f>
        <v>2054.5</v>
      </c>
      <c r="E295" s="41">
        <f t="shared" ref="E295:K295" si="126">SUM(E296)</f>
        <v>2770</v>
      </c>
      <c r="F295" s="41">
        <f t="shared" si="126"/>
        <v>2211.9765900000002</v>
      </c>
      <c r="G295" s="41">
        <f t="shared" si="126"/>
        <v>2500</v>
      </c>
      <c r="H295" s="41">
        <f t="shared" si="126"/>
        <v>0</v>
      </c>
      <c r="I295" s="41">
        <f t="shared" si="126"/>
        <v>0</v>
      </c>
      <c r="J295" s="41">
        <f t="shared" si="126"/>
        <v>0</v>
      </c>
      <c r="K295" s="41">
        <f t="shared" si="126"/>
        <v>0</v>
      </c>
      <c r="L295" s="71" t="s">
        <v>131</v>
      </c>
    </row>
    <row r="296" spans="1:173" x14ac:dyDescent="0.25">
      <c r="A296" s="20">
        <f t="shared" si="122"/>
        <v>285</v>
      </c>
      <c r="B296" s="36" t="s">
        <v>4</v>
      </c>
      <c r="C296" s="46">
        <f>SUM(D296:K296)</f>
        <v>9536.4765900000002</v>
      </c>
      <c r="D296" s="41">
        <v>2054.5</v>
      </c>
      <c r="E296" s="41">
        <v>2770</v>
      </c>
      <c r="F296" s="41">
        <v>2211.9765900000002</v>
      </c>
      <c r="G296" s="41">
        <v>2500</v>
      </c>
      <c r="H296" s="41">
        <v>0</v>
      </c>
      <c r="I296" s="41">
        <v>0</v>
      </c>
      <c r="J296" s="41">
        <f>SUM(I296)</f>
        <v>0</v>
      </c>
      <c r="K296" s="41">
        <v>0</v>
      </c>
      <c r="L296" s="72"/>
    </row>
    <row r="297" spans="1:173" ht="24" customHeight="1" x14ac:dyDescent="0.25">
      <c r="A297" s="20">
        <f t="shared" si="122"/>
        <v>286</v>
      </c>
      <c r="B297" s="75" t="s">
        <v>181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7"/>
    </row>
    <row r="298" spans="1:173" x14ac:dyDescent="0.25">
      <c r="A298" s="20">
        <f t="shared" si="122"/>
        <v>287</v>
      </c>
      <c r="B298" s="36" t="s">
        <v>17</v>
      </c>
      <c r="C298" s="41">
        <f>SUM(C299)</f>
        <v>20796</v>
      </c>
      <c r="D298" s="41">
        <f>SUM(D299)</f>
        <v>2833</v>
      </c>
      <c r="E298" s="41">
        <f t="shared" ref="E298:K298" si="127">SUM(E299)</f>
        <v>3963</v>
      </c>
      <c r="F298" s="41">
        <f t="shared" si="127"/>
        <v>2000</v>
      </c>
      <c r="G298" s="41">
        <f t="shared" si="127"/>
        <v>4000</v>
      </c>
      <c r="H298" s="41">
        <f t="shared" si="127"/>
        <v>3500</v>
      </c>
      <c r="I298" s="41">
        <f t="shared" si="127"/>
        <v>1500</v>
      </c>
      <c r="J298" s="41">
        <f t="shared" si="127"/>
        <v>0</v>
      </c>
      <c r="K298" s="41">
        <f t="shared" si="127"/>
        <v>3000</v>
      </c>
      <c r="L298" s="71" t="s">
        <v>131</v>
      </c>
    </row>
    <row r="299" spans="1:173" x14ac:dyDescent="0.25">
      <c r="A299" s="20">
        <f t="shared" si="122"/>
        <v>288</v>
      </c>
      <c r="B299" s="36" t="s">
        <v>4</v>
      </c>
      <c r="C299" s="46">
        <f>SUM(D299:K299)</f>
        <v>20796</v>
      </c>
      <c r="D299" s="41">
        <v>2833</v>
      </c>
      <c r="E299" s="41">
        <v>3963</v>
      </c>
      <c r="F299" s="41">
        <v>2000</v>
      </c>
      <c r="G299" s="41">
        <v>4000</v>
      </c>
      <c r="H299" s="41">
        <v>3500</v>
      </c>
      <c r="I299" s="41">
        <v>1500</v>
      </c>
      <c r="J299" s="41">
        <v>0</v>
      </c>
      <c r="K299" s="41">
        <v>3000</v>
      </c>
      <c r="L299" s="72"/>
    </row>
    <row r="300" spans="1:173" ht="28.5" customHeight="1" x14ac:dyDescent="0.25">
      <c r="A300" s="20">
        <f t="shared" si="122"/>
        <v>289</v>
      </c>
      <c r="B300" s="75" t="s">
        <v>73</v>
      </c>
      <c r="C300" s="76"/>
      <c r="D300" s="76"/>
      <c r="E300" s="76"/>
      <c r="F300" s="76"/>
      <c r="G300" s="76"/>
      <c r="H300" s="76"/>
      <c r="I300" s="76"/>
      <c r="J300" s="76"/>
      <c r="K300" s="76"/>
      <c r="L300" s="77"/>
    </row>
    <row r="301" spans="1:173" ht="15.75" customHeight="1" x14ac:dyDescent="0.25">
      <c r="A301" s="20">
        <f t="shared" si="122"/>
        <v>290</v>
      </c>
      <c r="B301" s="36" t="s">
        <v>17</v>
      </c>
      <c r="C301" s="41">
        <f t="shared" ref="C301:K301" si="128">SUM(C302:C302)</f>
        <v>10671.13601</v>
      </c>
      <c r="D301" s="41">
        <f t="shared" si="128"/>
        <v>479.2</v>
      </c>
      <c r="E301" s="41">
        <f t="shared" si="128"/>
        <v>538.5</v>
      </c>
      <c r="F301" s="41">
        <f t="shared" si="128"/>
        <v>601</v>
      </c>
      <c r="G301" s="41">
        <f t="shared" si="128"/>
        <v>581.53818000000001</v>
      </c>
      <c r="H301" s="41">
        <f t="shared" si="128"/>
        <v>1722.491</v>
      </c>
      <c r="I301" s="41">
        <f t="shared" si="128"/>
        <v>2748.4068299999999</v>
      </c>
      <c r="J301" s="41">
        <f t="shared" si="128"/>
        <v>2000</v>
      </c>
      <c r="K301" s="41">
        <f t="shared" si="128"/>
        <v>2000</v>
      </c>
      <c r="L301" s="71" t="s">
        <v>132</v>
      </c>
    </row>
    <row r="302" spans="1:173" ht="15" customHeight="1" x14ac:dyDescent="0.25">
      <c r="A302" s="20">
        <f t="shared" si="122"/>
        <v>291</v>
      </c>
      <c r="B302" s="36" t="s">
        <v>4</v>
      </c>
      <c r="C302" s="46">
        <f>SUM(D302:K302)</f>
        <v>10671.13601</v>
      </c>
      <c r="D302" s="41">
        <v>479.2</v>
      </c>
      <c r="E302" s="41">
        <v>538.5</v>
      </c>
      <c r="F302" s="41">
        <v>601</v>
      </c>
      <c r="G302" s="41">
        <v>581.53818000000001</v>
      </c>
      <c r="H302" s="41">
        <v>1722.491</v>
      </c>
      <c r="I302" s="41">
        <v>2748.4068299999999</v>
      </c>
      <c r="J302" s="41">
        <v>2000</v>
      </c>
      <c r="K302" s="41">
        <f>SUM(J302)</f>
        <v>2000</v>
      </c>
      <c r="L302" s="72"/>
    </row>
    <row r="303" spans="1:173" ht="12.75" customHeight="1" x14ac:dyDescent="0.25">
      <c r="A303" s="20">
        <f t="shared" si="122"/>
        <v>292</v>
      </c>
      <c r="B303" s="90" t="s">
        <v>48</v>
      </c>
      <c r="C303" s="91"/>
      <c r="D303" s="91"/>
      <c r="E303" s="91"/>
      <c r="F303" s="91"/>
      <c r="G303" s="91"/>
      <c r="H303" s="91"/>
      <c r="I303" s="91"/>
      <c r="J303" s="91"/>
      <c r="K303" s="91"/>
      <c r="L303" s="92"/>
      <c r="M303" s="13"/>
    </row>
    <row r="304" spans="1:173" s="5" customFormat="1" ht="25.5" x14ac:dyDescent="0.25">
      <c r="A304" s="20">
        <f t="shared" si="122"/>
        <v>293</v>
      </c>
      <c r="B304" s="25" t="s">
        <v>34</v>
      </c>
      <c r="C304" s="46">
        <f>SUM(D304:K304)</f>
        <v>12460.740909999999</v>
      </c>
      <c r="D304" s="26">
        <f>SUM(D305)</f>
        <v>1452.3999999999999</v>
      </c>
      <c r="E304" s="26">
        <f t="shared" ref="E304:K304" si="129">SUM(E305)</f>
        <v>1425.76</v>
      </c>
      <c r="F304" s="26">
        <f t="shared" si="129"/>
        <v>1788.21262</v>
      </c>
      <c r="G304" s="26">
        <f t="shared" si="129"/>
        <v>1496.8905500000001</v>
      </c>
      <c r="H304" s="26">
        <f t="shared" si="129"/>
        <v>1716.8777399999999</v>
      </c>
      <c r="I304" s="26">
        <f t="shared" si="129"/>
        <v>508</v>
      </c>
      <c r="J304" s="26">
        <f t="shared" si="129"/>
        <v>2036.3</v>
      </c>
      <c r="K304" s="26">
        <f t="shared" si="129"/>
        <v>2036.3</v>
      </c>
      <c r="L304" s="73" t="s">
        <v>57</v>
      </c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</row>
    <row r="305" spans="1:173" s="5" customFormat="1" x14ac:dyDescent="0.25">
      <c r="A305" s="20">
        <f t="shared" si="122"/>
        <v>294</v>
      </c>
      <c r="B305" s="25" t="s">
        <v>4</v>
      </c>
      <c r="C305" s="46">
        <f>SUM(D305:K305)</f>
        <v>12460.740909999999</v>
      </c>
      <c r="D305" s="26">
        <f>SUM(D317)</f>
        <v>1452.3999999999999</v>
      </c>
      <c r="E305" s="26">
        <f t="shared" ref="E305:K305" si="130">SUM(E317)</f>
        <v>1425.76</v>
      </c>
      <c r="F305" s="26">
        <f t="shared" si="130"/>
        <v>1788.21262</v>
      </c>
      <c r="G305" s="26">
        <f t="shared" si="130"/>
        <v>1496.8905500000001</v>
      </c>
      <c r="H305" s="26">
        <f t="shared" si="130"/>
        <v>1716.8777399999999</v>
      </c>
      <c r="I305" s="26">
        <f t="shared" si="130"/>
        <v>508</v>
      </c>
      <c r="J305" s="26">
        <f t="shared" si="130"/>
        <v>2036.3</v>
      </c>
      <c r="K305" s="26">
        <f t="shared" si="130"/>
        <v>2036.3</v>
      </c>
      <c r="L305" s="74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</row>
    <row r="306" spans="1:173" ht="12.75" customHeight="1" x14ac:dyDescent="0.25">
      <c r="A306" s="20">
        <f t="shared" si="122"/>
        <v>295</v>
      </c>
      <c r="B306" s="30" t="s">
        <v>10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2"/>
    </row>
    <row r="307" spans="1:173" ht="38.25" x14ac:dyDescent="0.25">
      <c r="A307" s="20">
        <f t="shared" si="122"/>
        <v>296</v>
      </c>
      <c r="B307" s="25" t="s">
        <v>26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9">
        <v>0</v>
      </c>
      <c r="J307" s="29">
        <v>0</v>
      </c>
      <c r="K307" s="29">
        <v>0</v>
      </c>
      <c r="L307" s="69" t="s">
        <v>57</v>
      </c>
    </row>
    <row r="308" spans="1:173" x14ac:dyDescent="0.25">
      <c r="A308" s="20">
        <f t="shared" si="122"/>
        <v>297</v>
      </c>
      <c r="B308" s="25" t="s">
        <v>4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70"/>
    </row>
    <row r="309" spans="1:173" ht="12.75" customHeight="1" x14ac:dyDescent="0.25">
      <c r="A309" s="20">
        <f t="shared" si="122"/>
        <v>298</v>
      </c>
      <c r="B309" s="75" t="s">
        <v>11</v>
      </c>
      <c r="C309" s="76"/>
      <c r="D309" s="76"/>
      <c r="E309" s="76"/>
      <c r="F309" s="76"/>
      <c r="G309" s="76"/>
      <c r="H309" s="76"/>
      <c r="I309" s="76"/>
      <c r="J309" s="76"/>
      <c r="K309" s="76"/>
      <c r="L309" s="77"/>
    </row>
    <row r="310" spans="1:173" ht="51" x14ac:dyDescent="0.25">
      <c r="A310" s="20">
        <f t="shared" si="122"/>
        <v>299</v>
      </c>
      <c r="B310" s="36" t="s">
        <v>28</v>
      </c>
      <c r="C310" s="63">
        <f>SUM(C311)</f>
        <v>0</v>
      </c>
      <c r="D310" s="63">
        <f t="shared" ref="D310:K310" si="131">SUM(D311)</f>
        <v>0</v>
      </c>
      <c r="E310" s="63">
        <f t="shared" si="131"/>
        <v>0</v>
      </c>
      <c r="F310" s="63">
        <f t="shared" si="131"/>
        <v>0</v>
      </c>
      <c r="G310" s="63">
        <f t="shared" si="131"/>
        <v>0</v>
      </c>
      <c r="H310" s="63">
        <f t="shared" si="131"/>
        <v>0</v>
      </c>
      <c r="I310" s="63">
        <f t="shared" si="131"/>
        <v>0</v>
      </c>
      <c r="J310" s="63">
        <f t="shared" si="131"/>
        <v>0</v>
      </c>
      <c r="K310" s="63">
        <f t="shared" si="131"/>
        <v>0</v>
      </c>
      <c r="L310" s="71" t="s">
        <v>57</v>
      </c>
    </row>
    <row r="311" spans="1:173" x14ac:dyDescent="0.25">
      <c r="A311" s="20">
        <f t="shared" si="122"/>
        <v>300</v>
      </c>
      <c r="B311" s="33" t="s">
        <v>4</v>
      </c>
      <c r="C311" s="41">
        <v>0</v>
      </c>
      <c r="D311" s="41">
        <v>0</v>
      </c>
      <c r="E311" s="41">
        <v>0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72"/>
    </row>
    <row r="312" spans="1:173" ht="12" customHeight="1" x14ac:dyDescent="0.25">
      <c r="A312" s="20">
        <f t="shared" si="122"/>
        <v>301</v>
      </c>
      <c r="B312" s="59" t="s">
        <v>12</v>
      </c>
      <c r="C312" s="60"/>
      <c r="D312" s="60"/>
      <c r="E312" s="60"/>
      <c r="F312" s="60"/>
      <c r="G312" s="60"/>
      <c r="H312" s="60"/>
      <c r="I312" s="60"/>
      <c r="J312" s="60"/>
      <c r="K312" s="60"/>
      <c r="L312" s="61"/>
    </row>
    <row r="313" spans="1:173" x14ac:dyDescent="0.25">
      <c r="A313" s="20">
        <f t="shared" si="122"/>
        <v>302</v>
      </c>
      <c r="B313" s="36" t="s">
        <v>9</v>
      </c>
      <c r="C313" s="37">
        <v>0</v>
      </c>
      <c r="D313" s="37">
        <v>0</v>
      </c>
      <c r="E313" s="37">
        <v>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71" t="s">
        <v>57</v>
      </c>
    </row>
    <row r="314" spans="1:173" x14ac:dyDescent="0.25">
      <c r="A314" s="20">
        <f t="shared" si="122"/>
        <v>303</v>
      </c>
      <c r="B314" s="33" t="s">
        <v>4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72"/>
    </row>
    <row r="315" spans="1:173" ht="15" customHeight="1" x14ac:dyDescent="0.25">
      <c r="A315" s="20">
        <f t="shared" si="122"/>
        <v>304</v>
      </c>
      <c r="B315" s="30" t="s">
        <v>20</v>
      </c>
      <c r="C315" s="31"/>
      <c r="D315" s="31"/>
      <c r="E315" s="31"/>
      <c r="F315" s="31"/>
      <c r="G315" s="31"/>
      <c r="H315" s="31"/>
      <c r="I315" s="31"/>
      <c r="J315" s="31"/>
      <c r="K315" s="31"/>
      <c r="L315" s="32"/>
    </row>
    <row r="316" spans="1:173" x14ac:dyDescent="0.25">
      <c r="A316" s="20">
        <f t="shared" si="122"/>
        <v>305</v>
      </c>
      <c r="B316" s="25" t="s">
        <v>9</v>
      </c>
      <c r="C316" s="26">
        <f>SUM(C317)</f>
        <v>12460.740909999999</v>
      </c>
      <c r="D316" s="26">
        <f>SUM(D317)</f>
        <v>1452.3999999999999</v>
      </c>
      <c r="E316" s="26">
        <f t="shared" ref="E316:K316" si="132">SUM(E317)</f>
        <v>1425.76</v>
      </c>
      <c r="F316" s="26">
        <f t="shared" si="132"/>
        <v>1788.21262</v>
      </c>
      <c r="G316" s="26">
        <f t="shared" si="132"/>
        <v>1496.8905500000001</v>
      </c>
      <c r="H316" s="26">
        <f t="shared" si="132"/>
        <v>1716.8777399999999</v>
      </c>
      <c r="I316" s="26">
        <f t="shared" si="132"/>
        <v>508</v>
      </c>
      <c r="J316" s="26">
        <f t="shared" si="132"/>
        <v>2036.3</v>
      </c>
      <c r="K316" s="26">
        <f t="shared" si="132"/>
        <v>2036.3</v>
      </c>
      <c r="L316" s="73" t="s">
        <v>57</v>
      </c>
    </row>
    <row r="317" spans="1:173" x14ac:dyDescent="0.25">
      <c r="A317" s="20">
        <f t="shared" si="122"/>
        <v>306</v>
      </c>
      <c r="B317" s="47" t="s">
        <v>4</v>
      </c>
      <c r="C317" s="46">
        <f>SUM(D317:K317)</f>
        <v>12460.740909999999</v>
      </c>
      <c r="D317" s="26">
        <f>SUM(D329+D344+D320+D323+D326)</f>
        <v>1452.3999999999999</v>
      </c>
      <c r="E317" s="26">
        <f t="shared" ref="E317:K317" si="133">SUM(E329+E344+E320+E323+E326)</f>
        <v>1425.76</v>
      </c>
      <c r="F317" s="26">
        <f t="shared" si="133"/>
        <v>1788.21262</v>
      </c>
      <c r="G317" s="26">
        <f t="shared" si="133"/>
        <v>1496.8905500000001</v>
      </c>
      <c r="H317" s="26">
        <f t="shared" si="133"/>
        <v>1716.8777399999999</v>
      </c>
      <c r="I317" s="26">
        <f t="shared" si="133"/>
        <v>508</v>
      </c>
      <c r="J317" s="26">
        <f t="shared" si="133"/>
        <v>2036.3</v>
      </c>
      <c r="K317" s="26">
        <f t="shared" si="133"/>
        <v>2036.3</v>
      </c>
      <c r="L317" s="74"/>
    </row>
    <row r="318" spans="1:173" ht="11.25" customHeight="1" x14ac:dyDescent="0.25">
      <c r="A318" s="20">
        <f t="shared" si="122"/>
        <v>307</v>
      </c>
      <c r="B318" s="75" t="s">
        <v>99</v>
      </c>
      <c r="C318" s="76"/>
      <c r="D318" s="76"/>
      <c r="E318" s="76"/>
      <c r="F318" s="76"/>
      <c r="G318" s="76"/>
      <c r="H318" s="76"/>
      <c r="I318" s="76"/>
      <c r="J318" s="76"/>
      <c r="K318" s="76"/>
      <c r="L318" s="77"/>
    </row>
    <row r="319" spans="1:173" x14ac:dyDescent="0.25">
      <c r="A319" s="20">
        <f t="shared" si="122"/>
        <v>308</v>
      </c>
      <c r="B319" s="36" t="s">
        <v>29</v>
      </c>
      <c r="C319" s="46">
        <f>SUM(D319:K319)</f>
        <v>318.39999999999998</v>
      </c>
      <c r="D319" s="26">
        <f>SUM(D320)</f>
        <v>200</v>
      </c>
      <c r="E319" s="26">
        <f t="shared" ref="E319:K319" si="134">SUM(E320)</f>
        <v>118.4</v>
      </c>
      <c r="F319" s="26">
        <f t="shared" si="134"/>
        <v>0</v>
      </c>
      <c r="G319" s="26">
        <f t="shared" si="134"/>
        <v>0</v>
      </c>
      <c r="H319" s="26">
        <f t="shared" si="134"/>
        <v>0</v>
      </c>
      <c r="I319" s="26">
        <f t="shared" si="134"/>
        <v>0</v>
      </c>
      <c r="J319" s="26">
        <f t="shared" si="134"/>
        <v>0</v>
      </c>
      <c r="K319" s="26">
        <f t="shared" si="134"/>
        <v>0</v>
      </c>
      <c r="L319" s="69" t="s">
        <v>133</v>
      </c>
    </row>
    <row r="320" spans="1:173" x14ac:dyDescent="0.25">
      <c r="A320" s="20">
        <f t="shared" si="122"/>
        <v>309</v>
      </c>
      <c r="B320" s="36" t="s">
        <v>4</v>
      </c>
      <c r="C320" s="46">
        <f>SUM(D320:K320)</f>
        <v>318.39999999999998</v>
      </c>
      <c r="D320" s="26">
        <v>200</v>
      </c>
      <c r="E320" s="26">
        <v>118.4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70"/>
    </row>
    <row r="321" spans="1:13" ht="18" customHeight="1" x14ac:dyDescent="0.25">
      <c r="A321" s="20">
        <f t="shared" si="122"/>
        <v>310</v>
      </c>
      <c r="B321" s="75" t="s">
        <v>177</v>
      </c>
      <c r="C321" s="76"/>
      <c r="D321" s="76"/>
      <c r="E321" s="76"/>
      <c r="F321" s="76"/>
      <c r="G321" s="76"/>
      <c r="H321" s="76"/>
      <c r="I321" s="76"/>
      <c r="J321" s="76"/>
      <c r="K321" s="76"/>
      <c r="L321" s="77"/>
    </row>
    <row r="322" spans="1:13" x14ac:dyDescent="0.25">
      <c r="A322" s="20">
        <f t="shared" si="122"/>
        <v>311</v>
      </c>
      <c r="B322" s="36" t="s">
        <v>29</v>
      </c>
      <c r="C322" s="26">
        <f>SUM(D322:J322)</f>
        <v>198</v>
      </c>
      <c r="D322" s="26">
        <f t="shared" ref="D322:K322" si="135">SUM(D323)</f>
        <v>0</v>
      </c>
      <c r="E322" s="26">
        <f t="shared" si="135"/>
        <v>0</v>
      </c>
      <c r="F322" s="26">
        <f t="shared" si="135"/>
        <v>0</v>
      </c>
      <c r="G322" s="26">
        <f t="shared" si="135"/>
        <v>0</v>
      </c>
      <c r="H322" s="26">
        <f t="shared" si="135"/>
        <v>0</v>
      </c>
      <c r="I322" s="26">
        <f t="shared" si="135"/>
        <v>198</v>
      </c>
      <c r="J322" s="26">
        <f t="shared" si="135"/>
        <v>0</v>
      </c>
      <c r="K322" s="26">
        <f t="shared" si="135"/>
        <v>0</v>
      </c>
      <c r="L322" s="69" t="s">
        <v>178</v>
      </c>
      <c r="M322" s="16"/>
    </row>
    <row r="323" spans="1:13" x14ac:dyDescent="0.25">
      <c r="A323" s="20">
        <f t="shared" si="122"/>
        <v>312</v>
      </c>
      <c r="B323" s="36" t="s">
        <v>4</v>
      </c>
      <c r="C323" s="26">
        <f>SUM(D323:J323)</f>
        <v>198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198</v>
      </c>
      <c r="J323" s="26">
        <v>0</v>
      </c>
      <c r="K323" s="26">
        <v>0</v>
      </c>
      <c r="L323" s="70"/>
      <c r="M323" s="16"/>
    </row>
    <row r="324" spans="1:13" ht="24" customHeight="1" x14ac:dyDescent="0.25">
      <c r="A324" s="20">
        <f t="shared" si="122"/>
        <v>313</v>
      </c>
      <c r="B324" s="75" t="s">
        <v>74</v>
      </c>
      <c r="C324" s="76"/>
      <c r="D324" s="76"/>
      <c r="E324" s="76"/>
      <c r="F324" s="76"/>
      <c r="G324" s="76"/>
      <c r="H324" s="76"/>
      <c r="I324" s="76"/>
      <c r="J324" s="76"/>
      <c r="K324" s="76"/>
      <c r="L324" s="77"/>
    </row>
    <row r="325" spans="1:13" x14ac:dyDescent="0.25">
      <c r="A325" s="20">
        <f t="shared" si="122"/>
        <v>314</v>
      </c>
      <c r="B325" s="36" t="s">
        <v>29</v>
      </c>
      <c r="C325" s="26">
        <f>SUM(D325:J325)</f>
        <v>0</v>
      </c>
      <c r="D325" s="26">
        <f t="shared" ref="D325:K325" si="136">SUM(D326)</f>
        <v>0</v>
      </c>
      <c r="E325" s="26">
        <f t="shared" si="136"/>
        <v>0</v>
      </c>
      <c r="F325" s="26">
        <f t="shared" si="136"/>
        <v>0</v>
      </c>
      <c r="G325" s="26">
        <f t="shared" si="136"/>
        <v>0</v>
      </c>
      <c r="H325" s="26">
        <f t="shared" si="136"/>
        <v>0</v>
      </c>
      <c r="I325" s="26">
        <f t="shared" si="136"/>
        <v>0</v>
      </c>
      <c r="J325" s="26">
        <f t="shared" si="136"/>
        <v>0</v>
      </c>
      <c r="K325" s="26">
        <f t="shared" si="136"/>
        <v>0</v>
      </c>
      <c r="L325" s="69" t="s">
        <v>161</v>
      </c>
    </row>
    <row r="326" spans="1:13" x14ac:dyDescent="0.25">
      <c r="A326" s="20">
        <f t="shared" si="122"/>
        <v>315</v>
      </c>
      <c r="B326" s="36" t="s">
        <v>4</v>
      </c>
      <c r="C326" s="26">
        <f>SUM(D326:J326)</f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70"/>
    </row>
    <row r="327" spans="1:13" ht="15" customHeight="1" x14ac:dyDescent="0.25">
      <c r="A327" s="20">
        <f t="shared" si="122"/>
        <v>316</v>
      </c>
      <c r="B327" s="75" t="s">
        <v>75</v>
      </c>
      <c r="C327" s="76"/>
      <c r="D327" s="76"/>
      <c r="E327" s="76"/>
      <c r="F327" s="76"/>
      <c r="G327" s="76"/>
      <c r="H327" s="76"/>
      <c r="I327" s="76"/>
      <c r="J327" s="76"/>
      <c r="K327" s="76"/>
      <c r="L327" s="77"/>
    </row>
    <row r="328" spans="1:13" x14ac:dyDescent="0.25">
      <c r="A328" s="20">
        <f t="shared" si="122"/>
        <v>317</v>
      </c>
      <c r="B328" s="36" t="s">
        <v>29</v>
      </c>
      <c r="C328" s="41">
        <f>SUM(C329)</f>
        <v>11297.706909999999</v>
      </c>
      <c r="D328" s="41">
        <f>SUM(D329)</f>
        <v>1202.3999999999999</v>
      </c>
      <c r="E328" s="41">
        <f t="shared" ref="E328:K328" si="137">SUM(E329)</f>
        <v>1160.5999999999999</v>
      </c>
      <c r="F328" s="41">
        <f t="shared" si="137"/>
        <v>1778.1886200000001</v>
      </c>
      <c r="G328" s="41">
        <f t="shared" si="137"/>
        <v>1432.8905500000001</v>
      </c>
      <c r="H328" s="41">
        <f t="shared" si="137"/>
        <v>1641.02774</v>
      </c>
      <c r="I328" s="41">
        <f t="shared" si="137"/>
        <v>250</v>
      </c>
      <c r="J328" s="41">
        <f t="shared" si="137"/>
        <v>1916.3</v>
      </c>
      <c r="K328" s="41">
        <f t="shared" si="137"/>
        <v>1916.3</v>
      </c>
      <c r="L328" s="71" t="s">
        <v>134</v>
      </c>
    </row>
    <row r="329" spans="1:13" x14ac:dyDescent="0.25">
      <c r="A329" s="20">
        <f t="shared" si="122"/>
        <v>318</v>
      </c>
      <c r="B329" s="36" t="s">
        <v>4</v>
      </c>
      <c r="C329" s="46">
        <f>SUM(D329:K329)</f>
        <v>11297.706909999999</v>
      </c>
      <c r="D329" s="41">
        <f>SUM(D332+D335+D338+D341)</f>
        <v>1202.3999999999999</v>
      </c>
      <c r="E329" s="41">
        <f t="shared" ref="E329:K329" si="138">SUM(E332+E335+E338+E341)</f>
        <v>1160.5999999999999</v>
      </c>
      <c r="F329" s="41">
        <f t="shared" si="138"/>
        <v>1778.1886200000001</v>
      </c>
      <c r="G329" s="41">
        <f t="shared" si="138"/>
        <v>1432.8905500000001</v>
      </c>
      <c r="H329" s="41">
        <f>SUM(H332+H335+H338+H341)</f>
        <v>1641.02774</v>
      </c>
      <c r="I329" s="41">
        <f t="shared" si="138"/>
        <v>250</v>
      </c>
      <c r="J329" s="41">
        <f t="shared" si="138"/>
        <v>1916.3</v>
      </c>
      <c r="K329" s="41">
        <f t="shared" si="138"/>
        <v>1916.3</v>
      </c>
      <c r="L329" s="72"/>
    </row>
    <row r="330" spans="1:13" ht="15" customHeight="1" x14ac:dyDescent="0.25">
      <c r="A330" s="20">
        <f t="shared" si="122"/>
        <v>319</v>
      </c>
      <c r="B330" s="75" t="s">
        <v>42</v>
      </c>
      <c r="C330" s="76"/>
      <c r="D330" s="76"/>
      <c r="E330" s="76"/>
      <c r="F330" s="76"/>
      <c r="G330" s="76"/>
      <c r="H330" s="76"/>
      <c r="I330" s="76"/>
      <c r="J330" s="76"/>
      <c r="K330" s="76"/>
      <c r="L330" s="77"/>
    </row>
    <row r="331" spans="1:13" x14ac:dyDescent="0.25">
      <c r="A331" s="20">
        <f t="shared" si="122"/>
        <v>320</v>
      </c>
      <c r="B331" s="36" t="s">
        <v>41</v>
      </c>
      <c r="C331" s="41">
        <f>SUM(C332)</f>
        <v>177.50000000000003</v>
      </c>
      <c r="D331" s="41">
        <f>SUM(D332)</f>
        <v>27</v>
      </c>
      <c r="E331" s="41">
        <f t="shared" ref="E331:K331" si="139">SUM(E332)</f>
        <v>0</v>
      </c>
      <c r="F331" s="41">
        <f t="shared" si="139"/>
        <v>29.8</v>
      </c>
      <c r="G331" s="41">
        <f t="shared" si="139"/>
        <v>30</v>
      </c>
      <c r="H331" s="41">
        <f t="shared" si="139"/>
        <v>28.1</v>
      </c>
      <c r="I331" s="41">
        <f t="shared" si="139"/>
        <v>0</v>
      </c>
      <c r="J331" s="41">
        <f t="shared" si="139"/>
        <v>31.3</v>
      </c>
      <c r="K331" s="41">
        <f t="shared" si="139"/>
        <v>31.3</v>
      </c>
      <c r="L331" s="71" t="s">
        <v>135</v>
      </c>
    </row>
    <row r="332" spans="1:13" x14ac:dyDescent="0.25">
      <c r="A332" s="20">
        <f t="shared" si="122"/>
        <v>321</v>
      </c>
      <c r="B332" s="36" t="s">
        <v>4</v>
      </c>
      <c r="C332" s="46">
        <f>SUM(D332:K332)</f>
        <v>177.50000000000003</v>
      </c>
      <c r="D332" s="41">
        <v>27</v>
      </c>
      <c r="E332" s="41">
        <v>0</v>
      </c>
      <c r="F332" s="41">
        <v>29.8</v>
      </c>
      <c r="G332" s="41">
        <v>30</v>
      </c>
      <c r="H332" s="41">
        <v>28.1</v>
      </c>
      <c r="I332" s="41">
        <v>0</v>
      </c>
      <c r="J332" s="41">
        <v>31.3</v>
      </c>
      <c r="K332" s="41">
        <v>31.3</v>
      </c>
      <c r="L332" s="72"/>
    </row>
    <row r="333" spans="1:13" ht="15" customHeight="1" x14ac:dyDescent="0.25">
      <c r="A333" s="20">
        <f t="shared" si="122"/>
        <v>322</v>
      </c>
      <c r="B333" s="75" t="s">
        <v>43</v>
      </c>
      <c r="C333" s="76"/>
      <c r="D333" s="76"/>
      <c r="E333" s="76"/>
      <c r="F333" s="76"/>
      <c r="G333" s="76"/>
      <c r="H333" s="76"/>
      <c r="I333" s="76"/>
      <c r="J333" s="76"/>
      <c r="K333" s="76"/>
      <c r="L333" s="77"/>
    </row>
    <row r="334" spans="1:13" x14ac:dyDescent="0.25">
      <c r="A334" s="20">
        <f t="shared" si="122"/>
        <v>323</v>
      </c>
      <c r="B334" s="36" t="s">
        <v>41</v>
      </c>
      <c r="C334" s="41">
        <f>SUM(C335)</f>
        <v>1153.5619200000001</v>
      </c>
      <c r="D334" s="41">
        <f>SUM(D335)</f>
        <v>177.8</v>
      </c>
      <c r="E334" s="41">
        <f t="shared" ref="E334:K334" si="140">SUM(E335)</f>
        <v>136.5</v>
      </c>
      <c r="F334" s="41">
        <f t="shared" si="140"/>
        <v>130.71729999999999</v>
      </c>
      <c r="G334" s="41">
        <f t="shared" si="140"/>
        <v>139.84438</v>
      </c>
      <c r="H334" s="41">
        <f t="shared" si="140"/>
        <v>149.22023999999999</v>
      </c>
      <c r="I334" s="41">
        <f t="shared" si="140"/>
        <v>99.48</v>
      </c>
      <c r="J334" s="41">
        <f t="shared" si="140"/>
        <v>160</v>
      </c>
      <c r="K334" s="41">
        <f t="shared" si="140"/>
        <v>160</v>
      </c>
      <c r="L334" s="71" t="s">
        <v>136</v>
      </c>
    </row>
    <row r="335" spans="1:13" x14ac:dyDescent="0.25">
      <c r="A335" s="20">
        <f t="shared" si="122"/>
        <v>324</v>
      </c>
      <c r="B335" s="36" t="s">
        <v>4</v>
      </c>
      <c r="C335" s="46">
        <f>SUM(D335:K335)</f>
        <v>1153.5619200000001</v>
      </c>
      <c r="D335" s="41">
        <v>177.8</v>
      </c>
      <c r="E335" s="41">
        <v>136.5</v>
      </c>
      <c r="F335" s="41">
        <v>130.71729999999999</v>
      </c>
      <c r="G335" s="41">
        <v>139.84438</v>
      </c>
      <c r="H335" s="41">
        <v>149.22023999999999</v>
      </c>
      <c r="I335" s="41">
        <v>99.48</v>
      </c>
      <c r="J335" s="41">
        <v>160</v>
      </c>
      <c r="K335" s="41">
        <v>160</v>
      </c>
      <c r="L335" s="72"/>
    </row>
    <row r="336" spans="1:13" ht="15" customHeight="1" x14ac:dyDescent="0.25">
      <c r="A336" s="20">
        <f t="shared" si="122"/>
        <v>325</v>
      </c>
      <c r="B336" s="75" t="s">
        <v>44</v>
      </c>
      <c r="C336" s="76"/>
      <c r="D336" s="76"/>
      <c r="E336" s="76"/>
      <c r="F336" s="76"/>
      <c r="G336" s="76"/>
      <c r="H336" s="76"/>
      <c r="I336" s="76"/>
      <c r="J336" s="76"/>
      <c r="K336" s="76"/>
      <c r="L336" s="77"/>
    </row>
    <row r="337" spans="1:12" x14ac:dyDescent="0.25">
      <c r="A337" s="20">
        <f t="shared" si="122"/>
        <v>326</v>
      </c>
      <c r="B337" s="36" t="s">
        <v>41</v>
      </c>
      <c r="C337" s="41">
        <f>SUM(C338)</f>
        <v>8689.8334200000008</v>
      </c>
      <c r="D337" s="41">
        <f>SUM(D338)</f>
        <v>898</v>
      </c>
      <c r="E337" s="41">
        <f t="shared" ref="E337:K337" si="141">SUM(E338)</f>
        <v>930.1</v>
      </c>
      <c r="F337" s="41">
        <f t="shared" si="141"/>
        <v>1499.7713200000001</v>
      </c>
      <c r="G337" s="41">
        <f t="shared" si="141"/>
        <v>1123.2546</v>
      </c>
      <c r="H337" s="41">
        <f t="shared" si="141"/>
        <v>1238.7075</v>
      </c>
      <c r="I337" s="41">
        <f t="shared" si="141"/>
        <v>0</v>
      </c>
      <c r="J337" s="41">
        <f t="shared" si="141"/>
        <v>1500</v>
      </c>
      <c r="K337" s="41">
        <f t="shared" si="141"/>
        <v>1500</v>
      </c>
      <c r="L337" s="71" t="s">
        <v>137</v>
      </c>
    </row>
    <row r="338" spans="1:12" x14ac:dyDescent="0.25">
      <c r="A338" s="20">
        <f t="shared" si="122"/>
        <v>327</v>
      </c>
      <c r="B338" s="36" t="s">
        <v>4</v>
      </c>
      <c r="C338" s="46">
        <f>SUM(D338:K338)</f>
        <v>8689.8334200000008</v>
      </c>
      <c r="D338" s="41">
        <v>898</v>
      </c>
      <c r="E338" s="41">
        <v>930.1</v>
      </c>
      <c r="F338" s="41">
        <v>1499.7713200000001</v>
      </c>
      <c r="G338" s="41">
        <v>1123.2546</v>
      </c>
      <c r="H338" s="41">
        <v>1238.7075</v>
      </c>
      <c r="I338" s="41">
        <v>0</v>
      </c>
      <c r="J338" s="41">
        <v>1500</v>
      </c>
      <c r="K338" s="41">
        <v>1500</v>
      </c>
      <c r="L338" s="72"/>
    </row>
    <row r="339" spans="1:12" ht="15" customHeight="1" x14ac:dyDescent="0.25">
      <c r="A339" s="20">
        <f t="shared" si="122"/>
        <v>328</v>
      </c>
      <c r="B339" s="75" t="s">
        <v>45</v>
      </c>
      <c r="C339" s="76"/>
      <c r="D339" s="76"/>
      <c r="E339" s="76"/>
      <c r="F339" s="76"/>
      <c r="G339" s="76"/>
      <c r="H339" s="76"/>
      <c r="I339" s="76"/>
      <c r="J339" s="76"/>
      <c r="K339" s="76"/>
      <c r="L339" s="77"/>
    </row>
    <row r="340" spans="1:12" x14ac:dyDescent="0.25">
      <c r="A340" s="20">
        <f t="shared" si="122"/>
        <v>329</v>
      </c>
      <c r="B340" s="36" t="s">
        <v>41</v>
      </c>
      <c r="C340" s="41">
        <f>SUM(C341)</f>
        <v>1276.8115699999998</v>
      </c>
      <c r="D340" s="41">
        <f>SUM(D341)</f>
        <v>99.6</v>
      </c>
      <c r="E340" s="41">
        <f t="shared" ref="E340:K340" si="142">SUM(E341)</f>
        <v>94</v>
      </c>
      <c r="F340" s="41">
        <f t="shared" si="142"/>
        <v>117.9</v>
      </c>
      <c r="G340" s="41">
        <f t="shared" si="142"/>
        <v>139.79157000000001</v>
      </c>
      <c r="H340" s="41">
        <f t="shared" si="142"/>
        <v>225</v>
      </c>
      <c r="I340" s="41">
        <f t="shared" si="142"/>
        <v>150.52000000000001</v>
      </c>
      <c r="J340" s="41">
        <f t="shared" si="142"/>
        <v>225</v>
      </c>
      <c r="K340" s="41">
        <f t="shared" si="142"/>
        <v>225</v>
      </c>
      <c r="L340" s="71" t="s">
        <v>138</v>
      </c>
    </row>
    <row r="341" spans="1:12" x14ac:dyDescent="0.25">
      <c r="A341" s="20">
        <f t="shared" si="122"/>
        <v>330</v>
      </c>
      <c r="B341" s="36" t="s">
        <v>4</v>
      </c>
      <c r="C341" s="46">
        <f>SUM(D341:K341)</f>
        <v>1276.8115699999998</v>
      </c>
      <c r="D341" s="41">
        <v>99.6</v>
      </c>
      <c r="E341" s="41">
        <v>94</v>
      </c>
      <c r="F341" s="41">
        <v>117.9</v>
      </c>
      <c r="G341" s="41">
        <v>139.79157000000001</v>
      </c>
      <c r="H341" s="41">
        <v>225</v>
      </c>
      <c r="I341" s="41">
        <v>150.52000000000001</v>
      </c>
      <c r="J341" s="41">
        <v>225</v>
      </c>
      <c r="K341" s="41">
        <v>225</v>
      </c>
      <c r="L341" s="72"/>
    </row>
    <row r="342" spans="1:12" ht="19.5" customHeight="1" x14ac:dyDescent="0.25">
      <c r="A342" s="20">
        <f t="shared" si="122"/>
        <v>331</v>
      </c>
      <c r="B342" s="75" t="s">
        <v>76</v>
      </c>
      <c r="C342" s="76"/>
      <c r="D342" s="76"/>
      <c r="E342" s="76"/>
      <c r="F342" s="76"/>
      <c r="G342" s="76"/>
      <c r="H342" s="76"/>
      <c r="I342" s="76"/>
      <c r="J342" s="76"/>
      <c r="K342" s="76"/>
      <c r="L342" s="77"/>
    </row>
    <row r="343" spans="1:12" x14ac:dyDescent="0.25">
      <c r="A343" s="20">
        <f t="shared" si="122"/>
        <v>332</v>
      </c>
      <c r="B343" s="36" t="s">
        <v>29</v>
      </c>
      <c r="C343" s="41">
        <f>SUM(C344)</f>
        <v>646.63400000000001</v>
      </c>
      <c r="D343" s="41">
        <f>SUM(D344)</f>
        <v>50</v>
      </c>
      <c r="E343" s="41">
        <f t="shared" ref="E343:K343" si="143">SUM(E344)</f>
        <v>146.76</v>
      </c>
      <c r="F343" s="41">
        <f t="shared" si="143"/>
        <v>10.023999999999999</v>
      </c>
      <c r="G343" s="41">
        <f t="shared" si="143"/>
        <v>64</v>
      </c>
      <c r="H343" s="41">
        <f t="shared" si="143"/>
        <v>75.849999999999994</v>
      </c>
      <c r="I343" s="41">
        <f t="shared" si="143"/>
        <v>60</v>
      </c>
      <c r="J343" s="41">
        <f t="shared" si="143"/>
        <v>120</v>
      </c>
      <c r="K343" s="41">
        <f t="shared" si="143"/>
        <v>120</v>
      </c>
      <c r="L343" s="71" t="s">
        <v>139</v>
      </c>
    </row>
    <row r="344" spans="1:12" x14ac:dyDescent="0.25">
      <c r="A344" s="20">
        <f t="shared" si="122"/>
        <v>333</v>
      </c>
      <c r="B344" s="27" t="s">
        <v>4</v>
      </c>
      <c r="C344" s="46">
        <f>SUM(D344:K344)</f>
        <v>646.63400000000001</v>
      </c>
      <c r="D344" s="42">
        <f>SUM(D347+D353)</f>
        <v>50</v>
      </c>
      <c r="E344" s="42">
        <f>SUM(E347+E353)</f>
        <v>146.76</v>
      </c>
      <c r="F344" s="42">
        <f>SUM(F347+F353)</f>
        <v>10.023999999999999</v>
      </c>
      <c r="G344" s="42">
        <f>SUM(G347+G353)</f>
        <v>64</v>
      </c>
      <c r="H344" s="42">
        <f>SUM(H347+H353)</f>
        <v>75.849999999999994</v>
      </c>
      <c r="I344" s="42">
        <f>SUM(I347+I353+I350)</f>
        <v>60</v>
      </c>
      <c r="J344" s="42">
        <f>SUM(J347+J353+J350)</f>
        <v>120</v>
      </c>
      <c r="K344" s="42">
        <f>SUM(K347+K353+K350)</f>
        <v>120</v>
      </c>
      <c r="L344" s="72"/>
    </row>
    <row r="345" spans="1:12" ht="15" customHeight="1" x14ac:dyDescent="0.25">
      <c r="A345" s="20">
        <f t="shared" si="122"/>
        <v>334</v>
      </c>
      <c r="B345" s="75" t="s">
        <v>56</v>
      </c>
      <c r="C345" s="76"/>
      <c r="D345" s="76"/>
      <c r="E345" s="76"/>
      <c r="F345" s="76"/>
      <c r="G345" s="76"/>
      <c r="H345" s="76"/>
      <c r="I345" s="76"/>
      <c r="J345" s="76"/>
      <c r="K345" s="76"/>
      <c r="L345" s="77"/>
    </row>
    <row r="346" spans="1:12" x14ac:dyDescent="0.25">
      <c r="A346" s="20">
        <f t="shared" si="122"/>
        <v>335</v>
      </c>
      <c r="B346" s="27" t="s">
        <v>29</v>
      </c>
      <c r="C346" s="35">
        <f>SUM(C347)</f>
        <v>326.63400000000001</v>
      </c>
      <c r="D346" s="35">
        <f>SUM(D347)</f>
        <v>50</v>
      </c>
      <c r="E346" s="35">
        <f t="shared" ref="E346:K349" si="144">SUM(E347)</f>
        <v>66.760000000000005</v>
      </c>
      <c r="F346" s="35">
        <f t="shared" si="144"/>
        <v>10.023999999999999</v>
      </c>
      <c r="G346" s="35">
        <f t="shared" si="144"/>
        <v>34</v>
      </c>
      <c r="H346" s="35">
        <f t="shared" si="144"/>
        <v>45.85</v>
      </c>
      <c r="I346" s="35">
        <f t="shared" si="144"/>
        <v>0</v>
      </c>
      <c r="J346" s="35">
        <f t="shared" si="144"/>
        <v>60</v>
      </c>
      <c r="K346" s="35">
        <f t="shared" si="144"/>
        <v>60</v>
      </c>
      <c r="L346" s="71" t="s">
        <v>140</v>
      </c>
    </row>
    <row r="347" spans="1:12" x14ac:dyDescent="0.25">
      <c r="A347" s="20">
        <f t="shared" si="122"/>
        <v>336</v>
      </c>
      <c r="B347" s="36" t="s">
        <v>4</v>
      </c>
      <c r="C347" s="46">
        <f>SUM(D347:K347)</f>
        <v>326.63400000000001</v>
      </c>
      <c r="D347" s="37">
        <v>50</v>
      </c>
      <c r="E347" s="37">
        <v>66.760000000000005</v>
      </c>
      <c r="F347" s="37">
        <v>10.023999999999999</v>
      </c>
      <c r="G347" s="37">
        <v>34</v>
      </c>
      <c r="H347" s="37">
        <v>45.85</v>
      </c>
      <c r="I347" s="37">
        <v>0</v>
      </c>
      <c r="J347" s="37">
        <v>60</v>
      </c>
      <c r="K347" s="37">
        <v>60</v>
      </c>
      <c r="L347" s="72"/>
    </row>
    <row r="348" spans="1:12" x14ac:dyDescent="0.25">
      <c r="A348" s="20">
        <f t="shared" si="122"/>
        <v>337</v>
      </c>
      <c r="B348" s="75" t="s">
        <v>171</v>
      </c>
      <c r="C348" s="76"/>
      <c r="D348" s="76"/>
      <c r="E348" s="76"/>
      <c r="F348" s="76"/>
      <c r="G348" s="76"/>
      <c r="H348" s="76"/>
      <c r="I348" s="76"/>
      <c r="J348" s="76"/>
      <c r="K348" s="76"/>
      <c r="L348" s="77"/>
    </row>
    <row r="349" spans="1:12" x14ac:dyDescent="0.25">
      <c r="A349" s="20">
        <f t="shared" ref="A349:A412" si="145">SUM(A348+1)</f>
        <v>338</v>
      </c>
      <c r="B349" s="27" t="s">
        <v>29</v>
      </c>
      <c r="C349" s="35">
        <f>SUM(C350)</f>
        <v>90</v>
      </c>
      <c r="D349" s="35">
        <f>SUM(D350)</f>
        <v>0</v>
      </c>
      <c r="E349" s="35">
        <f t="shared" si="144"/>
        <v>0</v>
      </c>
      <c r="F349" s="35">
        <f t="shared" si="144"/>
        <v>0</v>
      </c>
      <c r="G349" s="35">
        <f t="shared" si="144"/>
        <v>0</v>
      </c>
      <c r="H349" s="35">
        <f t="shared" si="144"/>
        <v>0</v>
      </c>
      <c r="I349" s="35">
        <f t="shared" si="144"/>
        <v>30</v>
      </c>
      <c r="J349" s="35">
        <f t="shared" si="144"/>
        <v>30</v>
      </c>
      <c r="K349" s="35">
        <f t="shared" si="144"/>
        <v>30</v>
      </c>
      <c r="L349" s="71" t="s">
        <v>172</v>
      </c>
    </row>
    <row r="350" spans="1:12" x14ac:dyDescent="0.25">
      <c r="A350" s="20">
        <f t="shared" si="145"/>
        <v>339</v>
      </c>
      <c r="B350" s="36" t="s">
        <v>4</v>
      </c>
      <c r="C350" s="46">
        <f>SUM(D350:K350)</f>
        <v>90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30</v>
      </c>
      <c r="J350" s="37">
        <f>SUM(I350)</f>
        <v>30</v>
      </c>
      <c r="K350" s="37">
        <f>SUM(J350)</f>
        <v>30</v>
      </c>
      <c r="L350" s="72"/>
    </row>
    <row r="351" spans="1:12" ht="12" customHeight="1" x14ac:dyDescent="0.25">
      <c r="A351" s="20">
        <f t="shared" si="145"/>
        <v>340</v>
      </c>
      <c r="B351" s="75" t="s">
        <v>54</v>
      </c>
      <c r="C351" s="76"/>
      <c r="D351" s="76"/>
      <c r="E351" s="76"/>
      <c r="F351" s="76"/>
      <c r="G351" s="76"/>
      <c r="H351" s="76"/>
      <c r="I351" s="76"/>
      <c r="J351" s="76"/>
      <c r="K351" s="76"/>
      <c r="L351" s="77"/>
    </row>
    <row r="352" spans="1:12" x14ac:dyDescent="0.25">
      <c r="A352" s="20">
        <f t="shared" si="145"/>
        <v>341</v>
      </c>
      <c r="B352" s="27" t="s">
        <v>29</v>
      </c>
      <c r="C352" s="46">
        <f>SUM(D352:K352)</f>
        <v>230</v>
      </c>
      <c r="D352" s="35">
        <f t="shared" ref="D352:K352" si="146">SUM(D353)</f>
        <v>0</v>
      </c>
      <c r="E352" s="35">
        <f t="shared" si="146"/>
        <v>80</v>
      </c>
      <c r="F352" s="35">
        <f t="shared" si="146"/>
        <v>0</v>
      </c>
      <c r="G352" s="35">
        <f t="shared" si="146"/>
        <v>30</v>
      </c>
      <c r="H352" s="35">
        <f t="shared" si="146"/>
        <v>30</v>
      </c>
      <c r="I352" s="35">
        <f t="shared" si="146"/>
        <v>30</v>
      </c>
      <c r="J352" s="35">
        <f t="shared" si="146"/>
        <v>30</v>
      </c>
      <c r="K352" s="35">
        <f t="shared" si="146"/>
        <v>30</v>
      </c>
      <c r="L352" s="71" t="s">
        <v>141</v>
      </c>
    </row>
    <row r="353" spans="1:12" x14ac:dyDescent="0.25">
      <c r="A353" s="20">
        <f t="shared" si="145"/>
        <v>342</v>
      </c>
      <c r="B353" s="36" t="s">
        <v>4</v>
      </c>
      <c r="C353" s="46">
        <f>SUM(D353:K353)</f>
        <v>230</v>
      </c>
      <c r="D353" s="37">
        <v>0</v>
      </c>
      <c r="E353" s="37">
        <v>80</v>
      </c>
      <c r="F353" s="37">
        <v>0</v>
      </c>
      <c r="G353" s="37">
        <v>30</v>
      </c>
      <c r="H353" s="37">
        <v>30</v>
      </c>
      <c r="I353" s="37">
        <v>30</v>
      </c>
      <c r="J353" s="37">
        <f>SUM(I353)</f>
        <v>30</v>
      </c>
      <c r="K353" s="37">
        <f>SUM(J353)</f>
        <v>30</v>
      </c>
      <c r="L353" s="72"/>
    </row>
    <row r="354" spans="1:12" ht="15.75" customHeight="1" x14ac:dyDescent="0.25">
      <c r="A354" s="20">
        <f t="shared" si="145"/>
        <v>343</v>
      </c>
      <c r="B354" s="80" t="s">
        <v>58</v>
      </c>
      <c r="C354" s="81"/>
      <c r="D354" s="81"/>
      <c r="E354" s="81"/>
      <c r="F354" s="81"/>
      <c r="G354" s="81"/>
      <c r="H354" s="81"/>
      <c r="I354" s="81"/>
      <c r="J354" s="81"/>
      <c r="K354" s="81"/>
      <c r="L354" s="82"/>
    </row>
    <row r="355" spans="1:12" ht="25.5" x14ac:dyDescent="0.25">
      <c r="A355" s="20">
        <f t="shared" si="145"/>
        <v>344</v>
      </c>
      <c r="B355" s="25" t="s">
        <v>59</v>
      </c>
      <c r="C355" s="64">
        <f t="shared" ref="C355:K355" si="147">C358+C367</f>
        <v>270</v>
      </c>
      <c r="D355" s="26">
        <f t="shared" si="147"/>
        <v>0</v>
      </c>
      <c r="E355" s="26">
        <f t="shared" si="147"/>
        <v>0</v>
      </c>
      <c r="F355" s="26">
        <f t="shared" si="147"/>
        <v>0</v>
      </c>
      <c r="G355" s="26">
        <f t="shared" si="147"/>
        <v>0</v>
      </c>
      <c r="H355" s="26">
        <f t="shared" si="147"/>
        <v>0</v>
      </c>
      <c r="I355" s="26">
        <f t="shared" si="147"/>
        <v>270</v>
      </c>
      <c r="J355" s="26">
        <f t="shared" si="147"/>
        <v>0</v>
      </c>
      <c r="K355" s="26">
        <f t="shared" si="147"/>
        <v>0</v>
      </c>
      <c r="L355" s="71" t="s">
        <v>57</v>
      </c>
    </row>
    <row r="356" spans="1:12" x14ac:dyDescent="0.25">
      <c r="A356" s="20">
        <f t="shared" si="145"/>
        <v>345</v>
      </c>
      <c r="B356" s="25" t="s">
        <v>4</v>
      </c>
      <c r="C356" s="64">
        <f t="shared" ref="C356:K356" si="148">C359+C368</f>
        <v>270</v>
      </c>
      <c r="D356" s="26">
        <f t="shared" si="148"/>
        <v>0</v>
      </c>
      <c r="E356" s="26">
        <f t="shared" si="148"/>
        <v>0</v>
      </c>
      <c r="F356" s="26">
        <f>F359+F368</f>
        <v>0</v>
      </c>
      <c r="G356" s="26">
        <f t="shared" si="148"/>
        <v>0</v>
      </c>
      <c r="H356" s="26">
        <f t="shared" si="148"/>
        <v>0</v>
      </c>
      <c r="I356" s="26">
        <f t="shared" si="148"/>
        <v>270</v>
      </c>
      <c r="J356" s="26">
        <f t="shared" si="148"/>
        <v>0</v>
      </c>
      <c r="K356" s="26">
        <f t="shared" si="148"/>
        <v>0</v>
      </c>
      <c r="L356" s="72"/>
    </row>
    <row r="357" spans="1:12" ht="15" customHeight="1" x14ac:dyDescent="0.25">
      <c r="A357" s="20">
        <f t="shared" si="145"/>
        <v>346</v>
      </c>
      <c r="B357" s="30" t="s">
        <v>10</v>
      </c>
      <c r="C357" s="31"/>
      <c r="D357" s="31"/>
      <c r="E357" s="31"/>
      <c r="F357" s="31"/>
      <c r="G357" s="31"/>
      <c r="H357" s="31"/>
      <c r="I357" s="31"/>
      <c r="J357" s="31"/>
      <c r="K357" s="31"/>
      <c r="L357" s="32"/>
    </row>
    <row r="358" spans="1:12" ht="38.25" x14ac:dyDescent="0.25">
      <c r="A358" s="20">
        <f t="shared" si="145"/>
        <v>347</v>
      </c>
      <c r="B358" s="25" t="s">
        <v>36</v>
      </c>
      <c r="C358" s="56">
        <v>0</v>
      </c>
      <c r="D358" s="56">
        <v>0</v>
      </c>
      <c r="E358" s="56">
        <v>0</v>
      </c>
      <c r="F358" s="56">
        <v>0</v>
      </c>
      <c r="G358" s="56">
        <v>0</v>
      </c>
      <c r="H358" s="56">
        <v>0</v>
      </c>
      <c r="I358" s="57">
        <v>0</v>
      </c>
      <c r="J358" s="57">
        <v>0</v>
      </c>
      <c r="K358" s="57">
        <v>0</v>
      </c>
      <c r="L358" s="69" t="s">
        <v>57</v>
      </c>
    </row>
    <row r="359" spans="1:12" x14ac:dyDescent="0.25">
      <c r="A359" s="20">
        <f t="shared" si="145"/>
        <v>348</v>
      </c>
      <c r="B359" s="25" t="s">
        <v>4</v>
      </c>
      <c r="C359" s="56">
        <v>0</v>
      </c>
      <c r="D359" s="56">
        <v>0</v>
      </c>
      <c r="E359" s="56">
        <v>0</v>
      </c>
      <c r="F359" s="56">
        <v>0</v>
      </c>
      <c r="G359" s="56">
        <v>0</v>
      </c>
      <c r="H359" s="56">
        <v>0</v>
      </c>
      <c r="I359" s="56">
        <v>0</v>
      </c>
      <c r="J359" s="56">
        <v>0</v>
      </c>
      <c r="K359" s="56">
        <v>0</v>
      </c>
      <c r="L359" s="70"/>
    </row>
    <row r="360" spans="1:12" ht="15" customHeight="1" x14ac:dyDescent="0.25">
      <c r="A360" s="20">
        <f t="shared" si="145"/>
        <v>349</v>
      </c>
      <c r="B360" s="75" t="s">
        <v>11</v>
      </c>
      <c r="C360" s="76"/>
      <c r="D360" s="76"/>
      <c r="E360" s="76"/>
      <c r="F360" s="76"/>
      <c r="G360" s="76"/>
      <c r="H360" s="76"/>
      <c r="I360" s="76"/>
      <c r="J360" s="76"/>
      <c r="K360" s="76"/>
      <c r="L360" s="77"/>
    </row>
    <row r="361" spans="1:12" ht="51" x14ac:dyDescent="0.25">
      <c r="A361" s="20">
        <f t="shared" si="145"/>
        <v>350</v>
      </c>
      <c r="B361" s="36" t="s">
        <v>28</v>
      </c>
      <c r="C361" s="38">
        <f t="shared" ref="C361:K361" si="149">SUM(C362)</f>
        <v>0</v>
      </c>
      <c r="D361" s="38">
        <f t="shared" si="149"/>
        <v>0</v>
      </c>
      <c r="E361" s="38">
        <f t="shared" si="149"/>
        <v>0</v>
      </c>
      <c r="F361" s="38">
        <f t="shared" si="149"/>
        <v>0</v>
      </c>
      <c r="G361" s="38">
        <f t="shared" si="149"/>
        <v>0</v>
      </c>
      <c r="H361" s="38">
        <f t="shared" si="149"/>
        <v>0</v>
      </c>
      <c r="I361" s="38">
        <f t="shared" si="149"/>
        <v>0</v>
      </c>
      <c r="J361" s="38">
        <f t="shared" si="149"/>
        <v>0</v>
      </c>
      <c r="K361" s="38">
        <f t="shared" si="149"/>
        <v>0</v>
      </c>
      <c r="L361" s="71" t="s">
        <v>57</v>
      </c>
    </row>
    <row r="362" spans="1:12" x14ac:dyDescent="0.25">
      <c r="A362" s="20">
        <f t="shared" si="145"/>
        <v>351</v>
      </c>
      <c r="B362" s="33" t="s">
        <v>4</v>
      </c>
      <c r="C362" s="37">
        <f>SUM(D362:J362)</f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72"/>
    </row>
    <row r="363" spans="1:12" ht="15" customHeight="1" x14ac:dyDescent="0.25">
      <c r="A363" s="20">
        <f t="shared" si="145"/>
        <v>352</v>
      </c>
      <c r="B363" s="75" t="s">
        <v>12</v>
      </c>
      <c r="C363" s="76"/>
      <c r="D363" s="76"/>
      <c r="E363" s="76"/>
      <c r="F363" s="76"/>
      <c r="G363" s="76"/>
      <c r="H363" s="76"/>
      <c r="I363" s="76"/>
      <c r="J363" s="76"/>
      <c r="K363" s="76"/>
      <c r="L363" s="77"/>
    </row>
    <row r="364" spans="1:12" x14ac:dyDescent="0.25">
      <c r="A364" s="20">
        <f t="shared" si="145"/>
        <v>353</v>
      </c>
      <c r="B364" s="36" t="s">
        <v>9</v>
      </c>
      <c r="C364" s="37">
        <v>0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71" t="s">
        <v>57</v>
      </c>
    </row>
    <row r="365" spans="1:12" x14ac:dyDescent="0.25">
      <c r="A365" s="20">
        <f t="shared" si="145"/>
        <v>354</v>
      </c>
      <c r="B365" s="33" t="s">
        <v>4</v>
      </c>
      <c r="C365" s="37">
        <v>0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72"/>
    </row>
    <row r="366" spans="1:12" ht="15" customHeight="1" x14ac:dyDescent="0.25">
      <c r="A366" s="20">
        <f t="shared" si="145"/>
        <v>355</v>
      </c>
      <c r="B366" s="30" t="s">
        <v>20</v>
      </c>
      <c r="C366" s="31"/>
      <c r="D366" s="31"/>
      <c r="E366" s="31"/>
      <c r="F366" s="31"/>
      <c r="G366" s="31"/>
      <c r="H366" s="31"/>
      <c r="I366" s="31"/>
      <c r="J366" s="31"/>
      <c r="K366" s="31"/>
      <c r="L366" s="32"/>
    </row>
    <row r="367" spans="1:12" x14ac:dyDescent="0.25">
      <c r="A367" s="20">
        <f t="shared" si="145"/>
        <v>356</v>
      </c>
      <c r="B367" s="25" t="s">
        <v>9</v>
      </c>
      <c r="C367" s="26">
        <f t="shared" ref="C367:K367" si="150">SUM(C368)</f>
        <v>270</v>
      </c>
      <c r="D367" s="26">
        <f t="shared" si="150"/>
        <v>0</v>
      </c>
      <c r="E367" s="26">
        <f t="shared" si="150"/>
        <v>0</v>
      </c>
      <c r="F367" s="26">
        <f t="shared" si="150"/>
        <v>0</v>
      </c>
      <c r="G367" s="26">
        <f t="shared" si="150"/>
        <v>0</v>
      </c>
      <c r="H367" s="26">
        <f t="shared" si="150"/>
        <v>0</v>
      </c>
      <c r="I367" s="26">
        <f t="shared" si="150"/>
        <v>270</v>
      </c>
      <c r="J367" s="26">
        <f t="shared" si="150"/>
        <v>0</v>
      </c>
      <c r="K367" s="26">
        <f t="shared" si="150"/>
        <v>0</v>
      </c>
      <c r="L367" s="73" t="s">
        <v>57</v>
      </c>
    </row>
    <row r="368" spans="1:12" x14ac:dyDescent="0.25">
      <c r="A368" s="20">
        <f t="shared" si="145"/>
        <v>357</v>
      </c>
      <c r="B368" s="47" t="s">
        <v>4</v>
      </c>
      <c r="C368" s="26">
        <f>SUM(D368:J368)</f>
        <v>270</v>
      </c>
      <c r="D368" s="26">
        <f>SUM(D371)</f>
        <v>0</v>
      </c>
      <c r="E368" s="26">
        <f>SUM(E371)</f>
        <v>0</v>
      </c>
      <c r="F368" s="26">
        <v>0</v>
      </c>
      <c r="G368" s="26">
        <f>SUM(G371)</f>
        <v>0</v>
      </c>
      <c r="H368" s="26">
        <f>SUM(H371)</f>
        <v>0</v>
      </c>
      <c r="I368" s="26">
        <f>SUM(I371)</f>
        <v>270</v>
      </c>
      <c r="J368" s="26">
        <f>SUM(J371)</f>
        <v>0</v>
      </c>
      <c r="K368" s="26">
        <f>SUM(K371)</f>
        <v>0</v>
      </c>
      <c r="L368" s="74"/>
    </row>
    <row r="369" spans="1:13" ht="15" customHeight="1" x14ac:dyDescent="0.25">
      <c r="A369" s="20">
        <f t="shared" si="145"/>
        <v>358</v>
      </c>
      <c r="B369" s="75" t="s">
        <v>183</v>
      </c>
      <c r="C369" s="76"/>
      <c r="D369" s="76"/>
      <c r="E369" s="76"/>
      <c r="F369" s="76"/>
      <c r="G369" s="76"/>
      <c r="H369" s="76"/>
      <c r="I369" s="76"/>
      <c r="J369" s="76"/>
      <c r="K369" s="76"/>
      <c r="L369" s="77"/>
    </row>
    <row r="370" spans="1:13" x14ac:dyDescent="0.25">
      <c r="A370" s="20">
        <f t="shared" si="145"/>
        <v>359</v>
      </c>
      <c r="B370" s="36" t="s">
        <v>17</v>
      </c>
      <c r="C370" s="41">
        <f t="shared" ref="C370:K370" si="151">SUM(C371:C371)</f>
        <v>270</v>
      </c>
      <c r="D370" s="41">
        <f t="shared" si="151"/>
        <v>0</v>
      </c>
      <c r="E370" s="41">
        <f t="shared" si="151"/>
        <v>0</v>
      </c>
      <c r="F370" s="41">
        <f t="shared" si="151"/>
        <v>0</v>
      </c>
      <c r="G370" s="41">
        <f t="shared" si="151"/>
        <v>0</v>
      </c>
      <c r="H370" s="41">
        <f t="shared" si="151"/>
        <v>0</v>
      </c>
      <c r="I370" s="41">
        <f t="shared" si="151"/>
        <v>270</v>
      </c>
      <c r="J370" s="41">
        <f t="shared" si="151"/>
        <v>0</v>
      </c>
      <c r="K370" s="41">
        <f t="shared" si="151"/>
        <v>0</v>
      </c>
      <c r="L370" s="71" t="s">
        <v>179</v>
      </c>
      <c r="M370" s="16"/>
    </row>
    <row r="371" spans="1:13" x14ac:dyDescent="0.25">
      <c r="A371" s="20">
        <f t="shared" si="145"/>
        <v>360</v>
      </c>
      <c r="B371" s="36" t="s">
        <v>4</v>
      </c>
      <c r="C371" s="41">
        <f>SUM(D371:J371)</f>
        <v>270</v>
      </c>
      <c r="D371" s="41">
        <v>0</v>
      </c>
      <c r="E371" s="41">
        <v>0</v>
      </c>
      <c r="F371" s="41">
        <v>0</v>
      </c>
      <c r="G371" s="41">
        <v>0</v>
      </c>
      <c r="H371" s="41">
        <f>SUM(G371)</f>
        <v>0</v>
      </c>
      <c r="I371" s="41">
        <v>270</v>
      </c>
      <c r="J371" s="41">
        <v>0</v>
      </c>
      <c r="K371" s="41">
        <f>SUM(J371)</f>
        <v>0</v>
      </c>
      <c r="L371" s="72"/>
      <c r="M371" s="16"/>
    </row>
    <row r="372" spans="1:13" ht="15.75" customHeight="1" x14ac:dyDescent="0.25">
      <c r="A372" s="20">
        <f t="shared" si="145"/>
        <v>361</v>
      </c>
      <c r="B372" s="80" t="s">
        <v>60</v>
      </c>
      <c r="C372" s="81"/>
      <c r="D372" s="81"/>
      <c r="E372" s="81"/>
      <c r="F372" s="81"/>
      <c r="G372" s="81"/>
      <c r="H372" s="81"/>
      <c r="I372" s="81"/>
      <c r="J372" s="81"/>
      <c r="K372" s="81"/>
      <c r="L372" s="82"/>
    </row>
    <row r="373" spans="1:13" ht="25.5" x14ac:dyDescent="0.25">
      <c r="A373" s="20">
        <f t="shared" si="145"/>
        <v>362</v>
      </c>
      <c r="B373" s="25" t="s">
        <v>35</v>
      </c>
      <c r="C373" s="46">
        <f>SUM(D373:K373)</f>
        <v>29693.300000000003</v>
      </c>
      <c r="D373" s="26">
        <f t="shared" ref="D373:K374" si="152">D376+D385</f>
        <v>2902</v>
      </c>
      <c r="E373" s="26">
        <f t="shared" si="152"/>
        <v>3047.1</v>
      </c>
      <c r="F373" s="26">
        <f t="shared" si="152"/>
        <v>3047.1</v>
      </c>
      <c r="G373" s="26">
        <f t="shared" si="152"/>
        <v>4047.1</v>
      </c>
      <c r="H373" s="26">
        <f t="shared" si="152"/>
        <v>4050</v>
      </c>
      <c r="I373" s="26">
        <f t="shared" si="152"/>
        <v>4500</v>
      </c>
      <c r="J373" s="26">
        <f t="shared" si="152"/>
        <v>4050</v>
      </c>
      <c r="K373" s="26">
        <f t="shared" si="152"/>
        <v>4050</v>
      </c>
      <c r="L373" s="71" t="s">
        <v>57</v>
      </c>
    </row>
    <row r="374" spans="1:13" x14ac:dyDescent="0.25">
      <c r="A374" s="20">
        <f t="shared" si="145"/>
        <v>363</v>
      </c>
      <c r="B374" s="25" t="s">
        <v>4</v>
      </c>
      <c r="C374" s="46">
        <f>SUM(D374:K374)</f>
        <v>29693.300000000003</v>
      </c>
      <c r="D374" s="26">
        <f t="shared" si="152"/>
        <v>2902</v>
      </c>
      <c r="E374" s="26">
        <f t="shared" si="152"/>
        <v>3047.1</v>
      </c>
      <c r="F374" s="26">
        <f t="shared" si="152"/>
        <v>3047.1</v>
      </c>
      <c r="G374" s="26">
        <f t="shared" si="152"/>
        <v>4047.1</v>
      </c>
      <c r="H374" s="26">
        <f t="shared" si="152"/>
        <v>4050</v>
      </c>
      <c r="I374" s="26">
        <f t="shared" si="152"/>
        <v>4500</v>
      </c>
      <c r="J374" s="26">
        <f t="shared" si="152"/>
        <v>4050</v>
      </c>
      <c r="K374" s="26">
        <f t="shared" si="152"/>
        <v>4050</v>
      </c>
      <c r="L374" s="72"/>
    </row>
    <row r="375" spans="1:13" ht="15" customHeight="1" x14ac:dyDescent="0.25">
      <c r="A375" s="20">
        <f t="shared" si="145"/>
        <v>364</v>
      </c>
      <c r="B375" s="30" t="s">
        <v>10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2"/>
    </row>
    <row r="376" spans="1:13" ht="38.25" x14ac:dyDescent="0.25">
      <c r="A376" s="20">
        <f t="shared" si="145"/>
        <v>365</v>
      </c>
      <c r="B376" s="25" t="s">
        <v>36</v>
      </c>
      <c r="C376" s="56">
        <v>0</v>
      </c>
      <c r="D376" s="56">
        <v>0</v>
      </c>
      <c r="E376" s="56">
        <v>0</v>
      </c>
      <c r="F376" s="56">
        <v>0</v>
      </c>
      <c r="G376" s="56">
        <v>0</v>
      </c>
      <c r="H376" s="56">
        <v>0</v>
      </c>
      <c r="I376" s="57">
        <v>0</v>
      </c>
      <c r="J376" s="57">
        <v>0</v>
      </c>
      <c r="K376" s="57">
        <v>0</v>
      </c>
      <c r="L376" s="69" t="s">
        <v>57</v>
      </c>
    </row>
    <row r="377" spans="1:13" x14ac:dyDescent="0.25">
      <c r="A377" s="20">
        <f t="shared" si="145"/>
        <v>366</v>
      </c>
      <c r="B377" s="25" t="s">
        <v>4</v>
      </c>
      <c r="C377" s="56">
        <v>0</v>
      </c>
      <c r="D377" s="56">
        <v>0</v>
      </c>
      <c r="E377" s="56">
        <v>0</v>
      </c>
      <c r="F377" s="56">
        <v>0</v>
      </c>
      <c r="G377" s="56">
        <v>0</v>
      </c>
      <c r="H377" s="56">
        <v>0</v>
      </c>
      <c r="I377" s="56">
        <v>0</v>
      </c>
      <c r="J377" s="56">
        <v>0</v>
      </c>
      <c r="K377" s="56">
        <v>0</v>
      </c>
      <c r="L377" s="70"/>
    </row>
    <row r="378" spans="1:13" ht="15" customHeight="1" x14ac:dyDescent="0.25">
      <c r="A378" s="20">
        <f t="shared" si="145"/>
        <v>367</v>
      </c>
      <c r="B378" s="75" t="s">
        <v>11</v>
      </c>
      <c r="C378" s="76"/>
      <c r="D378" s="76"/>
      <c r="E378" s="76"/>
      <c r="F378" s="76"/>
      <c r="G378" s="76"/>
      <c r="H378" s="76"/>
      <c r="I378" s="76"/>
      <c r="J378" s="76"/>
      <c r="K378" s="76"/>
      <c r="L378" s="77"/>
    </row>
    <row r="379" spans="1:13" ht="51" x14ac:dyDescent="0.25">
      <c r="A379" s="20">
        <f t="shared" si="145"/>
        <v>368</v>
      </c>
      <c r="B379" s="36" t="s">
        <v>28</v>
      </c>
      <c r="C379" s="38">
        <f t="shared" ref="C379:K379" si="153">SUM(C380)</f>
        <v>0</v>
      </c>
      <c r="D379" s="38">
        <f t="shared" si="153"/>
        <v>0</v>
      </c>
      <c r="E379" s="38">
        <f t="shared" si="153"/>
        <v>0</v>
      </c>
      <c r="F379" s="38">
        <f t="shared" si="153"/>
        <v>0</v>
      </c>
      <c r="G379" s="38">
        <f t="shared" si="153"/>
        <v>0</v>
      </c>
      <c r="H379" s="38">
        <f t="shared" si="153"/>
        <v>0</v>
      </c>
      <c r="I379" s="38">
        <f t="shared" si="153"/>
        <v>0</v>
      </c>
      <c r="J379" s="38">
        <f t="shared" si="153"/>
        <v>0</v>
      </c>
      <c r="K379" s="38">
        <f t="shared" si="153"/>
        <v>0</v>
      </c>
      <c r="L379" s="71" t="s">
        <v>57</v>
      </c>
    </row>
    <row r="380" spans="1:13" x14ac:dyDescent="0.25">
      <c r="A380" s="20">
        <f t="shared" si="145"/>
        <v>369</v>
      </c>
      <c r="B380" s="33" t="s">
        <v>4</v>
      </c>
      <c r="C380" s="37">
        <f>SUM(D380:J380)</f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72"/>
    </row>
    <row r="381" spans="1:13" ht="15" customHeight="1" x14ac:dyDescent="0.25">
      <c r="A381" s="20">
        <f t="shared" si="145"/>
        <v>370</v>
      </c>
      <c r="B381" s="75" t="s">
        <v>12</v>
      </c>
      <c r="C381" s="76"/>
      <c r="D381" s="76"/>
      <c r="E381" s="76"/>
      <c r="F381" s="76"/>
      <c r="G381" s="76"/>
      <c r="H381" s="76"/>
      <c r="I381" s="76"/>
      <c r="J381" s="76"/>
      <c r="K381" s="76"/>
      <c r="L381" s="77"/>
    </row>
    <row r="382" spans="1:13" x14ac:dyDescent="0.25">
      <c r="A382" s="20">
        <f t="shared" si="145"/>
        <v>371</v>
      </c>
      <c r="B382" s="36" t="s">
        <v>9</v>
      </c>
      <c r="C382" s="37">
        <v>0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71" t="s">
        <v>57</v>
      </c>
    </row>
    <row r="383" spans="1:13" x14ac:dyDescent="0.25">
      <c r="A383" s="20">
        <f t="shared" si="145"/>
        <v>372</v>
      </c>
      <c r="B383" s="33" t="s">
        <v>4</v>
      </c>
      <c r="C383" s="37">
        <v>0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72"/>
    </row>
    <row r="384" spans="1:13" ht="15" customHeight="1" x14ac:dyDescent="0.25">
      <c r="A384" s="20">
        <f t="shared" si="145"/>
        <v>373</v>
      </c>
      <c r="B384" s="30" t="s">
        <v>20</v>
      </c>
      <c r="C384" s="31"/>
      <c r="D384" s="31"/>
      <c r="E384" s="31"/>
      <c r="F384" s="31"/>
      <c r="G384" s="31"/>
      <c r="H384" s="31"/>
      <c r="I384" s="31"/>
      <c r="J384" s="31"/>
      <c r="K384" s="31"/>
      <c r="L384" s="32"/>
    </row>
    <row r="385" spans="1:15" x14ac:dyDescent="0.25">
      <c r="A385" s="20">
        <f t="shared" si="145"/>
        <v>374</v>
      </c>
      <c r="B385" s="25" t="s">
        <v>9</v>
      </c>
      <c r="C385" s="26">
        <f t="shared" ref="C385:K385" si="154">SUM(C386)</f>
        <v>29693.300000000003</v>
      </c>
      <c r="D385" s="26">
        <f t="shared" si="154"/>
        <v>2902</v>
      </c>
      <c r="E385" s="26">
        <f t="shared" si="154"/>
        <v>3047.1</v>
      </c>
      <c r="F385" s="26">
        <f t="shared" si="154"/>
        <v>3047.1</v>
      </c>
      <c r="G385" s="26">
        <f t="shared" si="154"/>
        <v>4047.1</v>
      </c>
      <c r="H385" s="26">
        <f t="shared" si="154"/>
        <v>4050</v>
      </c>
      <c r="I385" s="26">
        <f t="shared" si="154"/>
        <v>4500</v>
      </c>
      <c r="J385" s="26">
        <f t="shared" si="154"/>
        <v>4050</v>
      </c>
      <c r="K385" s="26">
        <f t="shared" si="154"/>
        <v>4050</v>
      </c>
      <c r="L385" s="73" t="s">
        <v>57</v>
      </c>
    </row>
    <row r="386" spans="1:15" x14ac:dyDescent="0.25">
      <c r="A386" s="20">
        <f t="shared" si="145"/>
        <v>375</v>
      </c>
      <c r="B386" s="47" t="s">
        <v>4</v>
      </c>
      <c r="C386" s="46">
        <f>SUM(D386:K386)</f>
        <v>29693.300000000003</v>
      </c>
      <c r="D386" s="26">
        <f>SUM(D389)</f>
        <v>2902</v>
      </c>
      <c r="E386" s="26">
        <f>SUM(E389)</f>
        <v>3047.1</v>
      </c>
      <c r="F386" s="26">
        <f>SUM(F389)</f>
        <v>3047.1</v>
      </c>
      <c r="G386" s="26">
        <f>SUM(G389)</f>
        <v>4047.1</v>
      </c>
      <c r="H386" s="26">
        <f>SUM(H389+H392)</f>
        <v>4050</v>
      </c>
      <c r="I386" s="26">
        <f>SUM(I389+I392)</f>
        <v>4500</v>
      </c>
      <c r="J386" s="26">
        <f>SUM(J389+J392)</f>
        <v>4050</v>
      </c>
      <c r="K386" s="26">
        <f>SUM(K389+K392)</f>
        <v>4050</v>
      </c>
      <c r="L386" s="74"/>
    </row>
    <row r="387" spans="1:15" ht="27" customHeight="1" x14ac:dyDescent="0.25">
      <c r="A387" s="20">
        <f t="shared" si="145"/>
        <v>376</v>
      </c>
      <c r="B387" s="75" t="s">
        <v>77</v>
      </c>
      <c r="C387" s="76"/>
      <c r="D387" s="76"/>
      <c r="E387" s="76"/>
      <c r="F387" s="76"/>
      <c r="G387" s="76"/>
      <c r="H387" s="76"/>
      <c r="I387" s="76"/>
      <c r="J387" s="76"/>
      <c r="K387" s="76"/>
      <c r="L387" s="77"/>
    </row>
    <row r="388" spans="1:15" x14ac:dyDescent="0.25">
      <c r="A388" s="20">
        <f t="shared" si="145"/>
        <v>377</v>
      </c>
      <c r="B388" s="36" t="s">
        <v>17</v>
      </c>
      <c r="C388" s="41">
        <f t="shared" ref="C388:K388" si="155">SUM(C389:C389)</f>
        <v>15883.300000000001</v>
      </c>
      <c r="D388" s="41">
        <f t="shared" si="155"/>
        <v>2902</v>
      </c>
      <c r="E388" s="41">
        <f t="shared" si="155"/>
        <v>3047.1</v>
      </c>
      <c r="F388" s="41">
        <f t="shared" si="155"/>
        <v>3047.1</v>
      </c>
      <c r="G388" s="41">
        <f t="shared" si="155"/>
        <v>4047.1</v>
      </c>
      <c r="H388" s="41">
        <f t="shared" si="155"/>
        <v>600</v>
      </c>
      <c r="I388" s="41">
        <f t="shared" si="155"/>
        <v>1000</v>
      </c>
      <c r="J388" s="41">
        <f t="shared" si="155"/>
        <v>620</v>
      </c>
      <c r="K388" s="41">
        <f t="shared" si="155"/>
        <v>620</v>
      </c>
      <c r="L388" s="71" t="s">
        <v>142</v>
      </c>
    </row>
    <row r="389" spans="1:15" x14ac:dyDescent="0.25">
      <c r="A389" s="20">
        <f t="shared" si="145"/>
        <v>378</v>
      </c>
      <c r="B389" s="36" t="s">
        <v>4</v>
      </c>
      <c r="C389" s="46">
        <f>SUM(D389:K389)</f>
        <v>15883.300000000001</v>
      </c>
      <c r="D389" s="41">
        <v>2902</v>
      </c>
      <c r="E389" s="41">
        <v>3047.1</v>
      </c>
      <c r="F389" s="41">
        <v>3047.1</v>
      </c>
      <c r="G389" s="41">
        <v>4047.1</v>
      </c>
      <c r="H389" s="41">
        <v>600</v>
      </c>
      <c r="I389" s="41">
        <v>1000</v>
      </c>
      <c r="J389" s="41">
        <v>620</v>
      </c>
      <c r="K389" s="41">
        <v>620</v>
      </c>
      <c r="L389" s="72"/>
    </row>
    <row r="390" spans="1:15" ht="27" customHeight="1" x14ac:dyDescent="0.25">
      <c r="A390" s="20">
        <f t="shared" si="145"/>
        <v>379</v>
      </c>
      <c r="B390" s="75" t="s">
        <v>163</v>
      </c>
      <c r="C390" s="76"/>
      <c r="D390" s="76"/>
      <c r="E390" s="76"/>
      <c r="F390" s="76"/>
      <c r="G390" s="76"/>
      <c r="H390" s="76"/>
      <c r="I390" s="76"/>
      <c r="J390" s="76"/>
      <c r="K390" s="76"/>
      <c r="L390" s="77"/>
    </row>
    <row r="391" spans="1:15" x14ac:dyDescent="0.25">
      <c r="A391" s="20">
        <f t="shared" si="145"/>
        <v>380</v>
      </c>
      <c r="B391" s="36" t="s">
        <v>17</v>
      </c>
      <c r="C391" s="41">
        <f t="shared" ref="C391:K391" si="156">SUM(C392:C392)</f>
        <v>13810</v>
      </c>
      <c r="D391" s="41">
        <f t="shared" si="156"/>
        <v>0</v>
      </c>
      <c r="E391" s="41">
        <f t="shared" si="156"/>
        <v>0</v>
      </c>
      <c r="F391" s="41">
        <f t="shared" si="156"/>
        <v>0</v>
      </c>
      <c r="G391" s="41">
        <f t="shared" si="156"/>
        <v>0</v>
      </c>
      <c r="H391" s="41">
        <f t="shared" si="156"/>
        <v>3450</v>
      </c>
      <c r="I391" s="41">
        <f t="shared" si="156"/>
        <v>3500</v>
      </c>
      <c r="J391" s="41">
        <f t="shared" si="156"/>
        <v>3430</v>
      </c>
      <c r="K391" s="41">
        <f t="shared" si="156"/>
        <v>3430</v>
      </c>
      <c r="L391" s="71" t="s">
        <v>167</v>
      </c>
    </row>
    <row r="392" spans="1:15" x14ac:dyDescent="0.25">
      <c r="A392" s="20">
        <f t="shared" si="145"/>
        <v>381</v>
      </c>
      <c r="B392" s="36" t="s">
        <v>4</v>
      </c>
      <c r="C392" s="46">
        <f>SUM(D392:K392)</f>
        <v>13810</v>
      </c>
      <c r="D392" s="41">
        <v>0</v>
      </c>
      <c r="E392" s="41">
        <v>0</v>
      </c>
      <c r="F392" s="41">
        <v>0</v>
      </c>
      <c r="G392" s="41">
        <v>0</v>
      </c>
      <c r="H392" s="41">
        <v>3450</v>
      </c>
      <c r="I392" s="41">
        <v>3500</v>
      </c>
      <c r="J392" s="41">
        <v>3430</v>
      </c>
      <c r="K392" s="41">
        <v>3430</v>
      </c>
      <c r="L392" s="72"/>
    </row>
    <row r="393" spans="1:15" ht="34.5" customHeight="1" x14ac:dyDescent="0.25">
      <c r="A393" s="20">
        <f t="shared" si="145"/>
        <v>382</v>
      </c>
      <c r="B393" s="80" t="s">
        <v>192</v>
      </c>
      <c r="C393" s="81"/>
      <c r="D393" s="81"/>
      <c r="E393" s="81"/>
      <c r="F393" s="81"/>
      <c r="G393" s="81"/>
      <c r="H393" s="81"/>
      <c r="I393" s="81"/>
      <c r="J393" s="81"/>
      <c r="K393" s="81"/>
      <c r="L393" s="82"/>
    </row>
    <row r="394" spans="1:15" ht="25.5" x14ac:dyDescent="0.25">
      <c r="A394" s="20">
        <f t="shared" si="145"/>
        <v>383</v>
      </c>
      <c r="B394" s="25" t="s">
        <v>37</v>
      </c>
      <c r="C394" s="46">
        <f>SUM(D394:K394)</f>
        <v>129132.31469</v>
      </c>
      <c r="D394" s="26">
        <f>SUM(D395:D396)</f>
        <v>11000.699999999999</v>
      </c>
      <c r="E394" s="26">
        <f t="shared" ref="E394:K394" si="157">SUM(E395:E396)</f>
        <v>22251.5</v>
      </c>
      <c r="F394" s="26">
        <f t="shared" si="157"/>
        <v>19492.018609999999</v>
      </c>
      <c r="G394" s="26">
        <f>SUM(G395:G396)</f>
        <v>14615.76</v>
      </c>
      <c r="H394" s="26">
        <f t="shared" si="157"/>
        <v>14699.960080000001</v>
      </c>
      <c r="I394" s="26">
        <f t="shared" si="157"/>
        <v>16627.876</v>
      </c>
      <c r="J394" s="26">
        <f t="shared" si="157"/>
        <v>15028.4</v>
      </c>
      <c r="K394" s="26">
        <f t="shared" si="157"/>
        <v>15416.1</v>
      </c>
      <c r="L394" s="69" t="s">
        <v>57</v>
      </c>
      <c r="M394" s="6"/>
      <c r="O394" s="1"/>
    </row>
    <row r="395" spans="1:15" x14ac:dyDescent="0.25">
      <c r="A395" s="20">
        <f t="shared" si="145"/>
        <v>384</v>
      </c>
      <c r="B395" s="25" t="s">
        <v>49</v>
      </c>
      <c r="C395" s="46">
        <f>SUM(D395:K395)</f>
        <v>356</v>
      </c>
      <c r="D395" s="26">
        <f>SUM(D414)</f>
        <v>0</v>
      </c>
      <c r="E395" s="26">
        <f t="shared" ref="E395:K395" si="158">SUM(E414)</f>
        <v>0</v>
      </c>
      <c r="F395" s="26">
        <f t="shared" si="158"/>
        <v>0</v>
      </c>
      <c r="G395" s="26">
        <f t="shared" si="158"/>
        <v>0</v>
      </c>
      <c r="H395" s="26">
        <f t="shared" si="158"/>
        <v>314</v>
      </c>
      <c r="I395" s="26">
        <f t="shared" si="158"/>
        <v>0</v>
      </c>
      <c r="J395" s="26">
        <f t="shared" si="158"/>
        <v>21</v>
      </c>
      <c r="K395" s="26">
        <f t="shared" si="158"/>
        <v>21</v>
      </c>
      <c r="L395" s="86"/>
      <c r="M395" s="6"/>
      <c r="O395" s="1"/>
    </row>
    <row r="396" spans="1:15" x14ac:dyDescent="0.25">
      <c r="A396" s="20">
        <f t="shared" si="145"/>
        <v>385</v>
      </c>
      <c r="B396" s="25" t="s">
        <v>4</v>
      </c>
      <c r="C396" s="46">
        <f>SUM(D396:K396)</f>
        <v>128776.31469</v>
      </c>
      <c r="D396" s="26">
        <f t="shared" ref="D396:K396" si="159">D399+D415</f>
        <v>11000.699999999999</v>
      </c>
      <c r="E396" s="26">
        <f>E399+E415</f>
        <v>22251.5</v>
      </c>
      <c r="F396" s="26">
        <f t="shared" si="159"/>
        <v>19492.018609999999</v>
      </c>
      <c r="G396" s="26">
        <f>G399+G415</f>
        <v>14615.76</v>
      </c>
      <c r="H396" s="26">
        <f t="shared" si="159"/>
        <v>14385.960080000001</v>
      </c>
      <c r="I396" s="26">
        <f t="shared" si="159"/>
        <v>16627.876</v>
      </c>
      <c r="J396" s="26">
        <f t="shared" si="159"/>
        <v>15007.4</v>
      </c>
      <c r="K396" s="26">
        <f t="shared" si="159"/>
        <v>15395.1</v>
      </c>
      <c r="L396" s="70"/>
      <c r="M396" s="3"/>
      <c r="O396" s="1"/>
    </row>
    <row r="397" spans="1:15" ht="10.5" customHeight="1" x14ac:dyDescent="0.25">
      <c r="A397" s="20">
        <f t="shared" si="145"/>
        <v>386</v>
      </c>
      <c r="B397" s="30" t="s">
        <v>10</v>
      </c>
      <c r="C397" s="31"/>
      <c r="D397" s="31"/>
      <c r="E397" s="31"/>
      <c r="F397" s="31"/>
      <c r="G397" s="31"/>
      <c r="H397" s="31"/>
      <c r="I397" s="31"/>
      <c r="J397" s="31"/>
      <c r="K397" s="31"/>
      <c r="L397" s="32"/>
      <c r="M397" s="3"/>
    </row>
    <row r="398" spans="1:15" ht="38.25" x14ac:dyDescent="0.25">
      <c r="A398" s="20">
        <f t="shared" si="145"/>
        <v>387</v>
      </c>
      <c r="B398" s="25" t="s">
        <v>36</v>
      </c>
      <c r="C398" s="46">
        <f>SUM(D398:K398)</f>
        <v>3934.26</v>
      </c>
      <c r="D398" s="26">
        <f>SUM(D399)</f>
        <v>1301.9000000000001</v>
      </c>
      <c r="E398" s="26">
        <f t="shared" ref="E398:K398" si="160">SUM(E399)</f>
        <v>789</v>
      </c>
      <c r="F398" s="26">
        <f t="shared" si="160"/>
        <v>0</v>
      </c>
      <c r="G398" s="26">
        <f t="shared" si="160"/>
        <v>328.36</v>
      </c>
      <c r="H398" s="26">
        <f t="shared" si="160"/>
        <v>0</v>
      </c>
      <c r="I398" s="26">
        <f t="shared" si="160"/>
        <v>1515</v>
      </c>
      <c r="J398" s="26">
        <f t="shared" si="160"/>
        <v>0</v>
      </c>
      <c r="K398" s="26">
        <f t="shared" si="160"/>
        <v>0</v>
      </c>
      <c r="L398" s="69" t="s">
        <v>57</v>
      </c>
      <c r="M398" s="3"/>
    </row>
    <row r="399" spans="1:15" x14ac:dyDescent="0.25">
      <c r="A399" s="20">
        <f t="shared" si="145"/>
        <v>388</v>
      </c>
      <c r="B399" s="25" t="s">
        <v>4</v>
      </c>
      <c r="C399" s="46">
        <f>SUM(D399:K399)</f>
        <v>3934.26</v>
      </c>
      <c r="D399" s="26">
        <f t="shared" ref="D399:K399" si="161">SUM(D402+D411)</f>
        <v>1301.9000000000001</v>
      </c>
      <c r="E399" s="26">
        <f t="shared" si="161"/>
        <v>789</v>
      </c>
      <c r="F399" s="26">
        <f t="shared" si="161"/>
        <v>0</v>
      </c>
      <c r="G399" s="26">
        <f t="shared" si="161"/>
        <v>328.36</v>
      </c>
      <c r="H399" s="26">
        <f t="shared" si="161"/>
        <v>0</v>
      </c>
      <c r="I399" s="26">
        <f>SUM(I402+I410)</f>
        <v>1515</v>
      </c>
      <c r="J399" s="26">
        <f t="shared" si="161"/>
        <v>0</v>
      </c>
      <c r="K399" s="26">
        <f t="shared" si="161"/>
        <v>0</v>
      </c>
      <c r="L399" s="70"/>
      <c r="M399" s="3"/>
    </row>
    <row r="400" spans="1:15" ht="12.75" customHeight="1" x14ac:dyDescent="0.25">
      <c r="A400" s="20">
        <f t="shared" si="145"/>
        <v>389</v>
      </c>
      <c r="B400" s="75" t="s">
        <v>11</v>
      </c>
      <c r="C400" s="76"/>
      <c r="D400" s="76"/>
      <c r="E400" s="76"/>
      <c r="F400" s="76"/>
      <c r="G400" s="76"/>
      <c r="H400" s="76"/>
      <c r="I400" s="76"/>
      <c r="J400" s="76"/>
      <c r="K400" s="76"/>
      <c r="L400" s="77"/>
      <c r="M400" s="3"/>
    </row>
    <row r="401" spans="1:14" ht="51" x14ac:dyDescent="0.25">
      <c r="A401" s="20">
        <f t="shared" si="145"/>
        <v>390</v>
      </c>
      <c r="B401" s="36" t="s">
        <v>28</v>
      </c>
      <c r="C401" s="26">
        <f>SUM(C402)</f>
        <v>3934.26</v>
      </c>
      <c r="D401" s="43">
        <f t="shared" ref="D401:K401" si="162">SUM(D402)</f>
        <v>1301.9000000000001</v>
      </c>
      <c r="E401" s="43">
        <f t="shared" si="162"/>
        <v>789</v>
      </c>
      <c r="F401" s="43">
        <f t="shared" si="162"/>
        <v>0</v>
      </c>
      <c r="G401" s="43">
        <f t="shared" si="162"/>
        <v>328.36</v>
      </c>
      <c r="H401" s="43">
        <f t="shared" si="162"/>
        <v>0</v>
      </c>
      <c r="I401" s="43">
        <f t="shared" si="162"/>
        <v>1515</v>
      </c>
      <c r="J401" s="43">
        <f t="shared" si="162"/>
        <v>0</v>
      </c>
      <c r="K401" s="43">
        <f t="shared" si="162"/>
        <v>0</v>
      </c>
      <c r="L401" s="71" t="s">
        <v>57</v>
      </c>
      <c r="M401" s="3"/>
    </row>
    <row r="402" spans="1:14" x14ac:dyDescent="0.25">
      <c r="A402" s="20">
        <f t="shared" si="145"/>
        <v>391</v>
      </c>
      <c r="B402" s="33" t="s">
        <v>4</v>
      </c>
      <c r="C402" s="26">
        <f>SUM(D402:J402)</f>
        <v>3934.26</v>
      </c>
      <c r="D402" s="41">
        <f t="shared" ref="D402:K402" si="163">SUM(D405+D408)</f>
        <v>1301.9000000000001</v>
      </c>
      <c r="E402" s="41">
        <f t="shared" si="163"/>
        <v>789</v>
      </c>
      <c r="F402" s="41">
        <f t="shared" si="163"/>
        <v>0</v>
      </c>
      <c r="G402" s="41">
        <f t="shared" si="163"/>
        <v>328.36</v>
      </c>
      <c r="H402" s="41">
        <f t="shared" si="163"/>
        <v>0</v>
      </c>
      <c r="I402" s="41">
        <f t="shared" si="163"/>
        <v>1515</v>
      </c>
      <c r="J402" s="41">
        <f t="shared" si="163"/>
        <v>0</v>
      </c>
      <c r="K402" s="41">
        <f t="shared" si="163"/>
        <v>0</v>
      </c>
      <c r="L402" s="72"/>
      <c r="M402" s="3"/>
    </row>
    <row r="403" spans="1:14" ht="15" customHeight="1" x14ac:dyDescent="0.25">
      <c r="A403" s="20">
        <f t="shared" si="145"/>
        <v>392</v>
      </c>
      <c r="B403" s="75" t="s">
        <v>182</v>
      </c>
      <c r="C403" s="76"/>
      <c r="D403" s="76"/>
      <c r="E403" s="76"/>
      <c r="F403" s="76"/>
      <c r="G403" s="76"/>
      <c r="H403" s="76"/>
      <c r="I403" s="76"/>
      <c r="J403" s="76"/>
      <c r="K403" s="76"/>
      <c r="L403" s="77"/>
      <c r="M403" s="3"/>
    </row>
    <row r="404" spans="1:14" x14ac:dyDescent="0.25">
      <c r="A404" s="20">
        <f t="shared" si="145"/>
        <v>393</v>
      </c>
      <c r="B404" s="36" t="s">
        <v>17</v>
      </c>
      <c r="C404" s="46">
        <f>SUM(D404:K404)</f>
        <v>3934.26</v>
      </c>
      <c r="D404" s="65">
        <f>SUM(D405)</f>
        <v>1301.9000000000001</v>
      </c>
      <c r="E404" s="65">
        <f t="shared" ref="E404:K404" si="164">SUM(E405)</f>
        <v>789</v>
      </c>
      <c r="F404" s="65">
        <f t="shared" si="164"/>
        <v>0</v>
      </c>
      <c r="G404" s="65">
        <f t="shared" si="164"/>
        <v>328.36</v>
      </c>
      <c r="H404" s="65">
        <f t="shared" si="164"/>
        <v>0</v>
      </c>
      <c r="I404" s="65">
        <f t="shared" si="164"/>
        <v>1515</v>
      </c>
      <c r="J404" s="65">
        <f t="shared" si="164"/>
        <v>0</v>
      </c>
      <c r="K404" s="65">
        <f t="shared" si="164"/>
        <v>0</v>
      </c>
      <c r="L404" s="71" t="s">
        <v>143</v>
      </c>
      <c r="M404" s="3"/>
    </row>
    <row r="405" spans="1:14" x14ac:dyDescent="0.25">
      <c r="A405" s="20">
        <f t="shared" si="145"/>
        <v>394</v>
      </c>
      <c r="B405" s="36" t="s">
        <v>4</v>
      </c>
      <c r="C405" s="46">
        <f>SUM(D405:K405)</f>
        <v>3934.26</v>
      </c>
      <c r="D405" s="65">
        <v>1301.9000000000001</v>
      </c>
      <c r="E405" s="65">
        <v>789</v>
      </c>
      <c r="F405" s="65">
        <v>0</v>
      </c>
      <c r="G405" s="65">
        <v>328.36</v>
      </c>
      <c r="H405" s="65">
        <v>0</v>
      </c>
      <c r="I405" s="65">
        <v>1515</v>
      </c>
      <c r="J405" s="65">
        <v>0</v>
      </c>
      <c r="K405" s="65">
        <f>SUM(J405)</f>
        <v>0</v>
      </c>
      <c r="L405" s="72"/>
      <c r="M405" s="3"/>
    </row>
    <row r="406" spans="1:14" ht="15" customHeight="1" x14ac:dyDescent="0.25">
      <c r="A406" s="20">
        <f t="shared" si="145"/>
        <v>395</v>
      </c>
      <c r="B406" s="75" t="s">
        <v>92</v>
      </c>
      <c r="C406" s="76"/>
      <c r="D406" s="76"/>
      <c r="E406" s="76"/>
      <c r="F406" s="76"/>
      <c r="G406" s="76"/>
      <c r="H406" s="76"/>
      <c r="I406" s="76"/>
      <c r="J406" s="76"/>
      <c r="K406" s="76"/>
      <c r="L406" s="77"/>
      <c r="M406" s="3"/>
    </row>
    <row r="407" spans="1:14" x14ac:dyDescent="0.25">
      <c r="A407" s="20">
        <f t="shared" si="145"/>
        <v>396</v>
      </c>
      <c r="B407" s="36" t="s">
        <v>17</v>
      </c>
      <c r="C407" s="37">
        <f>SUM(D407:J407)</f>
        <v>0</v>
      </c>
      <c r="D407" s="37">
        <f t="shared" ref="D407:K407" si="165">SUM(D408)</f>
        <v>0</v>
      </c>
      <c r="E407" s="37">
        <f t="shared" si="165"/>
        <v>0</v>
      </c>
      <c r="F407" s="37">
        <f t="shared" si="165"/>
        <v>0</v>
      </c>
      <c r="G407" s="37">
        <f t="shared" si="165"/>
        <v>0</v>
      </c>
      <c r="H407" s="37">
        <f t="shared" si="165"/>
        <v>0</v>
      </c>
      <c r="I407" s="37">
        <f t="shared" si="165"/>
        <v>0</v>
      </c>
      <c r="J407" s="37">
        <f t="shared" si="165"/>
        <v>0</v>
      </c>
      <c r="K407" s="37">
        <f t="shared" si="165"/>
        <v>0</v>
      </c>
      <c r="L407" s="71" t="s">
        <v>144</v>
      </c>
      <c r="M407" s="3"/>
    </row>
    <row r="408" spans="1:14" x14ac:dyDescent="0.25">
      <c r="A408" s="20">
        <f t="shared" si="145"/>
        <v>397</v>
      </c>
      <c r="B408" s="36" t="s">
        <v>4</v>
      </c>
      <c r="C408" s="37">
        <f>SUM(D408:J408)</f>
        <v>0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f>SUM(H408)</f>
        <v>0</v>
      </c>
      <c r="J408" s="37">
        <f>SUM(I408)</f>
        <v>0</v>
      </c>
      <c r="K408" s="37">
        <f>SUM(J408)</f>
        <v>0</v>
      </c>
      <c r="L408" s="72"/>
      <c r="M408" s="3"/>
    </row>
    <row r="409" spans="1:14" ht="12.75" customHeight="1" x14ac:dyDescent="0.25">
      <c r="A409" s="20">
        <f t="shared" si="145"/>
        <v>398</v>
      </c>
      <c r="B409" s="59" t="s">
        <v>12</v>
      </c>
      <c r="C409" s="60"/>
      <c r="D409" s="60"/>
      <c r="E409" s="60"/>
      <c r="F409" s="60"/>
      <c r="G409" s="60"/>
      <c r="H409" s="60"/>
      <c r="I409" s="60"/>
      <c r="J409" s="60"/>
      <c r="K409" s="60"/>
      <c r="L409" s="61"/>
    </row>
    <row r="410" spans="1:14" x14ac:dyDescent="0.25">
      <c r="A410" s="20">
        <f t="shared" si="145"/>
        <v>399</v>
      </c>
      <c r="B410" s="36" t="s">
        <v>9</v>
      </c>
      <c r="C410" s="41">
        <f>SUM(D410:J410)</f>
        <v>0</v>
      </c>
      <c r="D410" s="41">
        <f>SUM(D411)</f>
        <v>0</v>
      </c>
      <c r="E410" s="41">
        <f t="shared" ref="E410:K410" si="166">SUM(E411)</f>
        <v>0</v>
      </c>
      <c r="F410" s="41">
        <f t="shared" si="166"/>
        <v>0</v>
      </c>
      <c r="G410" s="41">
        <f t="shared" si="166"/>
        <v>0</v>
      </c>
      <c r="H410" s="41">
        <f t="shared" si="166"/>
        <v>0</v>
      </c>
      <c r="I410" s="41">
        <f t="shared" si="166"/>
        <v>0</v>
      </c>
      <c r="J410" s="41">
        <f t="shared" si="166"/>
        <v>0</v>
      </c>
      <c r="K410" s="41">
        <f t="shared" si="166"/>
        <v>0</v>
      </c>
      <c r="L410" s="71" t="s">
        <v>57</v>
      </c>
    </row>
    <row r="411" spans="1:14" x14ac:dyDescent="0.25">
      <c r="A411" s="20">
        <f t="shared" si="145"/>
        <v>400</v>
      </c>
      <c r="B411" s="33" t="s">
        <v>4</v>
      </c>
      <c r="C411" s="41">
        <f>SUM(D411:J411)</f>
        <v>0</v>
      </c>
      <c r="D411" s="41">
        <v>0</v>
      </c>
      <c r="E411" s="41">
        <v>0</v>
      </c>
      <c r="F411" s="41">
        <v>0</v>
      </c>
      <c r="G411" s="41">
        <v>0</v>
      </c>
      <c r="H411" s="41">
        <v>0</v>
      </c>
      <c r="I411" s="41">
        <v>0</v>
      </c>
      <c r="J411" s="41">
        <f>SUM(J405+J408)</f>
        <v>0</v>
      </c>
      <c r="K411" s="41">
        <f>SUM(K405+K408)</f>
        <v>0</v>
      </c>
      <c r="L411" s="72"/>
    </row>
    <row r="412" spans="1:14" ht="12.75" customHeight="1" x14ac:dyDescent="0.25">
      <c r="A412" s="20">
        <f t="shared" si="145"/>
        <v>401</v>
      </c>
      <c r="B412" s="30" t="s">
        <v>20</v>
      </c>
      <c r="C412" s="31"/>
      <c r="D412" s="31"/>
      <c r="E412" s="31"/>
      <c r="F412" s="31"/>
      <c r="G412" s="31"/>
      <c r="H412" s="31"/>
      <c r="I412" s="31"/>
      <c r="J412" s="31"/>
      <c r="K412" s="31"/>
      <c r="L412" s="32"/>
    </row>
    <row r="413" spans="1:14" x14ac:dyDescent="0.25">
      <c r="A413" s="20">
        <f t="shared" ref="A413:A476" si="167">SUM(A412+1)</f>
        <v>402</v>
      </c>
      <c r="B413" s="25" t="s">
        <v>9</v>
      </c>
      <c r="C413" s="26">
        <f>SUM(C414:C415)</f>
        <v>125198.05469</v>
      </c>
      <c r="D413" s="26">
        <f>SUM(D414:D415)</f>
        <v>9698.7999999999993</v>
      </c>
      <c r="E413" s="26">
        <f t="shared" ref="E413:K413" si="168">SUM(E414:E415)</f>
        <v>21462.5</v>
      </c>
      <c r="F413" s="26">
        <f t="shared" si="168"/>
        <v>19492.018609999999</v>
      </c>
      <c r="G413" s="26">
        <f t="shared" si="168"/>
        <v>14287.4</v>
      </c>
      <c r="H413" s="26">
        <f t="shared" si="168"/>
        <v>14699.960080000001</v>
      </c>
      <c r="I413" s="26">
        <f t="shared" si="168"/>
        <v>15112.876</v>
      </c>
      <c r="J413" s="26">
        <f t="shared" si="168"/>
        <v>15028.4</v>
      </c>
      <c r="K413" s="26">
        <f t="shared" si="168"/>
        <v>15416.1</v>
      </c>
      <c r="L413" s="73" t="s">
        <v>57</v>
      </c>
      <c r="N413" s="4"/>
    </row>
    <row r="414" spans="1:14" x14ac:dyDescent="0.25">
      <c r="A414" s="20">
        <f t="shared" si="167"/>
        <v>403</v>
      </c>
      <c r="B414" s="25" t="s">
        <v>49</v>
      </c>
      <c r="C414" s="26">
        <f>SUM(D414:K414)</f>
        <v>356</v>
      </c>
      <c r="D414" s="26">
        <f>SUM(D425+D419)</f>
        <v>0</v>
      </c>
      <c r="E414" s="26">
        <f t="shared" ref="E414:K414" si="169">SUM(E425+E419)</f>
        <v>0</v>
      </c>
      <c r="F414" s="26">
        <f t="shared" si="169"/>
        <v>0</v>
      </c>
      <c r="G414" s="26">
        <f t="shared" si="169"/>
        <v>0</v>
      </c>
      <c r="H414" s="26">
        <f t="shared" si="169"/>
        <v>314</v>
      </c>
      <c r="I414" s="26">
        <f t="shared" si="169"/>
        <v>0</v>
      </c>
      <c r="J414" s="26">
        <f t="shared" si="169"/>
        <v>21</v>
      </c>
      <c r="K414" s="26">
        <f t="shared" si="169"/>
        <v>21</v>
      </c>
      <c r="L414" s="78"/>
      <c r="N414" s="4"/>
    </row>
    <row r="415" spans="1:14" x14ac:dyDescent="0.25">
      <c r="A415" s="20">
        <f t="shared" si="167"/>
        <v>404</v>
      </c>
      <c r="B415" s="47" t="s">
        <v>4</v>
      </c>
      <c r="C415" s="26">
        <f>SUM(D415:K415)</f>
        <v>124842.05469</v>
      </c>
      <c r="D415" s="26">
        <f>SUM(D418+D422)</f>
        <v>9698.7999999999993</v>
      </c>
      <c r="E415" s="26">
        <f t="shared" ref="E415:K415" si="170">SUM(E418+E422)</f>
        <v>21462.5</v>
      </c>
      <c r="F415" s="26">
        <f t="shared" si="170"/>
        <v>19492.018609999999</v>
      </c>
      <c r="G415" s="26">
        <f t="shared" si="170"/>
        <v>14287.4</v>
      </c>
      <c r="H415" s="26">
        <f t="shared" si="170"/>
        <v>14385.960080000001</v>
      </c>
      <c r="I415" s="26">
        <f t="shared" si="170"/>
        <v>15112.876</v>
      </c>
      <c r="J415" s="26">
        <f t="shared" si="170"/>
        <v>15007.4</v>
      </c>
      <c r="K415" s="26">
        <f t="shared" si="170"/>
        <v>15395.1</v>
      </c>
      <c r="L415" s="74"/>
      <c r="N415" s="4"/>
    </row>
    <row r="416" spans="1:14" ht="28.5" customHeight="1" x14ac:dyDescent="0.25">
      <c r="A416" s="20">
        <f t="shared" si="167"/>
        <v>405</v>
      </c>
      <c r="B416" s="75" t="s">
        <v>93</v>
      </c>
      <c r="C416" s="76"/>
      <c r="D416" s="76"/>
      <c r="E416" s="76"/>
      <c r="F416" s="76"/>
      <c r="G416" s="76"/>
      <c r="H416" s="76"/>
      <c r="I416" s="76"/>
      <c r="J416" s="76"/>
      <c r="K416" s="76"/>
      <c r="L416" s="77"/>
    </row>
    <row r="417" spans="1:12" ht="36" customHeight="1" x14ac:dyDescent="0.25">
      <c r="A417" s="20">
        <f t="shared" si="167"/>
        <v>406</v>
      </c>
      <c r="B417" s="36" t="s">
        <v>17</v>
      </c>
      <c r="C417" s="46">
        <f>SUM(D417:K417)</f>
        <v>119943.95469</v>
      </c>
      <c r="D417" s="41">
        <f t="shared" ref="D417:K417" si="171">SUM(D418:D419)</f>
        <v>9048.7999999999993</v>
      </c>
      <c r="E417" s="41">
        <f t="shared" si="171"/>
        <v>20780</v>
      </c>
      <c r="F417" s="41">
        <f t="shared" si="171"/>
        <v>18975.418610000001</v>
      </c>
      <c r="G417" s="41">
        <f t="shared" si="171"/>
        <v>13630.4</v>
      </c>
      <c r="H417" s="41">
        <f t="shared" si="171"/>
        <v>14099.960080000001</v>
      </c>
      <c r="I417" s="41">
        <f t="shared" si="171"/>
        <v>14512.876</v>
      </c>
      <c r="J417" s="41">
        <f t="shared" si="171"/>
        <v>14254.4</v>
      </c>
      <c r="K417" s="41">
        <f t="shared" si="171"/>
        <v>14642.1</v>
      </c>
      <c r="L417" s="71" t="s">
        <v>180</v>
      </c>
    </row>
    <row r="418" spans="1:12" ht="26.25" customHeight="1" x14ac:dyDescent="0.25">
      <c r="A418" s="20">
        <f t="shared" si="167"/>
        <v>407</v>
      </c>
      <c r="B418" s="36" t="s">
        <v>4</v>
      </c>
      <c r="C418" s="46">
        <f>SUM(D418:K418)</f>
        <v>119629.95469</v>
      </c>
      <c r="D418" s="41">
        <v>9048.7999999999993</v>
      </c>
      <c r="E418" s="41">
        <v>20780</v>
      </c>
      <c r="F418" s="41">
        <v>18975.418610000001</v>
      </c>
      <c r="G418" s="41">
        <v>13630.4</v>
      </c>
      <c r="H418" s="41">
        <v>13785.960080000001</v>
      </c>
      <c r="I418" s="41">
        <v>14512.876</v>
      </c>
      <c r="J418" s="41">
        <v>14254.4</v>
      </c>
      <c r="K418" s="41">
        <v>14642.1</v>
      </c>
      <c r="L418" s="79"/>
    </row>
    <row r="419" spans="1:12" ht="13.5" customHeight="1" x14ac:dyDescent="0.25">
      <c r="A419" s="20">
        <f t="shared" si="167"/>
        <v>408</v>
      </c>
      <c r="B419" s="25" t="s">
        <v>49</v>
      </c>
      <c r="C419" s="46">
        <f>SUM(D419:K419)</f>
        <v>314</v>
      </c>
      <c r="D419" s="41">
        <v>0</v>
      </c>
      <c r="E419" s="41">
        <v>0</v>
      </c>
      <c r="F419" s="41">
        <v>0</v>
      </c>
      <c r="G419" s="41">
        <v>0</v>
      </c>
      <c r="H419" s="41">
        <v>314</v>
      </c>
      <c r="I419" s="41">
        <v>0</v>
      </c>
      <c r="J419" s="41">
        <v>0</v>
      </c>
      <c r="K419" s="41">
        <v>0</v>
      </c>
      <c r="L419" s="72"/>
    </row>
    <row r="420" spans="1:12" ht="12" customHeight="1" x14ac:dyDescent="0.25">
      <c r="A420" s="20">
        <f t="shared" si="167"/>
        <v>409</v>
      </c>
      <c r="B420" s="75" t="s">
        <v>94</v>
      </c>
      <c r="C420" s="76"/>
      <c r="D420" s="76"/>
      <c r="E420" s="76"/>
      <c r="F420" s="76"/>
      <c r="G420" s="76"/>
      <c r="H420" s="76"/>
      <c r="I420" s="76"/>
      <c r="J420" s="76"/>
      <c r="K420" s="76"/>
      <c r="L420" s="77"/>
    </row>
    <row r="421" spans="1:12" x14ac:dyDescent="0.25">
      <c r="A421" s="20">
        <f t="shared" si="167"/>
        <v>410</v>
      </c>
      <c r="B421" s="36" t="s">
        <v>17</v>
      </c>
      <c r="C421" s="41">
        <f>SUM(C422)</f>
        <v>5212.1000000000004</v>
      </c>
      <c r="D421" s="41">
        <f>SUM(D422)</f>
        <v>650</v>
      </c>
      <c r="E421" s="41">
        <f t="shared" ref="E421:K421" si="172">SUM(E422)</f>
        <v>682.5</v>
      </c>
      <c r="F421" s="41">
        <f t="shared" si="172"/>
        <v>516.6</v>
      </c>
      <c r="G421" s="41">
        <f t="shared" si="172"/>
        <v>657</v>
      </c>
      <c r="H421" s="41">
        <f t="shared" si="172"/>
        <v>600</v>
      </c>
      <c r="I421" s="41">
        <f t="shared" si="172"/>
        <v>600</v>
      </c>
      <c r="J421" s="41">
        <f t="shared" si="172"/>
        <v>753</v>
      </c>
      <c r="K421" s="41">
        <f t="shared" si="172"/>
        <v>753</v>
      </c>
      <c r="L421" s="71" t="s">
        <v>145</v>
      </c>
    </row>
    <row r="422" spans="1:12" x14ac:dyDescent="0.25">
      <c r="A422" s="20">
        <f t="shared" si="167"/>
        <v>411</v>
      </c>
      <c r="B422" s="36" t="s">
        <v>4</v>
      </c>
      <c r="C422" s="41">
        <f>SUM(D422:K422)</f>
        <v>5212.1000000000004</v>
      </c>
      <c r="D422" s="41">
        <v>650</v>
      </c>
      <c r="E422" s="41">
        <v>682.5</v>
      </c>
      <c r="F422" s="41">
        <v>516.6</v>
      </c>
      <c r="G422" s="41">
        <v>657</v>
      </c>
      <c r="H422" s="41">
        <v>600</v>
      </c>
      <c r="I422" s="41">
        <v>600</v>
      </c>
      <c r="J422" s="41">
        <v>753</v>
      </c>
      <c r="K422" s="41">
        <v>753</v>
      </c>
      <c r="L422" s="72"/>
    </row>
    <row r="423" spans="1:12" ht="28.5" customHeight="1" x14ac:dyDescent="0.25">
      <c r="A423" s="20">
        <f t="shared" si="167"/>
        <v>412</v>
      </c>
      <c r="B423" s="75" t="s">
        <v>176</v>
      </c>
      <c r="C423" s="76"/>
      <c r="D423" s="76"/>
      <c r="E423" s="76"/>
      <c r="F423" s="76"/>
      <c r="G423" s="76"/>
      <c r="H423" s="76"/>
      <c r="I423" s="76"/>
      <c r="J423" s="76"/>
      <c r="K423" s="76"/>
      <c r="L423" s="77"/>
    </row>
    <row r="424" spans="1:12" x14ac:dyDescent="0.25">
      <c r="A424" s="20">
        <f t="shared" si="167"/>
        <v>413</v>
      </c>
      <c r="B424" s="36" t="s">
        <v>17</v>
      </c>
      <c r="C424" s="46">
        <f>SUM(D424:K424)</f>
        <v>42</v>
      </c>
      <c r="D424" s="41">
        <f t="shared" ref="D424:K424" si="173">SUM(D425)</f>
        <v>0</v>
      </c>
      <c r="E424" s="41">
        <f t="shared" si="173"/>
        <v>0</v>
      </c>
      <c r="F424" s="41">
        <f t="shared" si="173"/>
        <v>0</v>
      </c>
      <c r="G424" s="41">
        <f t="shared" si="173"/>
        <v>0</v>
      </c>
      <c r="H424" s="41">
        <f t="shared" si="173"/>
        <v>0</v>
      </c>
      <c r="I424" s="41">
        <f t="shared" si="173"/>
        <v>0</v>
      </c>
      <c r="J424" s="41">
        <f t="shared" si="173"/>
        <v>21</v>
      </c>
      <c r="K424" s="41">
        <f t="shared" si="173"/>
        <v>21</v>
      </c>
      <c r="L424" s="71" t="s">
        <v>146</v>
      </c>
    </row>
    <row r="425" spans="1:12" x14ac:dyDescent="0.25">
      <c r="A425" s="20">
        <f t="shared" si="167"/>
        <v>414</v>
      </c>
      <c r="B425" s="36" t="s">
        <v>49</v>
      </c>
      <c r="C425" s="46">
        <f>SUM(D425:K425)</f>
        <v>42</v>
      </c>
      <c r="D425" s="41">
        <v>0</v>
      </c>
      <c r="E425" s="41">
        <v>0</v>
      </c>
      <c r="F425" s="41">
        <v>0</v>
      </c>
      <c r="G425" s="41">
        <v>0</v>
      </c>
      <c r="H425" s="41">
        <v>0</v>
      </c>
      <c r="I425" s="41">
        <v>0</v>
      </c>
      <c r="J425" s="41">
        <v>21</v>
      </c>
      <c r="K425" s="43">
        <v>21</v>
      </c>
      <c r="L425" s="72"/>
    </row>
    <row r="426" spans="1:12" ht="12.75" customHeight="1" x14ac:dyDescent="0.25">
      <c r="A426" s="20">
        <f t="shared" si="167"/>
        <v>415</v>
      </c>
      <c r="B426" s="80" t="s">
        <v>100</v>
      </c>
      <c r="C426" s="81"/>
      <c r="D426" s="81"/>
      <c r="E426" s="81"/>
      <c r="F426" s="81"/>
      <c r="G426" s="81"/>
      <c r="H426" s="81"/>
      <c r="I426" s="81"/>
      <c r="J426" s="81"/>
      <c r="K426" s="81"/>
      <c r="L426" s="82"/>
    </row>
    <row r="427" spans="1:12" x14ac:dyDescent="0.25">
      <c r="A427" s="20">
        <f t="shared" si="167"/>
        <v>416</v>
      </c>
      <c r="B427" s="25" t="s">
        <v>101</v>
      </c>
      <c r="C427" s="83">
        <f>SUM(D427:K428)</f>
        <v>22789.462</v>
      </c>
      <c r="D427" s="83">
        <f t="shared" ref="D427:J427" si="174">SUM(D429+D432+D433)</f>
        <v>0</v>
      </c>
      <c r="E427" s="83">
        <f t="shared" si="174"/>
        <v>0</v>
      </c>
      <c r="F427" s="83">
        <f t="shared" si="174"/>
        <v>0</v>
      </c>
      <c r="G427" s="83">
        <f>SUM(G429+G432+G433)</f>
        <v>22789.462</v>
      </c>
      <c r="H427" s="83">
        <f t="shared" si="174"/>
        <v>0</v>
      </c>
      <c r="I427" s="83">
        <f t="shared" si="174"/>
        <v>0</v>
      </c>
      <c r="J427" s="83">
        <f t="shared" si="174"/>
        <v>0</v>
      </c>
      <c r="K427" s="83">
        <f>SUM(K429+K432+K433)</f>
        <v>0</v>
      </c>
      <c r="L427" s="73" t="s">
        <v>57</v>
      </c>
    </row>
    <row r="428" spans="1:12" x14ac:dyDescent="0.25">
      <c r="A428" s="20">
        <f t="shared" si="167"/>
        <v>417</v>
      </c>
      <c r="B428" s="25" t="s">
        <v>9</v>
      </c>
      <c r="C428" s="84"/>
      <c r="D428" s="84"/>
      <c r="E428" s="84"/>
      <c r="F428" s="84"/>
      <c r="G428" s="84"/>
      <c r="H428" s="84"/>
      <c r="I428" s="84"/>
      <c r="J428" s="84"/>
      <c r="K428" s="84"/>
      <c r="L428" s="78"/>
    </row>
    <row r="429" spans="1:12" x14ac:dyDescent="0.25">
      <c r="A429" s="20">
        <f t="shared" si="167"/>
        <v>418</v>
      </c>
      <c r="B429" s="27" t="s">
        <v>151</v>
      </c>
      <c r="C429" s="26">
        <f>SUM(D429:J429)</f>
        <v>6973.561999999999</v>
      </c>
      <c r="D429" s="26">
        <f t="shared" ref="D429:J429" si="175">SUM(D436+D451)</f>
        <v>0</v>
      </c>
      <c r="E429" s="26">
        <f t="shared" si="175"/>
        <v>0</v>
      </c>
      <c r="F429" s="26">
        <f t="shared" si="175"/>
        <v>0</v>
      </c>
      <c r="G429" s="26">
        <f>SUM(G430:G431)</f>
        <v>6973.561999999999</v>
      </c>
      <c r="H429" s="26">
        <f t="shared" si="175"/>
        <v>0</v>
      </c>
      <c r="I429" s="26">
        <f t="shared" si="175"/>
        <v>0</v>
      </c>
      <c r="J429" s="26">
        <f t="shared" si="175"/>
        <v>0</v>
      </c>
      <c r="K429" s="26">
        <f>SUM(K436+K451)</f>
        <v>0</v>
      </c>
      <c r="L429" s="78"/>
    </row>
    <row r="430" spans="1:12" x14ac:dyDescent="0.25">
      <c r="A430" s="20">
        <f t="shared" si="167"/>
        <v>419</v>
      </c>
      <c r="B430" s="27" t="s">
        <v>152</v>
      </c>
      <c r="C430" s="26">
        <f>SUM(D430:J430)</f>
        <v>6778.2963999999993</v>
      </c>
      <c r="D430" s="26">
        <f>SUM(D435+D452)</f>
        <v>0</v>
      </c>
      <c r="E430" s="26">
        <f>SUM(E435+E452)</f>
        <v>0</v>
      </c>
      <c r="F430" s="26">
        <f>SUM(F435+F452)</f>
        <v>0</v>
      </c>
      <c r="G430" s="26">
        <f>SUM(G452)</f>
        <v>6778.2963999999993</v>
      </c>
      <c r="H430" s="26">
        <f>SUM(H435+H452)</f>
        <v>0</v>
      </c>
      <c r="I430" s="26">
        <f>SUM(I435+I452)</f>
        <v>0</v>
      </c>
      <c r="J430" s="26">
        <f>SUM(J435+J452)</f>
        <v>0</v>
      </c>
      <c r="K430" s="26">
        <f>SUM(K435+K452)</f>
        <v>0</v>
      </c>
      <c r="L430" s="78"/>
    </row>
    <row r="431" spans="1:12" ht="25.5" x14ac:dyDescent="0.25">
      <c r="A431" s="20">
        <f t="shared" si="167"/>
        <v>420</v>
      </c>
      <c r="B431" s="27" t="s">
        <v>109</v>
      </c>
      <c r="C431" s="26">
        <f>SUM(D431:J431)</f>
        <v>195.26560000000001</v>
      </c>
      <c r="D431" s="26">
        <f t="shared" ref="D431:F432" si="176">SUM(D436+D453)</f>
        <v>0</v>
      </c>
      <c r="E431" s="26">
        <f t="shared" si="176"/>
        <v>0</v>
      </c>
      <c r="F431" s="26">
        <f t="shared" si="176"/>
        <v>0</v>
      </c>
      <c r="G431" s="26">
        <f>SUM(G453)</f>
        <v>195.26560000000001</v>
      </c>
      <c r="H431" s="26">
        <f t="shared" ref="H431:J432" si="177">SUM(H436+H453)</f>
        <v>0</v>
      </c>
      <c r="I431" s="26">
        <f t="shared" si="177"/>
        <v>0</v>
      </c>
      <c r="J431" s="26">
        <f t="shared" si="177"/>
        <v>0</v>
      </c>
      <c r="K431" s="26">
        <f>SUM(K436+K453)</f>
        <v>0</v>
      </c>
      <c r="L431" s="78"/>
    </row>
    <row r="432" spans="1:12" x14ac:dyDescent="0.25">
      <c r="A432" s="20">
        <f t="shared" si="167"/>
        <v>421</v>
      </c>
      <c r="B432" s="25" t="s">
        <v>5</v>
      </c>
      <c r="C432" s="26">
        <f>SUM(D432:J432)</f>
        <v>184.01</v>
      </c>
      <c r="D432" s="26">
        <f t="shared" si="176"/>
        <v>0</v>
      </c>
      <c r="E432" s="26">
        <f t="shared" si="176"/>
        <v>0</v>
      </c>
      <c r="F432" s="26">
        <f t="shared" si="176"/>
        <v>0</v>
      </c>
      <c r="G432" s="26">
        <f>SUM(G454)</f>
        <v>184.01</v>
      </c>
      <c r="H432" s="26">
        <f t="shared" si="177"/>
        <v>0</v>
      </c>
      <c r="I432" s="26">
        <f t="shared" si="177"/>
        <v>0</v>
      </c>
      <c r="J432" s="26">
        <f t="shared" si="177"/>
        <v>0</v>
      </c>
      <c r="K432" s="26">
        <f>SUM(K437+K454)</f>
        <v>0</v>
      </c>
      <c r="L432" s="78"/>
    </row>
    <row r="433" spans="1:12" x14ac:dyDescent="0.25">
      <c r="A433" s="20">
        <f t="shared" si="167"/>
        <v>422</v>
      </c>
      <c r="B433" s="36" t="s">
        <v>52</v>
      </c>
      <c r="C433" s="26">
        <f>SUM(D433:J433)</f>
        <v>15631.89</v>
      </c>
      <c r="D433" s="26">
        <v>0</v>
      </c>
      <c r="E433" s="26">
        <v>0</v>
      </c>
      <c r="F433" s="26">
        <v>0</v>
      </c>
      <c r="G433" s="26">
        <f>SUM(G438+G455)</f>
        <v>15631.89</v>
      </c>
      <c r="H433" s="26">
        <v>0</v>
      </c>
      <c r="I433" s="26">
        <v>0</v>
      </c>
      <c r="J433" s="26">
        <v>0</v>
      </c>
      <c r="K433" s="26">
        <v>0</v>
      </c>
      <c r="L433" s="78"/>
    </row>
    <row r="434" spans="1:12" x14ac:dyDescent="0.25">
      <c r="A434" s="20">
        <f t="shared" si="167"/>
        <v>423</v>
      </c>
      <c r="B434" s="30" t="s">
        <v>10</v>
      </c>
      <c r="C434" s="31"/>
      <c r="D434" s="31"/>
      <c r="E434" s="31"/>
      <c r="F434" s="31"/>
      <c r="G434" s="31"/>
      <c r="H434" s="31"/>
      <c r="I434" s="31"/>
      <c r="J434" s="31"/>
      <c r="K434" s="31"/>
      <c r="L434" s="32"/>
    </row>
    <row r="435" spans="1:12" ht="38.25" x14ac:dyDescent="0.25">
      <c r="A435" s="20">
        <f t="shared" si="167"/>
        <v>424</v>
      </c>
      <c r="B435" s="25" t="s">
        <v>23</v>
      </c>
      <c r="C435" s="26">
        <f>SUM(D435:J435)</f>
        <v>0</v>
      </c>
      <c r="D435" s="26">
        <f>SUM(D436+D437)</f>
        <v>0</v>
      </c>
      <c r="E435" s="26">
        <f>SUM(E436+E437)</f>
        <v>0</v>
      </c>
      <c r="F435" s="26">
        <f t="shared" ref="F435:K435" si="178">SUM(F436)</f>
        <v>0</v>
      </c>
      <c r="G435" s="26">
        <f t="shared" si="178"/>
        <v>0</v>
      </c>
      <c r="H435" s="26">
        <f t="shared" si="178"/>
        <v>0</v>
      </c>
      <c r="I435" s="26">
        <f t="shared" si="178"/>
        <v>0</v>
      </c>
      <c r="J435" s="26">
        <f t="shared" si="178"/>
        <v>0</v>
      </c>
      <c r="K435" s="26">
        <f t="shared" si="178"/>
        <v>0</v>
      </c>
      <c r="L435" s="73" t="s">
        <v>57</v>
      </c>
    </row>
    <row r="436" spans="1:12" x14ac:dyDescent="0.25">
      <c r="A436" s="20">
        <f t="shared" si="167"/>
        <v>425</v>
      </c>
      <c r="B436" s="25" t="s">
        <v>4</v>
      </c>
      <c r="C436" s="26">
        <f>SUM(D436:J436)</f>
        <v>0</v>
      </c>
      <c r="D436" s="26">
        <f>SUM(D458)</f>
        <v>0</v>
      </c>
      <c r="E436" s="26">
        <f t="shared" ref="E436:J436" si="179">SUM(E458)</f>
        <v>0</v>
      </c>
      <c r="F436" s="26">
        <f>SUM(F458)</f>
        <v>0</v>
      </c>
      <c r="G436" s="26">
        <f>SUM(G441+G446)</f>
        <v>0</v>
      </c>
      <c r="H436" s="26">
        <f t="shared" si="179"/>
        <v>0</v>
      </c>
      <c r="I436" s="26">
        <f t="shared" si="179"/>
        <v>0</v>
      </c>
      <c r="J436" s="26">
        <f t="shared" si="179"/>
        <v>0</v>
      </c>
      <c r="K436" s="26">
        <f>SUM(K458)</f>
        <v>0</v>
      </c>
      <c r="L436" s="78"/>
    </row>
    <row r="437" spans="1:12" x14ac:dyDescent="0.25">
      <c r="A437" s="20">
        <f t="shared" si="167"/>
        <v>426</v>
      </c>
      <c r="B437" s="25" t="s">
        <v>5</v>
      </c>
      <c r="C437" s="26">
        <f>SUM(D437:J437)</f>
        <v>0</v>
      </c>
      <c r="D437" s="26">
        <f>SUM(D447)</f>
        <v>0</v>
      </c>
      <c r="E437" s="26">
        <f t="shared" ref="E437:J437" si="180">SUM(E447)</f>
        <v>0</v>
      </c>
      <c r="F437" s="26">
        <f t="shared" si="180"/>
        <v>0</v>
      </c>
      <c r="G437" s="26">
        <f>SUM(G447)</f>
        <v>0</v>
      </c>
      <c r="H437" s="26">
        <f t="shared" si="180"/>
        <v>0</v>
      </c>
      <c r="I437" s="26">
        <f t="shared" si="180"/>
        <v>0</v>
      </c>
      <c r="J437" s="26">
        <f t="shared" si="180"/>
        <v>0</v>
      </c>
      <c r="K437" s="26">
        <f>SUM(K447)</f>
        <v>0</v>
      </c>
      <c r="L437" s="78"/>
    </row>
    <row r="438" spans="1:12" x14ac:dyDescent="0.25">
      <c r="A438" s="20">
        <f t="shared" si="167"/>
        <v>427</v>
      </c>
      <c r="B438" s="36" t="s">
        <v>52</v>
      </c>
      <c r="C438" s="26">
        <f>SUM(D438:J438)</f>
        <v>0</v>
      </c>
      <c r="D438" s="26">
        <f>SUM(D448)</f>
        <v>0</v>
      </c>
      <c r="E438" s="26">
        <f t="shared" ref="E438:J438" si="181">SUM(E448)</f>
        <v>0</v>
      </c>
      <c r="F438" s="26">
        <f t="shared" si="181"/>
        <v>0</v>
      </c>
      <c r="G438" s="26">
        <f t="shared" si="181"/>
        <v>0</v>
      </c>
      <c r="H438" s="26">
        <f t="shared" si="181"/>
        <v>0</v>
      </c>
      <c r="I438" s="26">
        <f t="shared" si="181"/>
        <v>0</v>
      </c>
      <c r="J438" s="26">
        <f t="shared" si="181"/>
        <v>0</v>
      </c>
      <c r="K438" s="26">
        <f>SUM(K448)</f>
        <v>0</v>
      </c>
      <c r="L438" s="78"/>
    </row>
    <row r="439" spans="1:12" ht="12.75" customHeight="1" x14ac:dyDescent="0.25">
      <c r="A439" s="20">
        <f t="shared" si="167"/>
        <v>428</v>
      </c>
      <c r="B439" s="75" t="s">
        <v>11</v>
      </c>
      <c r="C439" s="76"/>
      <c r="D439" s="76"/>
      <c r="E439" s="76"/>
      <c r="F439" s="76"/>
      <c r="G439" s="76"/>
      <c r="H439" s="76"/>
      <c r="I439" s="76"/>
      <c r="J439" s="76"/>
      <c r="K439" s="76"/>
      <c r="L439" s="77"/>
    </row>
    <row r="440" spans="1:12" ht="51" x14ac:dyDescent="0.25">
      <c r="A440" s="20">
        <f t="shared" si="167"/>
        <v>429</v>
      </c>
      <c r="B440" s="27" t="s">
        <v>21</v>
      </c>
      <c r="C440" s="34"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71" t="s">
        <v>57</v>
      </c>
    </row>
    <row r="441" spans="1:12" x14ac:dyDescent="0.25">
      <c r="A441" s="20">
        <f t="shared" si="167"/>
        <v>430</v>
      </c>
      <c r="B441" s="36" t="s">
        <v>4</v>
      </c>
      <c r="C441" s="37">
        <v>0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79"/>
    </row>
    <row r="442" spans="1:12" x14ac:dyDescent="0.25">
      <c r="A442" s="20">
        <f t="shared" si="167"/>
        <v>431</v>
      </c>
      <c r="B442" s="25" t="s">
        <v>5</v>
      </c>
      <c r="C442" s="37">
        <v>0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79"/>
    </row>
    <row r="443" spans="1:12" x14ac:dyDescent="0.25">
      <c r="A443" s="20">
        <f t="shared" si="167"/>
        <v>432</v>
      </c>
      <c r="B443" s="36" t="s">
        <v>52</v>
      </c>
      <c r="C443" s="37">
        <v>0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79"/>
    </row>
    <row r="444" spans="1:12" x14ac:dyDescent="0.25">
      <c r="A444" s="20">
        <f t="shared" si="167"/>
        <v>433</v>
      </c>
      <c r="B444" s="75" t="s">
        <v>12</v>
      </c>
      <c r="C444" s="76"/>
      <c r="D444" s="76"/>
      <c r="E444" s="76"/>
      <c r="F444" s="76"/>
      <c r="G444" s="76"/>
      <c r="H444" s="76"/>
      <c r="I444" s="76"/>
      <c r="J444" s="76"/>
      <c r="K444" s="76"/>
      <c r="L444" s="77"/>
    </row>
    <row r="445" spans="1:12" x14ac:dyDescent="0.25">
      <c r="A445" s="20">
        <f t="shared" si="167"/>
        <v>434</v>
      </c>
      <c r="B445" s="39" t="s">
        <v>2</v>
      </c>
      <c r="C445" s="40">
        <f>SUM(D445:J445)</f>
        <v>0</v>
      </c>
      <c r="D445" s="40">
        <f>SUM(D446:D447)</f>
        <v>0</v>
      </c>
      <c r="E445" s="40">
        <f t="shared" ref="E445:J445" si="182">SUM(E446:E447)</f>
        <v>0</v>
      </c>
      <c r="F445" s="40">
        <f t="shared" si="182"/>
        <v>0</v>
      </c>
      <c r="G445" s="40">
        <f t="shared" si="182"/>
        <v>0</v>
      </c>
      <c r="H445" s="40">
        <f t="shared" si="182"/>
        <v>0</v>
      </c>
      <c r="I445" s="40">
        <f t="shared" si="182"/>
        <v>0</v>
      </c>
      <c r="J445" s="40">
        <f t="shared" si="182"/>
        <v>0</v>
      </c>
      <c r="K445" s="40">
        <f>SUM(K446:K447)</f>
        <v>0</v>
      </c>
      <c r="L445" s="71" t="s">
        <v>57</v>
      </c>
    </row>
    <row r="446" spans="1:12" ht="14.25" customHeight="1" x14ac:dyDescent="0.25">
      <c r="A446" s="20">
        <f t="shared" si="167"/>
        <v>435</v>
      </c>
      <c r="B446" s="36" t="s">
        <v>4</v>
      </c>
      <c r="C446" s="41">
        <f>SUM(D446:J446)</f>
        <v>0</v>
      </c>
      <c r="D446" s="41">
        <f>SUM(D458)</f>
        <v>0</v>
      </c>
      <c r="E446" s="41">
        <f t="shared" ref="E446:J446" si="183">SUM(E458)</f>
        <v>0</v>
      </c>
      <c r="F446" s="41">
        <f t="shared" si="183"/>
        <v>0</v>
      </c>
      <c r="G446" s="41">
        <v>0</v>
      </c>
      <c r="H446" s="41">
        <f t="shared" si="183"/>
        <v>0</v>
      </c>
      <c r="I446" s="41">
        <f t="shared" si="183"/>
        <v>0</v>
      </c>
      <c r="J446" s="41">
        <f t="shared" si="183"/>
        <v>0</v>
      </c>
      <c r="K446" s="41">
        <f>SUM(K458)</f>
        <v>0</v>
      </c>
      <c r="L446" s="79"/>
    </row>
    <row r="447" spans="1:12" x14ac:dyDescent="0.25">
      <c r="A447" s="20">
        <f t="shared" si="167"/>
        <v>436</v>
      </c>
      <c r="B447" s="25" t="s">
        <v>5</v>
      </c>
      <c r="C447" s="41">
        <f>SUM(D447:J447)</f>
        <v>0</v>
      </c>
      <c r="D447" s="41">
        <f t="shared" ref="D447:F448" si="184">SUM(D461)</f>
        <v>0</v>
      </c>
      <c r="E447" s="41">
        <f t="shared" si="184"/>
        <v>0</v>
      </c>
      <c r="F447" s="41">
        <f t="shared" si="184"/>
        <v>0</v>
      </c>
      <c r="G447" s="41">
        <v>0</v>
      </c>
      <c r="H447" s="41">
        <f t="shared" ref="H447:J448" si="185">SUM(H461)</f>
        <v>0</v>
      </c>
      <c r="I447" s="41">
        <f t="shared" si="185"/>
        <v>0</v>
      </c>
      <c r="J447" s="41">
        <f t="shared" si="185"/>
        <v>0</v>
      </c>
      <c r="K447" s="41">
        <f>SUM(K461)</f>
        <v>0</v>
      </c>
      <c r="L447" s="79"/>
    </row>
    <row r="448" spans="1:12" x14ac:dyDescent="0.25">
      <c r="A448" s="20">
        <f t="shared" si="167"/>
        <v>437</v>
      </c>
      <c r="B448" s="36" t="s">
        <v>52</v>
      </c>
      <c r="C448" s="41">
        <f>SUM(D448:J448)</f>
        <v>0</v>
      </c>
      <c r="D448" s="41">
        <f t="shared" si="184"/>
        <v>0</v>
      </c>
      <c r="E448" s="41">
        <f t="shared" si="184"/>
        <v>0</v>
      </c>
      <c r="F448" s="41">
        <f t="shared" si="184"/>
        <v>0</v>
      </c>
      <c r="G448" s="41">
        <v>0</v>
      </c>
      <c r="H448" s="41">
        <f t="shared" si="185"/>
        <v>0</v>
      </c>
      <c r="I448" s="41">
        <f t="shared" si="185"/>
        <v>0</v>
      </c>
      <c r="J448" s="41">
        <f t="shared" si="185"/>
        <v>0</v>
      </c>
      <c r="K448" s="41">
        <f>SUM(K462)</f>
        <v>0</v>
      </c>
      <c r="L448" s="79"/>
    </row>
    <row r="449" spans="1:12" x14ac:dyDescent="0.25">
      <c r="A449" s="20">
        <f t="shared" si="167"/>
        <v>438</v>
      </c>
      <c r="B449" s="30" t="s">
        <v>20</v>
      </c>
      <c r="C449" s="41"/>
      <c r="D449" s="41"/>
      <c r="E449" s="41"/>
      <c r="F449" s="41"/>
      <c r="G449" s="41"/>
      <c r="H449" s="41"/>
      <c r="I449" s="41"/>
      <c r="J449" s="41"/>
      <c r="K449" s="41"/>
      <c r="L449" s="23"/>
    </row>
    <row r="450" spans="1:12" x14ac:dyDescent="0.25">
      <c r="A450" s="20">
        <f t="shared" si="167"/>
        <v>439</v>
      </c>
      <c r="B450" s="25" t="s">
        <v>9</v>
      </c>
      <c r="C450" s="41">
        <f t="shared" ref="C450:C455" si="186">SUM(D450:J450)</f>
        <v>22789.462</v>
      </c>
      <c r="D450" s="41">
        <f>SUM(D451:D455)</f>
        <v>0</v>
      </c>
      <c r="E450" s="41">
        <f>SUM(E451:E455)</f>
        <v>0</v>
      </c>
      <c r="F450" s="41">
        <f>SUM(F451:F455)</f>
        <v>0</v>
      </c>
      <c r="G450" s="41">
        <f>SUM(G455+G454+G451)</f>
        <v>22789.462</v>
      </c>
      <c r="H450" s="41">
        <f>SUM(H451:H455)</f>
        <v>0</v>
      </c>
      <c r="I450" s="41">
        <f>SUM(I451:I455)</f>
        <v>0</v>
      </c>
      <c r="J450" s="41">
        <f>SUM(J451:J455)</f>
        <v>0</v>
      </c>
      <c r="K450" s="41">
        <f>SUM(K451:K455)</f>
        <v>0</v>
      </c>
      <c r="L450" s="71" t="s">
        <v>57</v>
      </c>
    </row>
    <row r="451" spans="1:12" x14ac:dyDescent="0.25">
      <c r="A451" s="20">
        <f t="shared" si="167"/>
        <v>440</v>
      </c>
      <c r="B451" s="27" t="s">
        <v>151</v>
      </c>
      <c r="C451" s="41">
        <f t="shared" si="186"/>
        <v>6973.561999999999</v>
      </c>
      <c r="D451" s="41">
        <f>SUM(D458+D483)</f>
        <v>0</v>
      </c>
      <c r="E451" s="41">
        <f>SUM(E458+E483)</f>
        <v>0</v>
      </c>
      <c r="F451" s="41">
        <f>SUM(F458+F483)</f>
        <v>0</v>
      </c>
      <c r="G451" s="41">
        <f>SUM(G452:G453)</f>
        <v>6973.561999999999</v>
      </c>
      <c r="H451" s="41">
        <f>SUM(H458+H483)</f>
        <v>0</v>
      </c>
      <c r="I451" s="41">
        <f>SUM(I458+I483)</f>
        <v>0</v>
      </c>
      <c r="J451" s="41">
        <f>SUM(J458+J483)</f>
        <v>0</v>
      </c>
      <c r="K451" s="41">
        <f>SUM(K458+K483)</f>
        <v>0</v>
      </c>
      <c r="L451" s="79"/>
    </row>
    <row r="452" spans="1:12" x14ac:dyDescent="0.25">
      <c r="A452" s="20">
        <f t="shared" si="167"/>
        <v>441</v>
      </c>
      <c r="B452" s="27" t="s">
        <v>152</v>
      </c>
      <c r="C452" s="41">
        <f t="shared" si="186"/>
        <v>6778.2963999999993</v>
      </c>
      <c r="D452" s="41">
        <f t="shared" ref="D452:F453" si="187">SUM(D459+D482)</f>
        <v>0</v>
      </c>
      <c r="E452" s="41">
        <f t="shared" si="187"/>
        <v>0</v>
      </c>
      <c r="F452" s="41">
        <f t="shared" si="187"/>
        <v>0</v>
      </c>
      <c r="G452" s="41">
        <f>SUM(G459+G483)</f>
        <v>6778.2963999999993</v>
      </c>
      <c r="H452" s="41">
        <f t="shared" ref="H452:J453" si="188">SUM(H459+H482)</f>
        <v>0</v>
      </c>
      <c r="I452" s="41">
        <f t="shared" si="188"/>
        <v>0</v>
      </c>
      <c r="J452" s="41">
        <f t="shared" si="188"/>
        <v>0</v>
      </c>
      <c r="K452" s="41">
        <f>SUM(K459+K482)</f>
        <v>0</v>
      </c>
      <c r="L452" s="79"/>
    </row>
    <row r="453" spans="1:12" ht="25.5" x14ac:dyDescent="0.25">
      <c r="A453" s="20">
        <f t="shared" si="167"/>
        <v>442</v>
      </c>
      <c r="B453" s="27" t="s">
        <v>109</v>
      </c>
      <c r="C453" s="41">
        <f t="shared" si="186"/>
        <v>195.26560000000001</v>
      </c>
      <c r="D453" s="41">
        <f t="shared" si="187"/>
        <v>0</v>
      </c>
      <c r="E453" s="41">
        <f t="shared" si="187"/>
        <v>0</v>
      </c>
      <c r="F453" s="41">
        <f t="shared" si="187"/>
        <v>0</v>
      </c>
      <c r="G453" s="41">
        <f>SUM(G460)</f>
        <v>195.26560000000001</v>
      </c>
      <c r="H453" s="41">
        <f t="shared" si="188"/>
        <v>0</v>
      </c>
      <c r="I453" s="41">
        <f t="shared" si="188"/>
        <v>0</v>
      </c>
      <c r="J453" s="41">
        <f t="shared" si="188"/>
        <v>0</v>
      </c>
      <c r="K453" s="41">
        <f>SUM(K460+K483)</f>
        <v>0</v>
      </c>
      <c r="L453" s="79"/>
    </row>
    <row r="454" spans="1:12" x14ac:dyDescent="0.25">
      <c r="A454" s="20">
        <f t="shared" si="167"/>
        <v>443</v>
      </c>
      <c r="B454" s="25" t="s">
        <v>5</v>
      </c>
      <c r="C454" s="41">
        <f t="shared" si="186"/>
        <v>184.01</v>
      </c>
      <c r="D454" s="41">
        <f t="shared" ref="D454:J455" si="189">SUM(D461+D484)</f>
        <v>0</v>
      </c>
      <c r="E454" s="41">
        <f t="shared" si="189"/>
        <v>0</v>
      </c>
      <c r="F454" s="41">
        <f t="shared" si="189"/>
        <v>0</v>
      </c>
      <c r="G454" s="41">
        <f>SUM(G461+G484)</f>
        <v>184.01</v>
      </c>
      <c r="H454" s="41">
        <f t="shared" si="189"/>
        <v>0</v>
      </c>
      <c r="I454" s="41">
        <f t="shared" si="189"/>
        <v>0</v>
      </c>
      <c r="J454" s="41">
        <f t="shared" si="189"/>
        <v>0</v>
      </c>
      <c r="K454" s="41">
        <f>SUM(K461+K484)</f>
        <v>0</v>
      </c>
      <c r="L454" s="79"/>
    </row>
    <row r="455" spans="1:12" x14ac:dyDescent="0.25">
      <c r="A455" s="20">
        <f t="shared" si="167"/>
        <v>444</v>
      </c>
      <c r="B455" s="36" t="s">
        <v>52</v>
      </c>
      <c r="C455" s="41">
        <f t="shared" si="186"/>
        <v>15631.89</v>
      </c>
      <c r="D455" s="41">
        <f t="shared" si="189"/>
        <v>0</v>
      </c>
      <c r="E455" s="41">
        <f t="shared" si="189"/>
        <v>0</v>
      </c>
      <c r="F455" s="41">
        <f t="shared" si="189"/>
        <v>0</v>
      </c>
      <c r="G455" s="41">
        <f>SUM(G462+G485)</f>
        <v>15631.89</v>
      </c>
      <c r="H455" s="41">
        <f t="shared" si="189"/>
        <v>0</v>
      </c>
      <c r="I455" s="41">
        <f t="shared" si="189"/>
        <v>0</v>
      </c>
      <c r="J455" s="41">
        <f t="shared" si="189"/>
        <v>0</v>
      </c>
      <c r="K455" s="41">
        <f>SUM(K462+K485)</f>
        <v>0</v>
      </c>
      <c r="L455" s="79"/>
    </row>
    <row r="456" spans="1:12" ht="15.75" customHeight="1" x14ac:dyDescent="0.25">
      <c r="A456" s="20">
        <f t="shared" si="167"/>
        <v>445</v>
      </c>
      <c r="B456" s="75" t="s">
        <v>102</v>
      </c>
      <c r="C456" s="76"/>
      <c r="D456" s="76"/>
      <c r="E456" s="76"/>
      <c r="F456" s="76"/>
      <c r="G456" s="76"/>
      <c r="H456" s="76"/>
      <c r="I456" s="76"/>
      <c r="J456" s="76"/>
      <c r="K456" s="76"/>
      <c r="L456" s="77"/>
    </row>
    <row r="457" spans="1:12" x14ac:dyDescent="0.25">
      <c r="A457" s="20">
        <f t="shared" si="167"/>
        <v>446</v>
      </c>
      <c r="B457" s="36" t="s">
        <v>17</v>
      </c>
      <c r="C457" s="41">
        <f t="shared" ref="C457:C480" si="190">SUM(D457:J457)</f>
        <v>19526.550999999999</v>
      </c>
      <c r="D457" s="41">
        <f t="shared" ref="D457:J457" si="191">SUM(D462+D461+D458)</f>
        <v>0</v>
      </c>
      <c r="E457" s="41">
        <f t="shared" si="191"/>
        <v>0</v>
      </c>
      <c r="F457" s="41">
        <f t="shared" si="191"/>
        <v>0</v>
      </c>
      <c r="G457" s="41">
        <f>SUM(G462+G461+G458)</f>
        <v>19526.550999999999</v>
      </c>
      <c r="H457" s="41">
        <f t="shared" si="191"/>
        <v>0</v>
      </c>
      <c r="I457" s="41">
        <f t="shared" si="191"/>
        <v>0</v>
      </c>
      <c r="J457" s="41">
        <f t="shared" si="191"/>
        <v>0</v>
      </c>
      <c r="K457" s="41">
        <f>SUM(K462+K461+K458)</f>
        <v>0</v>
      </c>
      <c r="L457" s="71" t="s">
        <v>147</v>
      </c>
    </row>
    <row r="458" spans="1:12" x14ac:dyDescent="0.25">
      <c r="A458" s="20">
        <f t="shared" si="167"/>
        <v>447</v>
      </c>
      <c r="B458" s="27" t="s">
        <v>151</v>
      </c>
      <c r="C458" s="42">
        <f t="shared" si="190"/>
        <v>5994.6609999999991</v>
      </c>
      <c r="D458" s="41">
        <f t="shared" ref="D458:F459" si="192">SUM(D464+D470+D476)</f>
        <v>0</v>
      </c>
      <c r="E458" s="41">
        <f t="shared" si="192"/>
        <v>0</v>
      </c>
      <c r="F458" s="41">
        <f t="shared" si="192"/>
        <v>0</v>
      </c>
      <c r="G458" s="41">
        <f>SUM(G459:G460)</f>
        <v>5994.6609999999991</v>
      </c>
      <c r="H458" s="41">
        <f t="shared" ref="H458:J459" si="193">SUM(H464+H470+H476)</f>
        <v>0</v>
      </c>
      <c r="I458" s="41">
        <f t="shared" si="193"/>
        <v>0</v>
      </c>
      <c r="J458" s="41">
        <f t="shared" si="193"/>
        <v>0</v>
      </c>
      <c r="K458" s="41">
        <f>SUM(K464+K470+K476)</f>
        <v>0</v>
      </c>
      <c r="L458" s="79"/>
    </row>
    <row r="459" spans="1:12" x14ac:dyDescent="0.25">
      <c r="A459" s="20">
        <f t="shared" si="167"/>
        <v>448</v>
      </c>
      <c r="B459" s="27" t="s">
        <v>152</v>
      </c>
      <c r="C459" s="42">
        <f t="shared" si="190"/>
        <v>5799.3953999999994</v>
      </c>
      <c r="D459" s="41">
        <f t="shared" si="192"/>
        <v>0</v>
      </c>
      <c r="E459" s="41">
        <f t="shared" si="192"/>
        <v>0</v>
      </c>
      <c r="F459" s="41">
        <f t="shared" si="192"/>
        <v>0</v>
      </c>
      <c r="G459" s="41">
        <f>SUM(G465+G471+G477)</f>
        <v>5799.3953999999994</v>
      </c>
      <c r="H459" s="41">
        <f t="shared" si="193"/>
        <v>0</v>
      </c>
      <c r="I459" s="41">
        <f t="shared" si="193"/>
        <v>0</v>
      </c>
      <c r="J459" s="41">
        <f t="shared" si="193"/>
        <v>0</v>
      </c>
      <c r="K459" s="41">
        <f>SUM(K465+K471+K477)</f>
        <v>0</v>
      </c>
      <c r="L459" s="79"/>
    </row>
    <row r="460" spans="1:12" ht="25.5" x14ac:dyDescent="0.25">
      <c r="A460" s="20">
        <f t="shared" si="167"/>
        <v>449</v>
      </c>
      <c r="B460" s="27" t="s">
        <v>109</v>
      </c>
      <c r="C460" s="42">
        <f t="shared" si="190"/>
        <v>195.26560000000001</v>
      </c>
      <c r="D460" s="41">
        <f t="shared" ref="D460:F461" si="194">SUM(D466+D472+D478)</f>
        <v>0</v>
      </c>
      <c r="E460" s="41">
        <f t="shared" si="194"/>
        <v>0</v>
      </c>
      <c r="F460" s="41">
        <f t="shared" si="194"/>
        <v>0</v>
      </c>
      <c r="G460" s="41">
        <f>SUM(G466+G472+G478)</f>
        <v>195.26560000000001</v>
      </c>
      <c r="H460" s="41">
        <f t="shared" ref="H460:J461" si="195">SUM(H466+H472+H478)</f>
        <v>0</v>
      </c>
      <c r="I460" s="41">
        <f t="shared" si="195"/>
        <v>0</v>
      </c>
      <c r="J460" s="41">
        <f t="shared" si="195"/>
        <v>0</v>
      </c>
      <c r="K460" s="41">
        <f>SUM(K466+K472+K478)</f>
        <v>0</v>
      </c>
      <c r="L460" s="79"/>
    </row>
    <row r="461" spans="1:12" x14ac:dyDescent="0.25">
      <c r="A461" s="20">
        <f t="shared" si="167"/>
        <v>450</v>
      </c>
      <c r="B461" s="36" t="s">
        <v>5</v>
      </c>
      <c r="C461" s="42">
        <f t="shared" si="190"/>
        <v>0</v>
      </c>
      <c r="D461" s="41">
        <f t="shared" si="194"/>
        <v>0</v>
      </c>
      <c r="E461" s="41">
        <f t="shared" si="194"/>
        <v>0</v>
      </c>
      <c r="F461" s="41">
        <f t="shared" si="194"/>
        <v>0</v>
      </c>
      <c r="G461" s="41">
        <f>SUM(G467+G473+G479)</f>
        <v>0</v>
      </c>
      <c r="H461" s="41">
        <f t="shared" si="195"/>
        <v>0</v>
      </c>
      <c r="I461" s="41">
        <f t="shared" si="195"/>
        <v>0</v>
      </c>
      <c r="J461" s="41">
        <f t="shared" si="195"/>
        <v>0</v>
      </c>
      <c r="K461" s="41">
        <f>SUM(K467+K473+K479)</f>
        <v>0</v>
      </c>
      <c r="L461" s="79"/>
    </row>
    <row r="462" spans="1:12" ht="22.5" customHeight="1" x14ac:dyDescent="0.25">
      <c r="A462" s="20">
        <f t="shared" si="167"/>
        <v>451</v>
      </c>
      <c r="B462" s="36" t="s">
        <v>52</v>
      </c>
      <c r="C462" s="42">
        <f t="shared" si="190"/>
        <v>13531.89</v>
      </c>
      <c r="D462" s="41">
        <v>0</v>
      </c>
      <c r="E462" s="41">
        <v>0</v>
      </c>
      <c r="F462" s="41">
        <v>0</v>
      </c>
      <c r="G462" s="41">
        <f>SUM(G468+G474+G480)</f>
        <v>13531.89</v>
      </c>
      <c r="H462" s="41">
        <v>0</v>
      </c>
      <c r="I462" s="41">
        <v>0</v>
      </c>
      <c r="J462" s="41">
        <v>0</v>
      </c>
      <c r="K462" s="41">
        <v>0</v>
      </c>
      <c r="L462" s="79"/>
    </row>
    <row r="463" spans="1:12" ht="25.5" x14ac:dyDescent="0.25">
      <c r="A463" s="20">
        <f t="shared" si="167"/>
        <v>452</v>
      </c>
      <c r="B463" s="36" t="s">
        <v>103</v>
      </c>
      <c r="C463" s="41">
        <f t="shared" si="190"/>
        <v>6659.4760000000006</v>
      </c>
      <c r="D463" s="41">
        <f t="shared" ref="D463:J463" si="196">SUM(D464+D467+D468)</f>
        <v>0</v>
      </c>
      <c r="E463" s="41">
        <f t="shared" si="196"/>
        <v>0</v>
      </c>
      <c r="F463" s="41">
        <f t="shared" si="196"/>
        <v>0</v>
      </c>
      <c r="G463" s="41">
        <f t="shared" si="196"/>
        <v>6659.4760000000006</v>
      </c>
      <c r="H463" s="41">
        <f t="shared" si="196"/>
        <v>0</v>
      </c>
      <c r="I463" s="41">
        <f t="shared" si="196"/>
        <v>0</v>
      </c>
      <c r="J463" s="41">
        <f t="shared" si="196"/>
        <v>0</v>
      </c>
      <c r="K463" s="41">
        <f>SUM(K464+K467+K468)</f>
        <v>0</v>
      </c>
      <c r="L463" s="71" t="s">
        <v>147</v>
      </c>
    </row>
    <row r="464" spans="1:12" x14ac:dyDescent="0.25">
      <c r="A464" s="20">
        <f t="shared" si="167"/>
        <v>453</v>
      </c>
      <c r="B464" s="27" t="s">
        <v>151</v>
      </c>
      <c r="C464" s="41">
        <f t="shared" si="190"/>
        <v>2044.4592</v>
      </c>
      <c r="D464" s="41">
        <v>0</v>
      </c>
      <c r="E464" s="41">
        <v>0</v>
      </c>
      <c r="F464" s="41">
        <v>0</v>
      </c>
      <c r="G464" s="41">
        <f>SUM(G465:G466)</f>
        <v>2044.4592</v>
      </c>
      <c r="H464" s="41">
        <v>0</v>
      </c>
      <c r="I464" s="41">
        <v>0</v>
      </c>
      <c r="J464" s="41">
        <v>0</v>
      </c>
      <c r="K464" s="41">
        <v>0</v>
      </c>
      <c r="L464" s="79"/>
    </row>
    <row r="465" spans="1:12" x14ac:dyDescent="0.25">
      <c r="A465" s="20">
        <f t="shared" si="167"/>
        <v>454</v>
      </c>
      <c r="B465" s="27" t="s">
        <v>152</v>
      </c>
      <c r="C465" s="41">
        <f t="shared" si="190"/>
        <v>1977.8643999999999</v>
      </c>
      <c r="D465" s="41">
        <v>0</v>
      </c>
      <c r="E465" s="41">
        <v>0</v>
      </c>
      <c r="F465" s="41">
        <v>0</v>
      </c>
      <c r="G465" s="41">
        <v>1977.8643999999999</v>
      </c>
      <c r="H465" s="41">
        <v>0</v>
      </c>
      <c r="I465" s="41">
        <v>0</v>
      </c>
      <c r="J465" s="41">
        <v>0</v>
      </c>
      <c r="K465" s="41">
        <v>0</v>
      </c>
      <c r="L465" s="79"/>
    </row>
    <row r="466" spans="1:12" ht="25.5" x14ac:dyDescent="0.25">
      <c r="A466" s="20">
        <f t="shared" si="167"/>
        <v>455</v>
      </c>
      <c r="B466" s="27" t="s">
        <v>109</v>
      </c>
      <c r="C466" s="41">
        <f t="shared" si="190"/>
        <v>66.594800000000006</v>
      </c>
      <c r="D466" s="41">
        <v>0</v>
      </c>
      <c r="E466" s="41">
        <v>0</v>
      </c>
      <c r="F466" s="41">
        <v>0</v>
      </c>
      <c r="G466" s="41">
        <v>66.594800000000006</v>
      </c>
      <c r="H466" s="41">
        <v>0</v>
      </c>
      <c r="I466" s="41">
        <v>0</v>
      </c>
      <c r="J466" s="41">
        <v>0</v>
      </c>
      <c r="K466" s="41">
        <v>0</v>
      </c>
      <c r="L466" s="79"/>
    </row>
    <row r="467" spans="1:12" x14ac:dyDescent="0.25">
      <c r="A467" s="20">
        <f t="shared" si="167"/>
        <v>456</v>
      </c>
      <c r="B467" s="36" t="s">
        <v>5</v>
      </c>
      <c r="C467" s="41">
        <f t="shared" si="190"/>
        <v>0</v>
      </c>
      <c r="D467" s="41">
        <v>0</v>
      </c>
      <c r="E467" s="41">
        <v>0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79"/>
    </row>
    <row r="468" spans="1:12" x14ac:dyDescent="0.25">
      <c r="A468" s="20">
        <f t="shared" si="167"/>
        <v>457</v>
      </c>
      <c r="B468" s="36" t="s">
        <v>52</v>
      </c>
      <c r="C468" s="41">
        <f t="shared" si="190"/>
        <v>4615.0168000000003</v>
      </c>
      <c r="D468" s="41">
        <v>0</v>
      </c>
      <c r="E468" s="41">
        <v>0</v>
      </c>
      <c r="F468" s="41">
        <v>0</v>
      </c>
      <c r="G468" s="41">
        <v>4615.0168000000003</v>
      </c>
      <c r="H468" s="41">
        <v>0</v>
      </c>
      <c r="I468" s="41">
        <v>0</v>
      </c>
      <c r="J468" s="41">
        <v>0</v>
      </c>
      <c r="K468" s="41">
        <v>0</v>
      </c>
      <c r="L468" s="79"/>
    </row>
    <row r="469" spans="1:12" ht="25.5" x14ac:dyDescent="0.25">
      <c r="A469" s="20">
        <f t="shared" si="167"/>
        <v>458</v>
      </c>
      <c r="B469" s="36" t="s">
        <v>104</v>
      </c>
      <c r="C469" s="41">
        <f t="shared" si="190"/>
        <v>4269.9870000000001</v>
      </c>
      <c r="D469" s="41">
        <f t="shared" ref="D469:J469" si="197">SUM(D470+D473+D474)</f>
        <v>0</v>
      </c>
      <c r="E469" s="41">
        <f t="shared" si="197"/>
        <v>0</v>
      </c>
      <c r="F469" s="41">
        <f t="shared" si="197"/>
        <v>0</v>
      </c>
      <c r="G469" s="41">
        <f t="shared" si="197"/>
        <v>4269.9870000000001</v>
      </c>
      <c r="H469" s="41">
        <f t="shared" si="197"/>
        <v>0</v>
      </c>
      <c r="I469" s="41">
        <f t="shared" si="197"/>
        <v>0</v>
      </c>
      <c r="J469" s="41">
        <f t="shared" si="197"/>
        <v>0</v>
      </c>
      <c r="K469" s="41">
        <f>SUM(K470+K473+K474)</f>
        <v>0</v>
      </c>
      <c r="L469" s="71" t="s">
        <v>147</v>
      </c>
    </row>
    <row r="470" spans="1:12" x14ac:dyDescent="0.25">
      <c r="A470" s="20">
        <f t="shared" si="167"/>
        <v>459</v>
      </c>
      <c r="B470" s="27" t="s">
        <v>151</v>
      </c>
      <c r="C470" s="41">
        <f t="shared" si="190"/>
        <v>1310.886</v>
      </c>
      <c r="D470" s="41">
        <v>0</v>
      </c>
      <c r="E470" s="41">
        <v>0</v>
      </c>
      <c r="F470" s="41">
        <v>0</v>
      </c>
      <c r="G470" s="41">
        <f>SUM(G471:G472)</f>
        <v>1310.886</v>
      </c>
      <c r="H470" s="41">
        <v>0</v>
      </c>
      <c r="I470" s="41">
        <v>0</v>
      </c>
      <c r="J470" s="41">
        <v>0</v>
      </c>
      <c r="K470" s="41">
        <v>0</v>
      </c>
      <c r="L470" s="79"/>
    </row>
    <row r="471" spans="1:12" x14ac:dyDescent="0.25">
      <c r="A471" s="20">
        <f t="shared" si="167"/>
        <v>460</v>
      </c>
      <c r="B471" s="27" t="s">
        <v>152</v>
      </c>
      <c r="C471" s="41">
        <f t="shared" si="190"/>
        <v>1268.1860999999999</v>
      </c>
      <c r="D471" s="41">
        <v>0</v>
      </c>
      <c r="E471" s="41">
        <v>0</v>
      </c>
      <c r="F471" s="41">
        <v>0</v>
      </c>
      <c r="G471" s="41">
        <v>1268.1860999999999</v>
      </c>
      <c r="H471" s="41">
        <v>0</v>
      </c>
      <c r="I471" s="41">
        <v>0</v>
      </c>
      <c r="J471" s="41">
        <v>0</v>
      </c>
      <c r="K471" s="41">
        <v>0</v>
      </c>
      <c r="L471" s="79"/>
    </row>
    <row r="472" spans="1:12" ht="25.5" x14ac:dyDescent="0.25">
      <c r="A472" s="20">
        <f t="shared" si="167"/>
        <v>461</v>
      </c>
      <c r="B472" s="27" t="s">
        <v>109</v>
      </c>
      <c r="C472" s="41">
        <f t="shared" si="190"/>
        <v>42.6999</v>
      </c>
      <c r="D472" s="41">
        <v>0</v>
      </c>
      <c r="E472" s="41">
        <v>0</v>
      </c>
      <c r="F472" s="41">
        <v>0</v>
      </c>
      <c r="G472" s="41">
        <v>42.6999</v>
      </c>
      <c r="H472" s="41">
        <v>0</v>
      </c>
      <c r="I472" s="41">
        <v>0</v>
      </c>
      <c r="J472" s="41">
        <v>0</v>
      </c>
      <c r="K472" s="41">
        <v>0</v>
      </c>
      <c r="L472" s="79"/>
    </row>
    <row r="473" spans="1:12" x14ac:dyDescent="0.25">
      <c r="A473" s="20">
        <f t="shared" si="167"/>
        <v>462</v>
      </c>
      <c r="B473" s="36" t="s">
        <v>5</v>
      </c>
      <c r="C473" s="41">
        <f t="shared" si="190"/>
        <v>0</v>
      </c>
      <c r="D473" s="41">
        <v>0</v>
      </c>
      <c r="E473" s="41">
        <v>0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79"/>
    </row>
    <row r="474" spans="1:12" x14ac:dyDescent="0.25">
      <c r="A474" s="20">
        <f t="shared" si="167"/>
        <v>463</v>
      </c>
      <c r="B474" s="36" t="s">
        <v>52</v>
      </c>
      <c r="C474" s="41">
        <f t="shared" si="190"/>
        <v>2959.1010000000001</v>
      </c>
      <c r="D474" s="41">
        <v>0</v>
      </c>
      <c r="E474" s="41">
        <v>0</v>
      </c>
      <c r="F474" s="41">
        <v>0</v>
      </c>
      <c r="G474" s="41">
        <v>2959.1010000000001</v>
      </c>
      <c r="H474" s="41">
        <v>0</v>
      </c>
      <c r="I474" s="41">
        <v>0</v>
      </c>
      <c r="J474" s="41">
        <v>0</v>
      </c>
      <c r="K474" s="41">
        <v>0</v>
      </c>
      <c r="L474" s="79"/>
    </row>
    <row r="475" spans="1:12" ht="57" customHeight="1" x14ac:dyDescent="0.25">
      <c r="A475" s="20">
        <f t="shared" si="167"/>
        <v>464</v>
      </c>
      <c r="B475" s="36" t="s">
        <v>105</v>
      </c>
      <c r="C475" s="41">
        <f t="shared" si="190"/>
        <v>8597.0879999999997</v>
      </c>
      <c r="D475" s="41">
        <f t="shared" ref="D475:J475" si="198">SUM(D476+D479+D480)</f>
        <v>0</v>
      </c>
      <c r="E475" s="41">
        <f t="shared" si="198"/>
        <v>0</v>
      </c>
      <c r="F475" s="41">
        <f t="shared" si="198"/>
        <v>0</v>
      </c>
      <c r="G475" s="41">
        <f>SUM(G476+G479+G480)</f>
        <v>8597.0879999999997</v>
      </c>
      <c r="H475" s="41">
        <f t="shared" si="198"/>
        <v>0</v>
      </c>
      <c r="I475" s="41">
        <f t="shared" si="198"/>
        <v>0</v>
      </c>
      <c r="J475" s="41">
        <f t="shared" si="198"/>
        <v>0</v>
      </c>
      <c r="K475" s="41">
        <f>SUM(K476+K479+K480)</f>
        <v>0</v>
      </c>
      <c r="L475" s="71" t="s">
        <v>147</v>
      </c>
    </row>
    <row r="476" spans="1:12" x14ac:dyDescent="0.25">
      <c r="A476" s="20">
        <f t="shared" si="167"/>
        <v>465</v>
      </c>
      <c r="B476" s="27" t="s">
        <v>151</v>
      </c>
      <c r="C476" s="41">
        <f t="shared" si="190"/>
        <v>2639.3157999999999</v>
      </c>
      <c r="D476" s="41">
        <v>0</v>
      </c>
      <c r="E476" s="41">
        <v>0</v>
      </c>
      <c r="F476" s="41">
        <v>0</v>
      </c>
      <c r="G476" s="41">
        <f>SUM(G477:G478)</f>
        <v>2639.3157999999999</v>
      </c>
      <c r="H476" s="41">
        <v>0</v>
      </c>
      <c r="I476" s="41">
        <v>0</v>
      </c>
      <c r="J476" s="41">
        <v>0</v>
      </c>
      <c r="K476" s="41">
        <v>0</v>
      </c>
      <c r="L476" s="79"/>
    </row>
    <row r="477" spans="1:12" x14ac:dyDescent="0.25">
      <c r="A477" s="20">
        <f t="shared" ref="A477:A489" si="199">SUM(A476+1)</f>
        <v>466</v>
      </c>
      <c r="B477" s="27" t="s">
        <v>152</v>
      </c>
      <c r="C477" s="41">
        <f t="shared" si="190"/>
        <v>2553.3449000000001</v>
      </c>
      <c r="D477" s="41">
        <v>0</v>
      </c>
      <c r="E477" s="41">
        <v>0</v>
      </c>
      <c r="F477" s="41">
        <v>0</v>
      </c>
      <c r="G477" s="41">
        <v>2553.3449000000001</v>
      </c>
      <c r="H477" s="41">
        <v>0</v>
      </c>
      <c r="I477" s="41">
        <v>0</v>
      </c>
      <c r="J477" s="41">
        <v>0</v>
      </c>
      <c r="K477" s="41">
        <v>0</v>
      </c>
      <c r="L477" s="79"/>
    </row>
    <row r="478" spans="1:12" ht="22.5" customHeight="1" x14ac:dyDescent="0.25">
      <c r="A478" s="20">
        <f t="shared" si="199"/>
        <v>467</v>
      </c>
      <c r="B478" s="27" t="s">
        <v>109</v>
      </c>
      <c r="C478" s="41">
        <f t="shared" si="190"/>
        <v>85.9709</v>
      </c>
      <c r="D478" s="41">
        <v>0</v>
      </c>
      <c r="E478" s="41">
        <v>0</v>
      </c>
      <c r="F478" s="41">
        <v>0</v>
      </c>
      <c r="G478" s="41">
        <v>85.9709</v>
      </c>
      <c r="H478" s="41">
        <v>0</v>
      </c>
      <c r="I478" s="41">
        <v>0</v>
      </c>
      <c r="J478" s="41">
        <v>0</v>
      </c>
      <c r="K478" s="41">
        <v>0</v>
      </c>
      <c r="L478" s="79"/>
    </row>
    <row r="479" spans="1:12" x14ac:dyDescent="0.25">
      <c r="A479" s="20">
        <f t="shared" si="199"/>
        <v>468</v>
      </c>
      <c r="B479" s="36" t="s">
        <v>5</v>
      </c>
      <c r="C479" s="41">
        <f>SUM(D479:J479)</f>
        <v>0</v>
      </c>
      <c r="D479" s="41">
        <v>0</v>
      </c>
      <c r="E479" s="41">
        <v>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79"/>
    </row>
    <row r="480" spans="1:12" x14ac:dyDescent="0.25">
      <c r="A480" s="20">
        <f t="shared" si="199"/>
        <v>469</v>
      </c>
      <c r="B480" s="36" t="s">
        <v>52</v>
      </c>
      <c r="C480" s="41">
        <f t="shared" si="190"/>
        <v>5957.7722000000003</v>
      </c>
      <c r="D480" s="41">
        <v>0</v>
      </c>
      <c r="E480" s="41">
        <v>0</v>
      </c>
      <c r="F480" s="41">
        <v>0</v>
      </c>
      <c r="G480" s="41">
        <v>5957.7722000000003</v>
      </c>
      <c r="H480" s="41">
        <v>0</v>
      </c>
      <c r="I480" s="41">
        <v>0</v>
      </c>
      <c r="J480" s="41">
        <v>0</v>
      </c>
      <c r="K480" s="41">
        <v>0</v>
      </c>
      <c r="L480" s="79"/>
    </row>
    <row r="481" spans="1:12" x14ac:dyDescent="0.25">
      <c r="A481" s="20">
        <f t="shared" si="199"/>
        <v>470</v>
      </c>
      <c r="B481" s="75" t="s">
        <v>107</v>
      </c>
      <c r="C481" s="76"/>
      <c r="D481" s="76"/>
      <c r="E481" s="76"/>
      <c r="F481" s="76"/>
      <c r="G481" s="76"/>
      <c r="H481" s="76"/>
      <c r="I481" s="76"/>
      <c r="J481" s="76"/>
      <c r="K481" s="76"/>
      <c r="L481" s="77"/>
    </row>
    <row r="482" spans="1:12" x14ac:dyDescent="0.25">
      <c r="A482" s="20">
        <f t="shared" si="199"/>
        <v>471</v>
      </c>
      <c r="B482" s="36" t="s">
        <v>17</v>
      </c>
      <c r="C482" s="37">
        <f t="shared" ref="C482:C489" si="200">SUM(D482:J482)</f>
        <v>3262.9110000000001</v>
      </c>
      <c r="D482" s="37">
        <f>SUM(D483:D484)</f>
        <v>0</v>
      </c>
      <c r="E482" s="37">
        <f t="shared" ref="E482:J482" si="201">SUM(E483:E484)</f>
        <v>0</v>
      </c>
      <c r="F482" s="37">
        <f t="shared" si="201"/>
        <v>0</v>
      </c>
      <c r="G482" s="37">
        <f>SUM(G483:G485)</f>
        <v>3262.9110000000001</v>
      </c>
      <c r="H482" s="37">
        <f t="shared" si="201"/>
        <v>0</v>
      </c>
      <c r="I482" s="37">
        <f t="shared" si="201"/>
        <v>0</v>
      </c>
      <c r="J482" s="37">
        <f t="shared" si="201"/>
        <v>0</v>
      </c>
      <c r="K482" s="37">
        <f>SUM(K483:K484)</f>
        <v>0</v>
      </c>
      <c r="L482" s="85" t="s">
        <v>148</v>
      </c>
    </row>
    <row r="483" spans="1:12" x14ac:dyDescent="0.25">
      <c r="A483" s="20">
        <f t="shared" si="199"/>
        <v>472</v>
      </c>
      <c r="B483" s="36" t="s">
        <v>4</v>
      </c>
      <c r="C483" s="37">
        <f t="shared" si="200"/>
        <v>978.90099999999995</v>
      </c>
      <c r="D483" s="37">
        <v>0</v>
      </c>
      <c r="E483" s="37">
        <v>0</v>
      </c>
      <c r="F483" s="37">
        <v>0</v>
      </c>
      <c r="G483" s="37">
        <f>SUM(G487)</f>
        <v>978.90099999999995</v>
      </c>
      <c r="H483" s="37">
        <v>0</v>
      </c>
      <c r="I483" s="37">
        <v>0</v>
      </c>
      <c r="J483" s="37">
        <v>0</v>
      </c>
      <c r="K483" s="37">
        <v>0</v>
      </c>
      <c r="L483" s="85"/>
    </row>
    <row r="484" spans="1:12" x14ac:dyDescent="0.25">
      <c r="A484" s="20">
        <f t="shared" si="199"/>
        <v>473</v>
      </c>
      <c r="B484" s="36" t="s">
        <v>5</v>
      </c>
      <c r="C484" s="37">
        <f t="shared" si="200"/>
        <v>184.01</v>
      </c>
      <c r="D484" s="37">
        <v>0</v>
      </c>
      <c r="E484" s="37">
        <v>0</v>
      </c>
      <c r="F484" s="37">
        <v>0</v>
      </c>
      <c r="G484" s="37">
        <f>SUM(G488)</f>
        <v>184.01</v>
      </c>
      <c r="H484" s="37">
        <v>0</v>
      </c>
      <c r="I484" s="37">
        <v>0</v>
      </c>
      <c r="J484" s="37">
        <v>0</v>
      </c>
      <c r="K484" s="37">
        <v>0</v>
      </c>
      <c r="L484" s="85"/>
    </row>
    <row r="485" spans="1:12" x14ac:dyDescent="0.25">
      <c r="A485" s="20">
        <f t="shared" si="199"/>
        <v>474</v>
      </c>
      <c r="B485" s="36" t="s">
        <v>52</v>
      </c>
      <c r="C485" s="37">
        <f t="shared" si="200"/>
        <v>2100</v>
      </c>
      <c r="D485" s="37">
        <v>0</v>
      </c>
      <c r="E485" s="37">
        <v>0</v>
      </c>
      <c r="F485" s="37">
        <v>0</v>
      </c>
      <c r="G485" s="37">
        <f>SUM(G489)</f>
        <v>2100</v>
      </c>
      <c r="H485" s="37">
        <v>0</v>
      </c>
      <c r="I485" s="37">
        <v>0</v>
      </c>
      <c r="J485" s="37">
        <v>0</v>
      </c>
      <c r="K485" s="37">
        <v>0</v>
      </c>
      <c r="L485" s="85"/>
    </row>
    <row r="486" spans="1:12" x14ac:dyDescent="0.25">
      <c r="A486" s="20">
        <f t="shared" si="199"/>
        <v>475</v>
      </c>
      <c r="B486" s="36" t="s">
        <v>106</v>
      </c>
      <c r="C486" s="37">
        <f t="shared" si="200"/>
        <v>3262.9110000000001</v>
      </c>
      <c r="D486" s="37">
        <f>SUM(D487:D488)</f>
        <v>0</v>
      </c>
      <c r="E486" s="37">
        <f>SUM(E487:E488)</f>
        <v>0</v>
      </c>
      <c r="F486" s="37">
        <f>SUM(F487:F488)</f>
        <v>0</v>
      </c>
      <c r="G486" s="37">
        <f>SUM(G487:G489)</f>
        <v>3262.9110000000001</v>
      </c>
      <c r="H486" s="37">
        <f>SUM(H487:H488)</f>
        <v>0</v>
      </c>
      <c r="I486" s="37">
        <f>SUM(I487:I488)</f>
        <v>0</v>
      </c>
      <c r="J486" s="37">
        <f>SUM(J487:J488)</f>
        <v>0</v>
      </c>
      <c r="K486" s="37">
        <f>SUM(K487:K488)</f>
        <v>0</v>
      </c>
      <c r="L486" s="85" t="s">
        <v>148</v>
      </c>
    </row>
    <row r="487" spans="1:12" x14ac:dyDescent="0.25">
      <c r="A487" s="20">
        <f t="shared" si="199"/>
        <v>476</v>
      </c>
      <c r="B487" s="36" t="s">
        <v>4</v>
      </c>
      <c r="C487" s="37">
        <f t="shared" si="200"/>
        <v>978.90099999999995</v>
      </c>
      <c r="D487" s="37">
        <v>0</v>
      </c>
      <c r="E487" s="37">
        <v>0</v>
      </c>
      <c r="F487" s="37">
        <v>0</v>
      </c>
      <c r="G487" s="37">
        <v>978.90099999999995</v>
      </c>
      <c r="H487" s="37">
        <v>0</v>
      </c>
      <c r="I487" s="37">
        <v>0</v>
      </c>
      <c r="J487" s="37">
        <v>0</v>
      </c>
      <c r="K487" s="37">
        <v>0</v>
      </c>
      <c r="L487" s="85"/>
    </row>
    <row r="488" spans="1:12" x14ac:dyDescent="0.25">
      <c r="A488" s="20">
        <f t="shared" si="199"/>
        <v>477</v>
      </c>
      <c r="B488" s="36" t="s">
        <v>5</v>
      </c>
      <c r="C488" s="37">
        <f t="shared" si="200"/>
        <v>184.01</v>
      </c>
      <c r="D488" s="37">
        <v>0</v>
      </c>
      <c r="E488" s="37">
        <v>0</v>
      </c>
      <c r="F488" s="37">
        <v>0</v>
      </c>
      <c r="G488" s="37">
        <v>184.01</v>
      </c>
      <c r="H488" s="37">
        <v>0</v>
      </c>
      <c r="I488" s="37">
        <v>0</v>
      </c>
      <c r="J488" s="37">
        <v>0</v>
      </c>
      <c r="K488" s="37">
        <v>0</v>
      </c>
      <c r="L488" s="85"/>
    </row>
    <row r="489" spans="1:12" x14ac:dyDescent="0.25">
      <c r="A489" s="20">
        <f t="shared" si="199"/>
        <v>478</v>
      </c>
      <c r="B489" s="36" t="s">
        <v>52</v>
      </c>
      <c r="C489" s="37">
        <f t="shared" si="200"/>
        <v>2100</v>
      </c>
      <c r="D489" s="37">
        <v>0</v>
      </c>
      <c r="E489" s="37">
        <v>0</v>
      </c>
      <c r="F489" s="37">
        <v>0</v>
      </c>
      <c r="G489" s="37">
        <v>2100</v>
      </c>
      <c r="H489" s="37">
        <v>0</v>
      </c>
      <c r="I489" s="37">
        <v>0</v>
      </c>
      <c r="J489" s="37">
        <v>0</v>
      </c>
      <c r="K489" s="37">
        <v>0</v>
      </c>
      <c r="L489" s="85"/>
    </row>
  </sheetData>
  <mergeCells count="265">
    <mergeCell ref="I29:I30"/>
    <mergeCell ref="L34:L36"/>
    <mergeCell ref="B37:L37"/>
    <mergeCell ref="B59:L59"/>
    <mergeCell ref="B52:L52"/>
    <mergeCell ref="B48:L48"/>
    <mergeCell ref="B44:L44"/>
    <mergeCell ref="L45:L47"/>
    <mergeCell ref="L49:L51"/>
    <mergeCell ref="L57:L58"/>
    <mergeCell ref="A3:L3"/>
    <mergeCell ref="A5:L5"/>
    <mergeCell ref="L12:L17"/>
    <mergeCell ref="A9:A10"/>
    <mergeCell ref="B9:B10"/>
    <mergeCell ref="A4:L4"/>
    <mergeCell ref="A6:L6"/>
    <mergeCell ref="L9:L10"/>
    <mergeCell ref="B68:L68"/>
    <mergeCell ref="L63:L64"/>
    <mergeCell ref="F29:F30"/>
    <mergeCell ref="E29:E30"/>
    <mergeCell ref="J29:J30"/>
    <mergeCell ref="C9:K9"/>
    <mergeCell ref="L18:L21"/>
    <mergeCell ref="L22:L27"/>
    <mergeCell ref="B28:L28"/>
    <mergeCell ref="H29:H30"/>
    <mergeCell ref="K29:K30"/>
    <mergeCell ref="G29:G30"/>
    <mergeCell ref="C29:C30"/>
    <mergeCell ref="D29:D30"/>
    <mergeCell ref="L29:L32"/>
    <mergeCell ref="L53:L55"/>
    <mergeCell ref="L82:L83"/>
    <mergeCell ref="L72:L73"/>
    <mergeCell ref="L75:L77"/>
    <mergeCell ref="B74:L74"/>
    <mergeCell ref="L60:L61"/>
    <mergeCell ref="L38:L39"/>
    <mergeCell ref="B81:L81"/>
    <mergeCell ref="B71:L71"/>
    <mergeCell ref="L41:L43"/>
    <mergeCell ref="B40:L40"/>
    <mergeCell ref="B56:L56"/>
    <mergeCell ref="L79:L80"/>
    <mergeCell ref="L66:L67"/>
    <mergeCell ref="L69:L70"/>
    <mergeCell ref="B62:L62"/>
    <mergeCell ref="B65:L65"/>
    <mergeCell ref="B78:L78"/>
    <mergeCell ref="B84:L84"/>
    <mergeCell ref="L85:L87"/>
    <mergeCell ref="B97:L97"/>
    <mergeCell ref="B112:L112"/>
    <mergeCell ref="B106:L106"/>
    <mergeCell ref="L92:L93"/>
    <mergeCell ref="L104:L105"/>
    <mergeCell ref="L101:L102"/>
    <mergeCell ref="L89:L90"/>
    <mergeCell ref="B88:L88"/>
    <mergeCell ref="B103:L103"/>
    <mergeCell ref="L107:L108"/>
    <mergeCell ref="B109:L109"/>
    <mergeCell ref="L110:L111"/>
    <mergeCell ref="L137:L139"/>
    <mergeCell ref="B136:L136"/>
    <mergeCell ref="L141:L143"/>
    <mergeCell ref="L133:L135"/>
    <mergeCell ref="B91:L91"/>
    <mergeCell ref="B94:L94"/>
    <mergeCell ref="L98:L99"/>
    <mergeCell ref="L95:L96"/>
    <mergeCell ref="L119:L120"/>
    <mergeCell ref="B100:L100"/>
    <mergeCell ref="B124:L124"/>
    <mergeCell ref="B121:L121"/>
    <mergeCell ref="B132:L132"/>
    <mergeCell ref="L125:L127"/>
    <mergeCell ref="L122:L123"/>
    <mergeCell ref="B128:L128"/>
    <mergeCell ref="B118:L118"/>
    <mergeCell ref="L113:L114"/>
    <mergeCell ref="B115:L115"/>
    <mergeCell ref="L116:L117"/>
    <mergeCell ref="L149:L151"/>
    <mergeCell ref="L167:L169"/>
    <mergeCell ref="B163:L163"/>
    <mergeCell ref="B140:L140"/>
    <mergeCell ref="B144:L144"/>
    <mergeCell ref="B148:L148"/>
    <mergeCell ref="L145:L147"/>
    <mergeCell ref="B152:L152"/>
    <mergeCell ref="B166:L166"/>
    <mergeCell ref="B156:L156"/>
    <mergeCell ref="L153:L155"/>
    <mergeCell ref="L164:L165"/>
    <mergeCell ref="B159:L159"/>
    <mergeCell ref="L157:L158"/>
    <mergeCell ref="L160:L162"/>
    <mergeCell ref="L187:L189"/>
    <mergeCell ref="B186:L186"/>
    <mergeCell ref="B178:L178"/>
    <mergeCell ref="L179:L181"/>
    <mergeCell ref="L175:L177"/>
    <mergeCell ref="B170:L170"/>
    <mergeCell ref="L171:L173"/>
    <mergeCell ref="B174:L174"/>
    <mergeCell ref="B223:L223"/>
    <mergeCell ref="L218:L219"/>
    <mergeCell ref="B182:L182"/>
    <mergeCell ref="L183:L185"/>
    <mergeCell ref="B190:L190"/>
    <mergeCell ref="B203:L203"/>
    <mergeCell ref="B211:L211"/>
    <mergeCell ref="B297:L297"/>
    <mergeCell ref="B303:L303"/>
    <mergeCell ref="B253:L253"/>
    <mergeCell ref="B245:L245"/>
    <mergeCell ref="L191:L193"/>
    <mergeCell ref="B194:L194"/>
    <mergeCell ref="L195:L197"/>
    <mergeCell ref="L221:L222"/>
    <mergeCell ref="L199:L201"/>
    <mergeCell ref="L224:L225"/>
    <mergeCell ref="L259:L260"/>
    <mergeCell ref="L241:L244"/>
    <mergeCell ref="B214:L214"/>
    <mergeCell ref="B198:L198"/>
    <mergeCell ref="L204:L206"/>
    <mergeCell ref="B217:L217"/>
    <mergeCell ref="B207:L207"/>
    <mergeCell ref="L208:L210"/>
    <mergeCell ref="L215:L216"/>
    <mergeCell ref="L212:L213"/>
    <mergeCell ref="L230:L231"/>
    <mergeCell ref="L254:L257"/>
    <mergeCell ref="B274:L274"/>
    <mergeCell ref="L289:L290"/>
    <mergeCell ref="B277:L277"/>
    <mergeCell ref="L281:L283"/>
    <mergeCell ref="L265:L266"/>
    <mergeCell ref="B267:L267"/>
    <mergeCell ref="B264:L264"/>
    <mergeCell ref="L285:L287"/>
    <mergeCell ref="L262:L263"/>
    <mergeCell ref="B288:L288"/>
    <mergeCell ref="L307:L308"/>
    <mergeCell ref="B309:L309"/>
    <mergeCell ref="L331:L332"/>
    <mergeCell ref="B330:L330"/>
    <mergeCell ref="L310:L311"/>
    <mergeCell ref="B333:L333"/>
    <mergeCell ref="B336:L336"/>
    <mergeCell ref="L334:L335"/>
    <mergeCell ref="B324:L324"/>
    <mergeCell ref="L328:L329"/>
    <mergeCell ref="L325:L326"/>
    <mergeCell ref="B327:L327"/>
    <mergeCell ref="B318:L318"/>
    <mergeCell ref="B351:L351"/>
    <mergeCell ref="L358:L359"/>
    <mergeCell ref="B354:L354"/>
    <mergeCell ref="L352:L353"/>
    <mergeCell ref="L343:L344"/>
    <mergeCell ref="L340:L341"/>
    <mergeCell ref="L337:L338"/>
    <mergeCell ref="B339:L339"/>
    <mergeCell ref="B321:L321"/>
    <mergeCell ref="L427:L433"/>
    <mergeCell ref="L424:L425"/>
    <mergeCell ref="G427:G428"/>
    <mergeCell ref="B300:L300"/>
    <mergeCell ref="E427:E428"/>
    <mergeCell ref="L404:L405"/>
    <mergeCell ref="L391:L392"/>
    <mergeCell ref="B393:L393"/>
    <mergeCell ref="B390:L390"/>
    <mergeCell ref="L373:L374"/>
    <mergeCell ref="L364:L365"/>
    <mergeCell ref="L379:L380"/>
    <mergeCell ref="L388:L389"/>
    <mergeCell ref="B387:L387"/>
    <mergeCell ref="B369:L369"/>
    <mergeCell ref="B406:L406"/>
    <mergeCell ref="L398:L399"/>
    <mergeCell ref="L394:L396"/>
    <mergeCell ref="B400:L400"/>
    <mergeCell ref="L401:L402"/>
    <mergeCell ref="L385:L386"/>
    <mergeCell ref="B381:L381"/>
    <mergeCell ref="L382:L383"/>
    <mergeCell ref="L367:L368"/>
    <mergeCell ref="L233:L234"/>
    <mergeCell ref="L272:L273"/>
    <mergeCell ref="L227:L228"/>
    <mergeCell ref="B232:L232"/>
    <mergeCell ref="B426:L426"/>
    <mergeCell ref="L421:L422"/>
    <mergeCell ref="L410:L411"/>
    <mergeCell ref="B423:L423"/>
    <mergeCell ref="B420:L420"/>
    <mergeCell ref="L417:L419"/>
    <mergeCell ref="B378:L378"/>
    <mergeCell ref="L376:L377"/>
    <mergeCell ref="L370:L371"/>
    <mergeCell ref="B372:L372"/>
    <mergeCell ref="B403:L403"/>
    <mergeCell ref="B348:L348"/>
    <mergeCell ref="B342:L342"/>
    <mergeCell ref="B363:L363"/>
    <mergeCell ref="B360:L360"/>
    <mergeCell ref="L349:L350"/>
    <mergeCell ref="B345:L345"/>
    <mergeCell ref="L346:L347"/>
    <mergeCell ref="L355:L356"/>
    <mergeCell ref="L361:L362"/>
    <mergeCell ref="C427:C428"/>
    <mergeCell ref="L407:L408"/>
    <mergeCell ref="L413:L415"/>
    <mergeCell ref="D427:D428"/>
    <mergeCell ref="F427:F428"/>
    <mergeCell ref="L486:L489"/>
    <mergeCell ref="B481:L481"/>
    <mergeCell ref="L475:L480"/>
    <mergeCell ref="L482:L485"/>
    <mergeCell ref="L450:L455"/>
    <mergeCell ref="L440:L443"/>
    <mergeCell ref="B444:L444"/>
    <mergeCell ref="L469:L474"/>
    <mergeCell ref="L457:L462"/>
    <mergeCell ref="B456:L456"/>
    <mergeCell ref="L445:L448"/>
    <mergeCell ref="L463:L468"/>
    <mergeCell ref="L435:L438"/>
    <mergeCell ref="B439:L439"/>
    <mergeCell ref="B416:L416"/>
    <mergeCell ref="J427:J428"/>
    <mergeCell ref="H427:H428"/>
    <mergeCell ref="I427:I428"/>
    <mergeCell ref="K427:K428"/>
    <mergeCell ref="H1:L1"/>
    <mergeCell ref="H2:L2"/>
    <mergeCell ref="L322:L323"/>
    <mergeCell ref="L298:L299"/>
    <mergeCell ref="L313:L314"/>
    <mergeCell ref="L319:L320"/>
    <mergeCell ref="L316:L317"/>
    <mergeCell ref="L304:L305"/>
    <mergeCell ref="B261:L261"/>
    <mergeCell ref="L268:L270"/>
    <mergeCell ref="B248:L248"/>
    <mergeCell ref="L249:L252"/>
    <mergeCell ref="L246:L247"/>
    <mergeCell ref="B235:L235"/>
    <mergeCell ref="L301:L302"/>
    <mergeCell ref="B284:L284"/>
    <mergeCell ref="L292:L293"/>
    <mergeCell ref="L295:L296"/>
    <mergeCell ref="B294:L294"/>
    <mergeCell ref="B291:L291"/>
    <mergeCell ref="L278:L279"/>
    <mergeCell ref="L275:L276"/>
    <mergeCell ref="L129:L131"/>
    <mergeCell ref="L236:L239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80" firstPageNumber="3" orientation="landscape" useFirstPageNumber="1" r:id="rId1"/>
  <headerFooter>
    <oddHeader>&amp;C&amp;"PT Astra Serif,обычный"&amp;P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Князева Валентина Александровна</cp:lastModifiedBy>
  <cp:lastPrinted>2020-01-14T08:42:12Z</cp:lastPrinted>
  <dcterms:created xsi:type="dcterms:W3CDTF">2013-09-11T09:57:45Z</dcterms:created>
  <dcterms:modified xsi:type="dcterms:W3CDTF">2020-01-14T08:43:12Z</dcterms:modified>
</cp:coreProperties>
</file>