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1" i="1" l="1"/>
  <c r="H281" i="1"/>
  <c r="J281" i="1"/>
  <c r="E282" i="1"/>
  <c r="E281" i="1" s="1"/>
  <c r="F282" i="1"/>
  <c r="G282" i="1"/>
  <c r="G281" i="1" s="1"/>
  <c r="H282" i="1"/>
  <c r="I282" i="1"/>
  <c r="I281" i="1" s="1"/>
  <c r="J282" i="1"/>
  <c r="J287" i="1"/>
  <c r="E287" i="1"/>
  <c r="F287" i="1"/>
  <c r="G287" i="1"/>
  <c r="H287" i="1"/>
  <c r="I287" i="1"/>
  <c r="E291" i="1"/>
  <c r="E290" i="1" s="1"/>
  <c r="F291" i="1"/>
  <c r="G291" i="1"/>
  <c r="G290" i="1" s="1"/>
  <c r="D291" i="1"/>
  <c r="E304" i="1"/>
  <c r="D304" i="1"/>
  <c r="F290" i="1"/>
  <c r="D290" i="1"/>
  <c r="D101" i="1"/>
  <c r="D102" i="1"/>
  <c r="D103" i="1"/>
  <c r="E101" i="1"/>
  <c r="E92" i="1" s="1"/>
  <c r="E91" i="1" s="1"/>
  <c r="F101" i="1"/>
  <c r="G106" i="1"/>
  <c r="G111" i="1"/>
  <c r="H111" i="1"/>
  <c r="E102" i="1"/>
  <c r="E93" i="1" s="1"/>
  <c r="F107" i="1"/>
  <c r="G107" i="1" s="1"/>
  <c r="F102" i="1"/>
  <c r="H112" i="1"/>
  <c r="I112" i="1" s="1"/>
  <c r="J112" i="1" s="1"/>
  <c r="G110" i="1"/>
  <c r="F110" i="1"/>
  <c r="E110" i="1"/>
  <c r="D110" i="1"/>
  <c r="E60" i="1"/>
  <c r="E44" i="1" s="1"/>
  <c r="F60" i="1"/>
  <c r="G51" i="1"/>
  <c r="G54" i="1"/>
  <c r="G57" i="1"/>
  <c r="G60" i="1"/>
  <c r="G47" i="1"/>
  <c r="H54" i="1"/>
  <c r="H57" i="1"/>
  <c r="I57" i="1" s="1"/>
  <c r="H63" i="1"/>
  <c r="H66" i="1"/>
  <c r="H69" i="1"/>
  <c r="H72" i="1"/>
  <c r="H71" i="1" s="1"/>
  <c r="H75" i="1"/>
  <c r="H81" i="1"/>
  <c r="H78" i="1"/>
  <c r="H84" i="1"/>
  <c r="I54" i="1"/>
  <c r="I63" i="1"/>
  <c r="I66" i="1"/>
  <c r="I69" i="1"/>
  <c r="I75" i="1"/>
  <c r="I81" i="1"/>
  <c r="I78" i="1"/>
  <c r="J54" i="1"/>
  <c r="J63" i="1"/>
  <c r="J66" i="1"/>
  <c r="J69" i="1"/>
  <c r="J75" i="1"/>
  <c r="J81" i="1"/>
  <c r="J78" i="1"/>
  <c r="D60" i="1"/>
  <c r="D44" i="1" s="1"/>
  <c r="D25" i="1" s="1"/>
  <c r="C48" i="1"/>
  <c r="F46" i="1"/>
  <c r="E46" i="1"/>
  <c r="D46" i="1"/>
  <c r="E236" i="1"/>
  <c r="E251" i="1"/>
  <c r="F236" i="1"/>
  <c r="F251" i="1"/>
  <c r="F250" i="1" s="1"/>
  <c r="G239" i="1"/>
  <c r="G242" i="1"/>
  <c r="G245" i="1"/>
  <c r="G244" i="1" s="1"/>
  <c r="G251" i="1"/>
  <c r="H239" i="1"/>
  <c r="H242" i="1"/>
  <c r="H245" i="1"/>
  <c r="H248" i="1"/>
  <c r="H254" i="1"/>
  <c r="H251" i="1"/>
  <c r="H250" i="1" s="1"/>
  <c r="I239" i="1"/>
  <c r="I242" i="1"/>
  <c r="I248" i="1"/>
  <c r="I254" i="1"/>
  <c r="I251" i="1"/>
  <c r="J239" i="1"/>
  <c r="J242" i="1"/>
  <c r="J248" i="1"/>
  <c r="J254" i="1"/>
  <c r="J251" i="1"/>
  <c r="J250" i="1" s="1"/>
  <c r="D236" i="1"/>
  <c r="D235" i="1" s="1"/>
  <c r="D251" i="1"/>
  <c r="D233" i="1"/>
  <c r="D221" i="1" s="1"/>
  <c r="C257" i="1"/>
  <c r="J256" i="1"/>
  <c r="I256" i="1"/>
  <c r="H256" i="1"/>
  <c r="G256" i="1"/>
  <c r="F256" i="1"/>
  <c r="E256" i="1"/>
  <c r="D256" i="1"/>
  <c r="C256" i="1" s="1"/>
  <c r="F92" i="1"/>
  <c r="F87" i="1" s="1"/>
  <c r="F86" i="1" s="1"/>
  <c r="D120" i="1"/>
  <c r="D116" i="1" s="1"/>
  <c r="D297" i="1"/>
  <c r="D123" i="1"/>
  <c r="C125" i="1"/>
  <c r="D36" i="1"/>
  <c r="D29" i="1"/>
  <c r="D164" i="1"/>
  <c r="D201" i="1"/>
  <c r="D187" i="1"/>
  <c r="G83" i="1"/>
  <c r="F83" i="1"/>
  <c r="E83" i="1"/>
  <c r="D83" i="1"/>
  <c r="E173" i="1"/>
  <c r="E171" i="1" s="1"/>
  <c r="F173" i="1"/>
  <c r="G173" i="1"/>
  <c r="H173" i="1"/>
  <c r="I173" i="1"/>
  <c r="J173" i="1"/>
  <c r="D173" i="1"/>
  <c r="D172" i="1"/>
  <c r="C172" i="1" s="1"/>
  <c r="E172" i="1"/>
  <c r="F172" i="1"/>
  <c r="F171" i="1" s="1"/>
  <c r="F174" i="1"/>
  <c r="G172" i="1"/>
  <c r="G174" i="1"/>
  <c r="C174" i="1" s="1"/>
  <c r="D165" i="1"/>
  <c r="G77" i="1"/>
  <c r="F77" i="1"/>
  <c r="E77" i="1"/>
  <c r="D77" i="1"/>
  <c r="E37" i="1"/>
  <c r="E30" i="1"/>
  <c r="E26" i="1" s="1"/>
  <c r="F37" i="1"/>
  <c r="F30" i="1" s="1"/>
  <c r="F26" i="1" s="1"/>
  <c r="C26" i="1" s="1"/>
  <c r="G37" i="1"/>
  <c r="G30" i="1"/>
  <c r="H37" i="1"/>
  <c r="I37" i="1"/>
  <c r="I30" i="1" s="1"/>
  <c r="I26" i="1" s="1"/>
  <c r="J37" i="1"/>
  <c r="D37" i="1"/>
  <c r="D30" i="1" s="1"/>
  <c r="D28" i="1" s="1"/>
  <c r="G297" i="1"/>
  <c r="G278" i="1" s="1"/>
  <c r="H129" i="1"/>
  <c r="I129" i="1"/>
  <c r="D127" i="1"/>
  <c r="D119" i="1"/>
  <c r="F29" i="1"/>
  <c r="E165" i="1"/>
  <c r="E16" i="1"/>
  <c r="G26" i="1"/>
  <c r="H30" i="1"/>
  <c r="H26" i="1"/>
  <c r="J30" i="1"/>
  <c r="J26" i="1"/>
  <c r="F36" i="1"/>
  <c r="F35" i="1" s="1"/>
  <c r="E119" i="1"/>
  <c r="E115" i="1" s="1"/>
  <c r="E114" i="1" s="1"/>
  <c r="E120" i="1"/>
  <c r="E116" i="1" s="1"/>
  <c r="D293" i="1"/>
  <c r="D39" i="1"/>
  <c r="C41" i="1"/>
  <c r="E127" i="1"/>
  <c r="F127" i="1"/>
  <c r="G128" i="1"/>
  <c r="J129" i="1"/>
  <c r="H294" i="1"/>
  <c r="H291" i="1" s="1"/>
  <c r="H290" i="1" s="1"/>
  <c r="I294" i="1"/>
  <c r="G293" i="1"/>
  <c r="F293" i="1"/>
  <c r="E293" i="1"/>
  <c r="E62" i="1"/>
  <c r="F62" i="1"/>
  <c r="D171" i="1"/>
  <c r="E174" i="1"/>
  <c r="H172" i="1"/>
  <c r="H174" i="1"/>
  <c r="H171" i="1" s="1"/>
  <c r="I172" i="1"/>
  <c r="I174" i="1"/>
  <c r="J172" i="1"/>
  <c r="J174" i="1"/>
  <c r="E36" i="1"/>
  <c r="E35" i="1"/>
  <c r="G40" i="1"/>
  <c r="D176" i="1"/>
  <c r="E176" i="1"/>
  <c r="G176" i="1"/>
  <c r="H176" i="1"/>
  <c r="I176" i="1"/>
  <c r="J176" i="1"/>
  <c r="C177" i="1"/>
  <c r="C178" i="1"/>
  <c r="D153" i="1"/>
  <c r="D150" i="1" s="1"/>
  <c r="D149" i="1" s="1"/>
  <c r="D138" i="1"/>
  <c r="D272" i="1"/>
  <c r="E153" i="1"/>
  <c r="E272" i="1"/>
  <c r="E271" i="1"/>
  <c r="E259" i="1" s="1"/>
  <c r="E201" i="1"/>
  <c r="F119" i="1"/>
  <c r="F153" i="1"/>
  <c r="F150" i="1"/>
  <c r="F138" i="1" s="1"/>
  <c r="F137" i="1"/>
  <c r="F272" i="1"/>
  <c r="F260" i="1"/>
  <c r="F201" i="1"/>
  <c r="F187" i="1"/>
  <c r="G59" i="1"/>
  <c r="G124" i="1"/>
  <c r="G132" i="1"/>
  <c r="G135" i="1"/>
  <c r="G156" i="1"/>
  <c r="G155" i="1"/>
  <c r="G275" i="1"/>
  <c r="G274" i="1"/>
  <c r="H275" i="1"/>
  <c r="G301" i="1"/>
  <c r="G204" i="1"/>
  <c r="G207" i="1"/>
  <c r="G210" i="1"/>
  <c r="G213" i="1"/>
  <c r="H62" i="1"/>
  <c r="H68" i="1"/>
  <c r="C242" i="1"/>
  <c r="C241" i="1"/>
  <c r="H301" i="1"/>
  <c r="I301" i="1" s="1"/>
  <c r="H307" i="1"/>
  <c r="H306" i="1"/>
  <c r="H304" i="1" s="1"/>
  <c r="H293" i="1"/>
  <c r="H303" i="1"/>
  <c r="J74" i="1"/>
  <c r="E297" i="1"/>
  <c r="F297" i="1"/>
  <c r="H297" i="1"/>
  <c r="H278" i="1" s="1"/>
  <c r="I297" i="1"/>
  <c r="I278" i="1"/>
  <c r="J297" i="1"/>
  <c r="E29" i="1"/>
  <c r="E28" i="1" s="1"/>
  <c r="E164" i="1"/>
  <c r="D94" i="1"/>
  <c r="D17" i="1" s="1"/>
  <c r="E103" i="1"/>
  <c r="E94" i="1"/>
  <c r="E89" i="1" s="1"/>
  <c r="F103" i="1"/>
  <c r="F94" i="1"/>
  <c r="F120" i="1"/>
  <c r="F116" i="1"/>
  <c r="G108" i="1"/>
  <c r="G103" i="1"/>
  <c r="G121" i="1"/>
  <c r="H121" i="1" s="1"/>
  <c r="H120" i="1" s="1"/>
  <c r="H116" i="1" s="1"/>
  <c r="H108" i="1"/>
  <c r="F159" i="1"/>
  <c r="G164" i="1"/>
  <c r="G165" i="1"/>
  <c r="G163" i="1" s="1"/>
  <c r="G166" i="1"/>
  <c r="G159" i="1"/>
  <c r="G161" i="1"/>
  <c r="H164" i="1"/>
  <c r="I164" i="1"/>
  <c r="I159" i="1" s="1"/>
  <c r="J164" i="1"/>
  <c r="J159" i="1" s="1"/>
  <c r="J165" i="1"/>
  <c r="J160" i="1" s="1"/>
  <c r="J166" i="1"/>
  <c r="J161" i="1" s="1"/>
  <c r="J158" i="1" s="1"/>
  <c r="E160" i="1"/>
  <c r="F165" i="1"/>
  <c r="F160" i="1"/>
  <c r="F158" i="1" s="1"/>
  <c r="H165" i="1"/>
  <c r="H160" i="1"/>
  <c r="I165" i="1"/>
  <c r="I160" i="1"/>
  <c r="D159" i="1"/>
  <c r="D166" i="1"/>
  <c r="D161" i="1"/>
  <c r="F166" i="1"/>
  <c r="F161" i="1" s="1"/>
  <c r="C161" i="1" s="1"/>
  <c r="E166" i="1"/>
  <c r="E161" i="1"/>
  <c r="H166" i="1"/>
  <c r="H161" i="1"/>
  <c r="I166" i="1"/>
  <c r="D199" i="1"/>
  <c r="E199" i="1"/>
  <c r="E185" i="1" s="1"/>
  <c r="E184" i="1" s="1"/>
  <c r="E200" i="1"/>
  <c r="E186" i="1"/>
  <c r="E187" i="1"/>
  <c r="F199" i="1"/>
  <c r="G217" i="1"/>
  <c r="G199" i="1"/>
  <c r="G185" i="1" s="1"/>
  <c r="D200" i="1"/>
  <c r="F200" i="1"/>
  <c r="F186" i="1" s="1"/>
  <c r="G200" i="1"/>
  <c r="G186" i="1" s="1"/>
  <c r="H200" i="1"/>
  <c r="H186" i="1"/>
  <c r="I200" i="1"/>
  <c r="I186" i="1"/>
  <c r="J200" i="1"/>
  <c r="J186" i="1"/>
  <c r="J278" i="1"/>
  <c r="D137" i="1"/>
  <c r="D271" i="1"/>
  <c r="D259" i="1"/>
  <c r="E260" i="1"/>
  <c r="D260" i="1"/>
  <c r="F28" i="1"/>
  <c r="C189" i="1"/>
  <c r="E189" i="1"/>
  <c r="F189" i="1"/>
  <c r="G189" i="1"/>
  <c r="H189" i="1"/>
  <c r="I189" i="1"/>
  <c r="J189" i="1"/>
  <c r="D189" i="1"/>
  <c r="C310" i="1"/>
  <c r="C309" i="1" s="1"/>
  <c r="F309" i="1"/>
  <c r="G309" i="1"/>
  <c r="H309" i="1"/>
  <c r="I309" i="1"/>
  <c r="J309" i="1"/>
  <c r="D309" i="1"/>
  <c r="E309" i="1"/>
  <c r="G62" i="1"/>
  <c r="D65" i="1"/>
  <c r="G203" i="1"/>
  <c r="C218" i="1"/>
  <c r="C216" i="1"/>
  <c r="E215" i="1"/>
  <c r="F215" i="1"/>
  <c r="D215" i="1"/>
  <c r="F212" i="1"/>
  <c r="E212" i="1"/>
  <c r="D212" i="1"/>
  <c r="F123" i="1"/>
  <c r="E123" i="1"/>
  <c r="G306" i="1"/>
  <c r="G304" i="1" s="1"/>
  <c r="G303" i="1" s="1"/>
  <c r="F306" i="1"/>
  <c r="F304" i="1" s="1"/>
  <c r="F298" i="1" s="1"/>
  <c r="E306" i="1"/>
  <c r="D306" i="1"/>
  <c r="F155" i="1"/>
  <c r="E155" i="1"/>
  <c r="D155" i="1"/>
  <c r="E39" i="1"/>
  <c r="G65" i="1"/>
  <c r="D74" i="1"/>
  <c r="E74" i="1"/>
  <c r="F74" i="1"/>
  <c r="F80" i="1"/>
  <c r="E80" i="1"/>
  <c r="D80" i="1"/>
  <c r="F71" i="1"/>
  <c r="E71" i="1"/>
  <c r="D71" i="1"/>
  <c r="F68" i="1"/>
  <c r="E68" i="1"/>
  <c r="D68" i="1"/>
  <c r="F65" i="1"/>
  <c r="E65" i="1"/>
  <c r="D62" i="1"/>
  <c r="G250" i="1"/>
  <c r="G253" i="1"/>
  <c r="F253" i="1"/>
  <c r="E253" i="1"/>
  <c r="D253" i="1"/>
  <c r="G238" i="1"/>
  <c r="I241" i="1"/>
  <c r="E247" i="1"/>
  <c r="G247" i="1"/>
  <c r="F247" i="1"/>
  <c r="D247" i="1"/>
  <c r="F244" i="1"/>
  <c r="E244" i="1"/>
  <c r="D244" i="1"/>
  <c r="G241" i="1"/>
  <c r="F241" i="1"/>
  <c r="E241" i="1"/>
  <c r="D241" i="1"/>
  <c r="F238" i="1"/>
  <c r="E238" i="1"/>
  <c r="D238" i="1"/>
  <c r="F131" i="1"/>
  <c r="F134" i="1"/>
  <c r="E134" i="1"/>
  <c r="D134" i="1"/>
  <c r="F39" i="1"/>
  <c r="G39" i="1"/>
  <c r="F274" i="1"/>
  <c r="E274" i="1"/>
  <c r="D274" i="1"/>
  <c r="C266" i="1"/>
  <c r="J265" i="1"/>
  <c r="I265" i="1"/>
  <c r="H265" i="1"/>
  <c r="G265" i="1"/>
  <c r="F265" i="1"/>
  <c r="E265" i="1"/>
  <c r="D265" i="1"/>
  <c r="C265" i="1"/>
  <c r="C285" i="1"/>
  <c r="C284" i="1" s="1"/>
  <c r="D284" i="1"/>
  <c r="E284" i="1"/>
  <c r="F284" i="1"/>
  <c r="G284" i="1"/>
  <c r="H284" i="1"/>
  <c r="I284" i="1"/>
  <c r="J284" i="1"/>
  <c r="D226" i="1"/>
  <c r="E226" i="1"/>
  <c r="F226" i="1"/>
  <c r="G226" i="1"/>
  <c r="H226" i="1"/>
  <c r="I226" i="1"/>
  <c r="J226" i="1"/>
  <c r="C226" i="1"/>
  <c r="D209" i="1"/>
  <c r="E209" i="1"/>
  <c r="F209" i="1"/>
  <c r="D206" i="1"/>
  <c r="E206" i="1"/>
  <c r="F206" i="1"/>
  <c r="E203" i="1"/>
  <c r="F203" i="1"/>
  <c r="D203" i="1"/>
  <c r="C196" i="1"/>
  <c r="C193" i="1"/>
  <c r="D192" i="1"/>
  <c r="E192" i="1"/>
  <c r="F192" i="1"/>
  <c r="G192" i="1"/>
  <c r="H192" i="1"/>
  <c r="I192" i="1"/>
  <c r="J192" i="1"/>
  <c r="C179" i="1"/>
  <c r="C146" i="1"/>
  <c r="D143" i="1"/>
  <c r="E143" i="1"/>
  <c r="F143" i="1"/>
  <c r="G143" i="1"/>
  <c r="H143" i="1"/>
  <c r="I143" i="1"/>
  <c r="J143" i="1"/>
  <c r="C143" i="1"/>
  <c r="D168" i="1"/>
  <c r="E168" i="1"/>
  <c r="F168" i="1"/>
  <c r="G168" i="1"/>
  <c r="H168" i="1"/>
  <c r="I168" i="1"/>
  <c r="J168" i="1"/>
  <c r="C168" i="1"/>
  <c r="D152" i="1"/>
  <c r="F152" i="1"/>
  <c r="D131" i="1"/>
  <c r="E131" i="1"/>
  <c r="E118" i="1"/>
  <c r="E105" i="1"/>
  <c r="F105" i="1"/>
  <c r="D105" i="1"/>
  <c r="D59" i="1"/>
  <c r="D56" i="1"/>
  <c r="D53" i="1"/>
  <c r="D50" i="1"/>
  <c r="E56" i="1"/>
  <c r="F56" i="1"/>
  <c r="E53" i="1"/>
  <c r="F53" i="1"/>
  <c r="G53" i="1"/>
  <c r="C53" i="1" s="1"/>
  <c r="E50" i="1"/>
  <c r="F50" i="1"/>
  <c r="E300" i="1"/>
  <c r="D300" i="1"/>
  <c r="F300" i="1"/>
  <c r="H241" i="1"/>
  <c r="H253" i="1"/>
  <c r="J253" i="1"/>
  <c r="H238" i="1"/>
  <c r="E250" i="1"/>
  <c r="G209" i="1"/>
  <c r="G68" i="1"/>
  <c r="G80" i="1"/>
  <c r="G74" i="1"/>
  <c r="G71" i="1"/>
  <c r="H74" i="1"/>
  <c r="I74" i="1"/>
  <c r="H217" i="1"/>
  <c r="G215" i="1"/>
  <c r="F149" i="1"/>
  <c r="D250" i="1"/>
  <c r="C66" i="1"/>
  <c r="C65" i="1" s="1"/>
  <c r="J65" i="1"/>
  <c r="G36" i="1"/>
  <c r="G35" i="1"/>
  <c r="G29" i="1"/>
  <c r="H40" i="1"/>
  <c r="I40" i="1" s="1"/>
  <c r="I36" i="1" s="1"/>
  <c r="I35" i="1" s="1"/>
  <c r="H210" i="1"/>
  <c r="H53" i="1"/>
  <c r="G28" i="1"/>
  <c r="J53" i="1"/>
  <c r="I53" i="1"/>
  <c r="C54" i="1"/>
  <c r="I217" i="1"/>
  <c r="E59" i="1"/>
  <c r="G56" i="1"/>
  <c r="F271" i="1"/>
  <c r="F259" i="1" s="1"/>
  <c r="I161" i="1"/>
  <c r="D93" i="1"/>
  <c r="D88" i="1" s="1"/>
  <c r="J241" i="1"/>
  <c r="I163" i="1"/>
  <c r="F20" i="1"/>
  <c r="H159" i="1"/>
  <c r="H158" i="1"/>
  <c r="H163" i="1"/>
  <c r="J77" i="1"/>
  <c r="I77" i="1"/>
  <c r="C75" i="1"/>
  <c r="C74" i="1" s="1"/>
  <c r="D163" i="1"/>
  <c r="F278" i="1"/>
  <c r="H77" i="1"/>
  <c r="C78" i="1"/>
  <c r="C77" i="1"/>
  <c r="G272" i="1"/>
  <c r="G120" i="1"/>
  <c r="G116" i="1" s="1"/>
  <c r="G153" i="1"/>
  <c r="G150" i="1" s="1"/>
  <c r="G138" i="1" s="1"/>
  <c r="G137" i="1" s="1"/>
  <c r="H156" i="1"/>
  <c r="E25" i="1"/>
  <c r="E23" i="1" s="1"/>
  <c r="I62" i="1"/>
  <c r="I156" i="1"/>
  <c r="I153" i="1" s="1"/>
  <c r="H153" i="1"/>
  <c r="H150" i="1" s="1"/>
  <c r="H155" i="1"/>
  <c r="G260" i="1"/>
  <c r="E43" i="1"/>
  <c r="D13" i="1"/>
  <c r="H56" i="1"/>
  <c r="J217" i="1"/>
  <c r="J215" i="1" s="1"/>
  <c r="J199" i="1"/>
  <c r="J185" i="1" s="1"/>
  <c r="H152" i="1"/>
  <c r="I155" i="1"/>
  <c r="J156" i="1"/>
  <c r="J153" i="1" s="1"/>
  <c r="J150" i="1" s="1"/>
  <c r="J138" i="1" s="1"/>
  <c r="J137" i="1" s="1"/>
  <c r="I152" i="1"/>
  <c r="I150" i="1"/>
  <c r="I149" i="1" s="1"/>
  <c r="J149" i="1"/>
  <c r="C251" i="1"/>
  <c r="C250" i="1" s="1"/>
  <c r="D26" i="1"/>
  <c r="D23" i="1" s="1"/>
  <c r="E20" i="1"/>
  <c r="E12" i="1" s="1"/>
  <c r="H272" i="1"/>
  <c r="I275" i="1"/>
  <c r="J275" i="1" s="1"/>
  <c r="H274" i="1"/>
  <c r="E100" i="1"/>
  <c r="D35" i="1"/>
  <c r="C156" i="1"/>
  <c r="C155" i="1" s="1"/>
  <c r="G271" i="1"/>
  <c r="G259" i="1" s="1"/>
  <c r="C166" i="1"/>
  <c r="G119" i="1"/>
  <c r="E198" i="1"/>
  <c r="H103" i="1"/>
  <c r="I108" i="1"/>
  <c r="I103" i="1" s="1"/>
  <c r="I94" i="1" s="1"/>
  <c r="E21" i="1"/>
  <c r="E88" i="1"/>
  <c r="J68" i="1"/>
  <c r="I68" i="1"/>
  <c r="F235" i="1"/>
  <c r="G21" i="1"/>
  <c r="F100" i="1"/>
  <c r="D16" i="1"/>
  <c r="F93" i="1"/>
  <c r="F16" i="1" s="1"/>
  <c r="H29" i="1"/>
  <c r="H39" i="1"/>
  <c r="D195" i="1"/>
  <c r="C192" i="1"/>
  <c r="I238" i="1"/>
  <c r="H244" i="1"/>
  <c r="F115" i="1"/>
  <c r="F114" i="1"/>
  <c r="F118" i="1"/>
  <c r="C129" i="1"/>
  <c r="I307" i="1"/>
  <c r="F89" i="1"/>
  <c r="F21" i="1"/>
  <c r="E17" i="1"/>
  <c r="E159" i="1"/>
  <c r="C159" i="1" s="1"/>
  <c r="E163" i="1"/>
  <c r="C164" i="1"/>
  <c r="E278" i="1"/>
  <c r="H247" i="1"/>
  <c r="I253" i="1"/>
  <c r="I250" i="1"/>
  <c r="H80" i="1"/>
  <c r="H204" i="1"/>
  <c r="I204" i="1" s="1"/>
  <c r="D115" i="1"/>
  <c r="D118" i="1"/>
  <c r="D43" i="1"/>
  <c r="C254" i="1"/>
  <c r="C253" i="1"/>
  <c r="J238" i="1"/>
  <c r="I39" i="1"/>
  <c r="J40" i="1"/>
  <c r="J29" i="1" s="1"/>
  <c r="I29" i="1"/>
  <c r="J247" i="1"/>
  <c r="I247" i="1"/>
  <c r="C69" i="1"/>
  <c r="C68" i="1" s="1"/>
  <c r="G115" i="1"/>
  <c r="G114" i="1" s="1"/>
  <c r="I272" i="1"/>
  <c r="I274" i="1"/>
  <c r="F303" i="1"/>
  <c r="C40" i="1"/>
  <c r="J62" i="1"/>
  <c r="C63" i="1"/>
  <c r="C62" i="1" s="1"/>
  <c r="F88" i="1"/>
  <c r="F12" i="1"/>
  <c r="I80" i="1"/>
  <c r="E158" i="1"/>
  <c r="H203" i="1"/>
  <c r="C248" i="1"/>
  <c r="C247" i="1"/>
  <c r="I306" i="1"/>
  <c r="I304" i="1" s="1"/>
  <c r="J307" i="1"/>
  <c r="J306" i="1" s="1"/>
  <c r="J304" i="1" s="1"/>
  <c r="J303" i="1"/>
  <c r="H28" i="1"/>
  <c r="F15" i="1"/>
  <c r="F91" i="1"/>
  <c r="H94" i="1"/>
  <c r="H17" i="1" s="1"/>
  <c r="E87" i="1"/>
  <c r="E86" i="1" s="1"/>
  <c r="H260" i="1"/>
  <c r="H271" i="1"/>
  <c r="H259" i="1" s="1"/>
  <c r="J36" i="1"/>
  <c r="J35" i="1" s="1"/>
  <c r="J39" i="1"/>
  <c r="I271" i="1"/>
  <c r="I259" i="1" s="1"/>
  <c r="I260" i="1"/>
  <c r="I303" i="1"/>
  <c r="J80" i="1"/>
  <c r="C81" i="1"/>
  <c r="C80" i="1"/>
  <c r="F296" i="1" l="1"/>
  <c r="F279" i="1"/>
  <c r="F277" i="1" s="1"/>
  <c r="J57" i="1"/>
  <c r="J56" i="1" s="1"/>
  <c r="I56" i="1"/>
  <c r="C56" i="1" s="1"/>
  <c r="J28" i="1"/>
  <c r="I203" i="1"/>
  <c r="J204" i="1"/>
  <c r="C204" i="1"/>
  <c r="C203" i="1" s="1"/>
  <c r="D12" i="1"/>
  <c r="I17" i="1"/>
  <c r="H138" i="1"/>
  <c r="H137" i="1" s="1"/>
  <c r="H149" i="1"/>
  <c r="I300" i="1"/>
  <c r="I298" i="1"/>
  <c r="I296" i="1" s="1"/>
  <c r="J301" i="1"/>
  <c r="D220" i="1"/>
  <c r="C272" i="1"/>
  <c r="J272" i="1"/>
  <c r="J274" i="1"/>
  <c r="C275" i="1"/>
  <c r="C274" i="1" s="1"/>
  <c r="H20" i="1"/>
  <c r="H21" i="1"/>
  <c r="H13" i="1" s="1"/>
  <c r="F198" i="1"/>
  <c r="H207" i="1"/>
  <c r="G206" i="1"/>
  <c r="G201" i="1"/>
  <c r="H135" i="1"/>
  <c r="G134" i="1"/>
  <c r="G127" i="1"/>
  <c r="H128" i="1"/>
  <c r="C39" i="1"/>
  <c r="H83" i="1"/>
  <c r="C57" i="1"/>
  <c r="D100" i="1"/>
  <c r="D92" i="1"/>
  <c r="C36" i="1"/>
  <c r="C29" i="1"/>
  <c r="C153" i="1"/>
  <c r="C37" i="1"/>
  <c r="G152" i="1"/>
  <c r="H298" i="1"/>
  <c r="H209" i="1"/>
  <c r="I210" i="1"/>
  <c r="F163" i="1"/>
  <c r="D186" i="1"/>
  <c r="C186" i="1" s="1"/>
  <c r="C200" i="1"/>
  <c r="H132" i="1"/>
  <c r="G131" i="1"/>
  <c r="I291" i="1"/>
  <c r="I290" i="1" s="1"/>
  <c r="J294" i="1"/>
  <c r="E235" i="1"/>
  <c r="E233" i="1"/>
  <c r="I84" i="1"/>
  <c r="I72" i="1"/>
  <c r="I111" i="1"/>
  <c r="H110" i="1"/>
  <c r="H89" i="1"/>
  <c r="I28" i="1"/>
  <c r="C28" i="1" s="1"/>
  <c r="E15" i="1"/>
  <c r="D232" i="1"/>
  <c r="G118" i="1"/>
  <c r="J108" i="1"/>
  <c r="J103" i="1" s="1"/>
  <c r="J94" i="1" s="1"/>
  <c r="E13" i="1"/>
  <c r="D114" i="1"/>
  <c r="H300" i="1"/>
  <c r="C30" i="1"/>
  <c r="G20" i="1"/>
  <c r="I138" i="1"/>
  <c r="I137" i="1" s="1"/>
  <c r="G149" i="1"/>
  <c r="I121" i="1"/>
  <c r="E279" i="1"/>
  <c r="E277" i="1" s="1"/>
  <c r="G160" i="1"/>
  <c r="G158" i="1" s="1"/>
  <c r="G94" i="1"/>
  <c r="F17" i="1"/>
  <c r="I171" i="1"/>
  <c r="C171" i="1" s="1"/>
  <c r="G46" i="1"/>
  <c r="G44" i="1"/>
  <c r="H51" i="1"/>
  <c r="C112" i="1"/>
  <c r="H107" i="1"/>
  <c r="G102" i="1"/>
  <c r="C307" i="1"/>
  <c r="C306" i="1" s="1"/>
  <c r="I293" i="1"/>
  <c r="H36" i="1"/>
  <c r="H35" i="1" s="1"/>
  <c r="C35" i="1" s="1"/>
  <c r="G50" i="1"/>
  <c r="G105" i="1"/>
  <c r="J152" i="1"/>
  <c r="J155" i="1"/>
  <c r="C217" i="1"/>
  <c r="C215" i="1" s="1"/>
  <c r="I199" i="1"/>
  <c r="I215" i="1"/>
  <c r="H215" i="1"/>
  <c r="H199" i="1"/>
  <c r="F185" i="1"/>
  <c r="F184" i="1" s="1"/>
  <c r="D158" i="1"/>
  <c r="I158" i="1"/>
  <c r="E152" i="1"/>
  <c r="C152" i="1" s="1"/>
  <c r="E150" i="1"/>
  <c r="C239" i="1"/>
  <c r="C238" i="1" s="1"/>
  <c r="H236" i="1"/>
  <c r="I245" i="1"/>
  <c r="F233" i="1"/>
  <c r="H47" i="1"/>
  <c r="F44" i="1"/>
  <c r="F59" i="1"/>
  <c r="H106" i="1"/>
  <c r="G101" i="1"/>
  <c r="E298" i="1"/>
  <c r="E296" i="1" s="1"/>
  <c r="E303" i="1"/>
  <c r="D198" i="1"/>
  <c r="D185" i="1"/>
  <c r="H213" i="1"/>
  <c r="G212" i="1"/>
  <c r="G298" i="1"/>
  <c r="G279" i="1" s="1"/>
  <c r="G277" i="1" s="1"/>
  <c r="H124" i="1"/>
  <c r="G123" i="1"/>
  <c r="J171" i="1"/>
  <c r="D278" i="1"/>
  <c r="C297" i="1"/>
  <c r="D303" i="1"/>
  <c r="D298" i="1"/>
  <c r="D288" i="1"/>
  <c r="C304" i="1"/>
  <c r="C303" i="1" s="1"/>
  <c r="J163" i="1"/>
  <c r="G300" i="1"/>
  <c r="C176" i="1"/>
  <c r="D160" i="1"/>
  <c r="C165" i="1"/>
  <c r="C163" i="1" s="1"/>
  <c r="C173" i="1"/>
  <c r="G171" i="1"/>
  <c r="D20" i="1"/>
  <c r="G236" i="1"/>
  <c r="I65" i="1"/>
  <c r="H65" i="1"/>
  <c r="H60" i="1"/>
  <c r="H59" i="1" l="1"/>
  <c r="C288" i="1"/>
  <c r="D287" i="1"/>
  <c r="C287" i="1" s="1"/>
  <c r="D282" i="1"/>
  <c r="C278" i="1"/>
  <c r="H119" i="1"/>
  <c r="I124" i="1"/>
  <c r="H123" i="1"/>
  <c r="D184" i="1"/>
  <c r="G92" i="1"/>
  <c r="G100" i="1"/>
  <c r="H46" i="1"/>
  <c r="I47" i="1"/>
  <c r="G93" i="1"/>
  <c r="G43" i="1"/>
  <c r="G25" i="1"/>
  <c r="G23" i="1" s="1"/>
  <c r="G17" i="1"/>
  <c r="G13" i="1" s="1"/>
  <c r="G89" i="1"/>
  <c r="J121" i="1"/>
  <c r="J120" i="1" s="1"/>
  <c r="J116" i="1" s="1"/>
  <c r="I120" i="1"/>
  <c r="I83" i="1"/>
  <c r="J84" i="1"/>
  <c r="J83" i="1" s="1"/>
  <c r="J291" i="1"/>
  <c r="J290" i="1" s="1"/>
  <c r="J293" i="1"/>
  <c r="J210" i="1"/>
  <c r="I209" i="1"/>
  <c r="H127" i="1"/>
  <c r="I128" i="1"/>
  <c r="I135" i="1"/>
  <c r="H134" i="1"/>
  <c r="G233" i="1"/>
  <c r="G19" i="1" s="1"/>
  <c r="G18" i="1" s="1"/>
  <c r="G235" i="1"/>
  <c r="D296" i="1"/>
  <c r="C298" i="1"/>
  <c r="C296" i="1" s="1"/>
  <c r="H101" i="1"/>
  <c r="H105" i="1"/>
  <c r="I106" i="1"/>
  <c r="F232" i="1"/>
  <c r="F221" i="1"/>
  <c r="F220" i="1" s="1"/>
  <c r="E149" i="1"/>
  <c r="E138" i="1"/>
  <c r="C150" i="1"/>
  <c r="C149" i="1" s="1"/>
  <c r="E19" i="1"/>
  <c r="E18" i="1" s="1"/>
  <c r="I185" i="1"/>
  <c r="C94" i="1"/>
  <c r="H102" i="1"/>
  <c r="H93" i="1" s="1"/>
  <c r="I107" i="1"/>
  <c r="E221" i="1"/>
  <c r="E232" i="1"/>
  <c r="D19" i="1"/>
  <c r="C84" i="1"/>
  <c r="C83" i="1" s="1"/>
  <c r="G198" i="1"/>
  <c r="G187" i="1"/>
  <c r="C271" i="1"/>
  <c r="C259" i="1" s="1"/>
  <c r="C260" i="1"/>
  <c r="J298" i="1"/>
  <c r="J300" i="1"/>
  <c r="C160" i="1"/>
  <c r="C158" i="1" s="1"/>
  <c r="C199" i="1"/>
  <c r="J245" i="1"/>
  <c r="C245" i="1" s="1"/>
  <c r="C244" i="1" s="1"/>
  <c r="I244" i="1"/>
  <c r="I236" i="1"/>
  <c r="H185" i="1"/>
  <c r="H184" i="1" s="1"/>
  <c r="C301" i="1"/>
  <c r="C300" i="1" s="1"/>
  <c r="F14" i="1"/>
  <c r="F13" i="1"/>
  <c r="J17" i="1"/>
  <c r="E14" i="1"/>
  <c r="E11" i="1"/>
  <c r="E10" i="1" s="1"/>
  <c r="I110" i="1"/>
  <c r="J111" i="1"/>
  <c r="H296" i="1"/>
  <c r="H279" i="1"/>
  <c r="H277" i="1" s="1"/>
  <c r="D91" i="1"/>
  <c r="D87" i="1"/>
  <c r="I60" i="1"/>
  <c r="I59" i="1" s="1"/>
  <c r="C291" i="1"/>
  <c r="C290" i="1" s="1"/>
  <c r="H212" i="1"/>
  <c r="I213" i="1"/>
  <c r="F43" i="1"/>
  <c r="F19" i="1"/>
  <c r="F25" i="1"/>
  <c r="H233" i="1"/>
  <c r="H235" i="1"/>
  <c r="G296" i="1"/>
  <c r="H44" i="1"/>
  <c r="I51" i="1"/>
  <c r="H50" i="1"/>
  <c r="C103" i="1"/>
  <c r="C294" i="1"/>
  <c r="C293" i="1" s="1"/>
  <c r="C108" i="1"/>
  <c r="C121" i="1"/>
  <c r="I71" i="1"/>
  <c r="J72" i="1"/>
  <c r="H131" i="1"/>
  <c r="I132" i="1"/>
  <c r="I279" i="1"/>
  <c r="I277" i="1" s="1"/>
  <c r="H206" i="1"/>
  <c r="I207" i="1"/>
  <c r="H201" i="1"/>
  <c r="H187" i="1" s="1"/>
  <c r="J260" i="1"/>
  <c r="J271" i="1"/>
  <c r="J259" i="1" s="1"/>
  <c r="J203" i="1"/>
  <c r="C207" i="1" l="1"/>
  <c r="G16" i="1"/>
  <c r="G88" i="1"/>
  <c r="G15" i="1"/>
  <c r="G87" i="1"/>
  <c r="G86" i="1" s="1"/>
  <c r="G91" i="1"/>
  <c r="I119" i="1"/>
  <c r="I123" i="1"/>
  <c r="J124" i="1"/>
  <c r="D281" i="1"/>
  <c r="C281" i="1" s="1"/>
  <c r="C282" i="1"/>
  <c r="D279" i="1"/>
  <c r="D15" i="1"/>
  <c r="J71" i="1"/>
  <c r="C72" i="1"/>
  <c r="C71" i="1" s="1"/>
  <c r="J60" i="1"/>
  <c r="I44" i="1"/>
  <c r="J51" i="1"/>
  <c r="I50" i="1"/>
  <c r="C51" i="1"/>
  <c r="F11" i="1"/>
  <c r="F10" i="1" s="1"/>
  <c r="F18" i="1"/>
  <c r="J110" i="1"/>
  <c r="C111" i="1"/>
  <c r="C110" i="1" s="1"/>
  <c r="J296" i="1"/>
  <c r="J279" i="1"/>
  <c r="J277" i="1" s="1"/>
  <c r="D18" i="1"/>
  <c r="J107" i="1"/>
  <c r="I102" i="1"/>
  <c r="J106" i="1"/>
  <c r="I101" i="1"/>
  <c r="I105" i="1"/>
  <c r="J20" i="1"/>
  <c r="J21" i="1"/>
  <c r="J13" i="1" s="1"/>
  <c r="I46" i="1"/>
  <c r="J47" i="1"/>
  <c r="H115" i="1"/>
  <c r="H118" i="1"/>
  <c r="H43" i="1"/>
  <c r="H19" i="1"/>
  <c r="H18" i="1" s="1"/>
  <c r="H25" i="1"/>
  <c r="H23" i="1" s="1"/>
  <c r="H221" i="1"/>
  <c r="H220" i="1" s="1"/>
  <c r="H232" i="1"/>
  <c r="J89" i="1"/>
  <c r="H198" i="1"/>
  <c r="H16" i="1"/>
  <c r="H12" i="1" s="1"/>
  <c r="H88" i="1"/>
  <c r="I134" i="1"/>
  <c r="J135" i="1"/>
  <c r="J209" i="1"/>
  <c r="C209" i="1" s="1"/>
  <c r="C210" i="1"/>
  <c r="C185" i="1"/>
  <c r="J207" i="1"/>
  <c r="I206" i="1"/>
  <c r="I201" i="1"/>
  <c r="J132" i="1"/>
  <c r="J131" i="1" s="1"/>
  <c r="I131" i="1"/>
  <c r="F23" i="1"/>
  <c r="J213" i="1"/>
  <c r="J212" i="1" s="1"/>
  <c r="I212" i="1"/>
  <c r="J244" i="1"/>
  <c r="J236" i="1"/>
  <c r="E220" i="1"/>
  <c r="H100" i="1"/>
  <c r="H92" i="1"/>
  <c r="G232" i="1"/>
  <c r="G221" i="1"/>
  <c r="G220" i="1" s="1"/>
  <c r="J128" i="1"/>
  <c r="I127" i="1"/>
  <c r="C131" i="1"/>
  <c r="D86" i="1"/>
  <c r="C17" i="1"/>
  <c r="I233" i="1"/>
  <c r="I235" i="1"/>
  <c r="C236" i="1"/>
  <c r="C235" i="1" s="1"/>
  <c r="G184" i="1"/>
  <c r="E137" i="1"/>
  <c r="C138" i="1"/>
  <c r="C137" i="1" s="1"/>
  <c r="I116" i="1"/>
  <c r="C120" i="1"/>
  <c r="D14" i="1" l="1"/>
  <c r="D11" i="1"/>
  <c r="J123" i="1"/>
  <c r="J119" i="1"/>
  <c r="C124" i="1"/>
  <c r="C123" i="1" s="1"/>
  <c r="G12" i="1"/>
  <c r="J233" i="1"/>
  <c r="J235" i="1"/>
  <c r="I187" i="1"/>
  <c r="I198" i="1"/>
  <c r="J134" i="1"/>
  <c r="C134" i="1" s="1"/>
  <c r="C135" i="1"/>
  <c r="J46" i="1"/>
  <c r="C46" i="1" s="1"/>
  <c r="C47" i="1"/>
  <c r="J59" i="1"/>
  <c r="C59" i="1" s="1"/>
  <c r="C60" i="1"/>
  <c r="J127" i="1"/>
  <c r="C128" i="1"/>
  <c r="C127" i="1" s="1"/>
  <c r="I93" i="1"/>
  <c r="I118" i="1"/>
  <c r="I115" i="1"/>
  <c r="I114" i="1" s="1"/>
  <c r="I20" i="1"/>
  <c r="C20" i="1" s="1"/>
  <c r="I21" i="1"/>
  <c r="I89" i="1"/>
  <c r="C89" i="1" s="1"/>
  <c r="C116" i="1"/>
  <c r="I221" i="1"/>
  <c r="I220" i="1" s="1"/>
  <c r="I232" i="1"/>
  <c r="C233" i="1"/>
  <c r="C232" i="1" s="1"/>
  <c r="C213" i="1"/>
  <c r="C212" i="1" s="1"/>
  <c r="J206" i="1"/>
  <c r="C206" i="1" s="1"/>
  <c r="J201" i="1"/>
  <c r="I92" i="1"/>
  <c r="I100" i="1"/>
  <c r="J102" i="1"/>
  <c r="J93" i="1" s="1"/>
  <c r="C107" i="1"/>
  <c r="J44" i="1"/>
  <c r="J50" i="1"/>
  <c r="C50" i="1" s="1"/>
  <c r="C132" i="1"/>
  <c r="H114" i="1"/>
  <c r="J101" i="1"/>
  <c r="J105" i="1"/>
  <c r="C106" i="1"/>
  <c r="C105" i="1" s="1"/>
  <c r="I43" i="1"/>
  <c r="I19" i="1"/>
  <c r="I18" i="1" s="1"/>
  <c r="I25" i="1"/>
  <c r="C44" i="1"/>
  <c r="H91" i="1"/>
  <c r="H87" i="1"/>
  <c r="H86" i="1" s="1"/>
  <c r="H15" i="1"/>
  <c r="C279" i="1"/>
  <c r="C277" i="1" s="1"/>
  <c r="D277" i="1"/>
  <c r="G14" i="1"/>
  <c r="G11" i="1"/>
  <c r="I88" i="1" l="1"/>
  <c r="I16" i="1"/>
  <c r="C93" i="1"/>
  <c r="J88" i="1"/>
  <c r="J16" i="1"/>
  <c r="J12" i="1" s="1"/>
  <c r="J187" i="1"/>
  <c r="J184" i="1" s="1"/>
  <c r="J198" i="1"/>
  <c r="G10" i="1"/>
  <c r="C43" i="1"/>
  <c r="J100" i="1"/>
  <c r="J92" i="1"/>
  <c r="C101" i="1"/>
  <c r="I13" i="1"/>
  <c r="C13" i="1" s="1"/>
  <c r="C21" i="1"/>
  <c r="H11" i="1"/>
  <c r="H10" i="1" s="1"/>
  <c r="H14" i="1"/>
  <c r="C19" i="1"/>
  <c r="C18" i="1" s="1"/>
  <c r="J19" i="1"/>
  <c r="J18" i="1" s="1"/>
  <c r="J43" i="1"/>
  <c r="J25" i="1"/>
  <c r="J23" i="1" s="1"/>
  <c r="I91" i="1"/>
  <c r="I87" i="1"/>
  <c r="I86" i="1" s="1"/>
  <c r="I15" i="1"/>
  <c r="C102" i="1"/>
  <c r="C201" i="1"/>
  <c r="C198" i="1" s="1"/>
  <c r="J232" i="1"/>
  <c r="J221" i="1"/>
  <c r="J118" i="1"/>
  <c r="C118" i="1" s="1"/>
  <c r="J115" i="1"/>
  <c r="J114" i="1" s="1"/>
  <c r="C119" i="1"/>
  <c r="I23" i="1"/>
  <c r="C114" i="1"/>
  <c r="I184" i="1"/>
  <c r="D10" i="1"/>
  <c r="C92" i="1"/>
  <c r="C91" i="1" l="1"/>
  <c r="C187" i="1"/>
  <c r="C184" i="1" s="1"/>
  <c r="J220" i="1"/>
  <c r="C221" i="1"/>
  <c r="C220" i="1" s="1"/>
  <c r="I14" i="1"/>
  <c r="I11" i="1"/>
  <c r="I10" i="1" s="1"/>
  <c r="C100" i="1"/>
  <c r="I12" i="1"/>
  <c r="C12" i="1" s="1"/>
  <c r="C16" i="1"/>
  <c r="J87" i="1"/>
  <c r="J91" i="1"/>
  <c r="J15" i="1"/>
  <c r="C88" i="1"/>
  <c r="C25" i="1"/>
  <c r="C23" i="1" s="1"/>
  <c r="C115" i="1"/>
  <c r="J86" i="1" l="1"/>
  <c r="C86" i="1" s="1"/>
  <c r="C87" i="1"/>
  <c r="J14" i="1"/>
  <c r="J11" i="1"/>
  <c r="C15" i="1"/>
  <c r="C14" i="1" s="1"/>
  <c r="J10" i="1" l="1"/>
  <c r="C11" i="1"/>
  <c r="C10" i="1" s="1"/>
</calcChain>
</file>

<file path=xl/sharedStrings.xml><?xml version="1.0" encoding="utf-8"?>
<sst xmlns="http://schemas.openxmlformats.org/spreadsheetml/2006/main" count="369" uniqueCount="109">
  <si>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</si>
  <si>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</si>
  <si>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</si>
  <si>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</si>
  <si>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</si>
  <si>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</si>
  <si>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</si>
  <si>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</si>
  <si>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</si>
  <si>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</si>
  <si>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</si>
  <si>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</si>
  <si>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</si>
  <si>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</si>
  <si>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</si>
  <si>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</si>
  <si>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</si>
  <si>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</si>
  <si>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</si>
  <si>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</si>
  <si>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</si>
  <si>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</si>
  <si>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</si>
  <si>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</si>
  <si>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</si>
  <si>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</si>
  <si>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</si>
  <si>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</si>
  <si>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</si>
  <si>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</si>
  <si>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</si>
  <si>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</si>
  <si>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</si>
  <si>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</si>
  <si>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</si>
  <si>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</si>
  <si>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</si>
  <si>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</si>
  <si>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</si>
  <si>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</si>
  <si>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</si>
  <si>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</si>
  <si>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</si>
  <si>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</si>
  <si>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</si>
  <si>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</si>
  <si>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</si>
  <si>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</si>
  <si>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</si>
  <si>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</si>
  <si>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</si>
  <si>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</si>
  <si>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</si>
  <si>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</si>
  <si>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</si>
  <si>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</si>
  <si>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</si>
  <si>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</si>
  <si>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</si>
  <si>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</si>
  <si>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</si>
  <si>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</si>
  <si>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</si>
  <si>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</si>
  <si>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</si>
  <si>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</si>
  <si>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</si>
  <si>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</si>
  <si>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</si>
  <si>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</si>
  <si>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</si>
  <si>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</si>
  <si>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</si>
  <si>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</si>
  <si>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</si>
  <si>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</si>
  <si>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</si>
  <si>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</si>
  <si>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</si>
  <si>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</si>
  <si>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</si>
  <si>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</si>
  <si>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</si>
  <si>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</si>
  <si>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</si>
  <si>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</si>
  <si>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</si>
  <si>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</si>
  <si>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</si>
  <si>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</si>
  <si>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</si>
  <si>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</si>
  <si>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</si>
  <si>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</si>
  <si>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</si>
  <si>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</si>
  <si>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</si>
  <si>
    <t xml:space="preserve"> - Разработка проектно-сметной документации для строительства нового городского кладбища</t>
  </si>
  <si>
    <t xml:space="preserve"> Мероприятие 15 -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</si>
  <si>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 xml:space="preserve"> - Приобретение грунта плодородного (земли садовой)</t>
  </si>
  <si>
    <t>Мероприятие 16 -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</si>
  <si>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18-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</si>
  <si>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- Приобретение декоративного освещения для улиц города Североуральска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</si>
  <si>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   </t>
  </si>
  <si>
    <t xml:space="preserve"> - Изготовление и установка информационных стендов, щитов, табличек и типографские услуги</t>
  </si>
  <si>
    <t>Х</t>
  </si>
  <si>
    <t>64,65,66</t>
  </si>
  <si>
    <t>Мероприятие 21 -  Разработка и экспертиза проекта санитарно-защитной зоны полигона твердых бытовых отходов города Североуральска</t>
  </si>
  <si>
    <t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от14.01.2015г.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</si>
</sst>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4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7" fillId="3" borderId="1" xfId="1" applyNumberFormat="1" applyFont="1" applyFill="1" applyBorder="1" applyAlignment="1">
      <alignment horizontal="right" vertical="center" wrapText="1"/>
    </xf>
    <xf numFmtId="166" fontId="7" fillId="3" borderId="2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8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20"/>
  <sheetViews>
    <sheetView tabSelected="1" view="pageLayout" topLeftCell="A295" zoomScaleNormal="120" zoomScaleSheetLayoutView="30" workbookViewId="0">
      <selection activeCell="I329" sqref="I329"/>
    </sheetView>
  </sheetViews>
  <sheetFormatPr defaultRowHeight="15" x14ac:dyDescent="0.2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 x14ac:dyDescent="0.25">
      <c r="I1" s="76" t="s">
        <v>108</v>
      </c>
      <c r="J1" s="76"/>
      <c r="K1" s="76"/>
    </row>
    <row r="2" spans="1:16" ht="116.25" customHeight="1" x14ac:dyDescent="0.25">
      <c r="A2" s="78" t="s">
        <v>86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8"/>
      <c r="M2" s="8"/>
    </row>
    <row r="3" spans="1:16" ht="28.5" customHeight="1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6" ht="15.75" x14ac:dyDescent="0.25">
      <c r="A4" s="79" t="s">
        <v>59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6" ht="15.75" x14ac:dyDescent="0.25">
      <c r="A5" s="79" t="s">
        <v>49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6" ht="15.75" x14ac:dyDescent="0.25">
      <c r="A6" s="69" t="s">
        <v>72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6" ht="9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9"/>
    </row>
    <row r="8" spans="1:16" ht="60" customHeight="1" x14ac:dyDescent="0.25">
      <c r="A8" s="68" t="s">
        <v>1</v>
      </c>
      <c r="B8" s="68" t="s">
        <v>18</v>
      </c>
      <c r="C8" s="68" t="s">
        <v>17</v>
      </c>
      <c r="D8" s="68"/>
      <c r="E8" s="68"/>
      <c r="F8" s="68"/>
      <c r="G8" s="68"/>
      <c r="H8" s="68"/>
      <c r="I8" s="68"/>
      <c r="J8" s="68"/>
      <c r="K8" s="66" t="s">
        <v>16</v>
      </c>
    </row>
    <row r="9" spans="1:16" ht="47.25" customHeight="1" x14ac:dyDescent="0.25">
      <c r="A9" s="66"/>
      <c r="B9" s="66"/>
      <c r="C9" s="15" t="s">
        <v>2</v>
      </c>
      <c r="D9" s="16" t="s">
        <v>27</v>
      </c>
      <c r="E9" s="15" t="s">
        <v>28</v>
      </c>
      <c r="F9" s="15" t="s">
        <v>29</v>
      </c>
      <c r="G9" s="15" t="s">
        <v>30</v>
      </c>
      <c r="H9" s="15" t="s">
        <v>31</v>
      </c>
      <c r="I9" s="15" t="s">
        <v>32</v>
      </c>
      <c r="J9" s="15" t="s">
        <v>33</v>
      </c>
      <c r="K9" s="70"/>
      <c r="L9" s="1"/>
      <c r="M9" s="1"/>
      <c r="N9" s="11"/>
      <c r="P9" s="1"/>
    </row>
    <row r="10" spans="1:16" ht="28.5" customHeight="1" x14ac:dyDescent="0.25">
      <c r="A10" s="17" t="s">
        <v>26</v>
      </c>
      <c r="B10" s="18" t="s">
        <v>3</v>
      </c>
      <c r="C10" s="19">
        <f>SUM(C11:C13)</f>
        <v>909562.2</v>
      </c>
      <c r="D10" s="19">
        <f>SUM(D11:D13)</f>
        <v>283826.90000000002</v>
      </c>
      <c r="E10" s="19">
        <f t="shared" ref="E10:J10" si="0">SUM(E11:E13)</f>
        <v>238081.80000000002</v>
      </c>
      <c r="F10" s="19">
        <f t="shared" si="0"/>
        <v>56041.5</v>
      </c>
      <c r="G10" s="19">
        <f t="shared" si="0"/>
        <v>82903</v>
      </c>
      <c r="H10" s="19">
        <f t="shared" si="0"/>
        <v>82903</v>
      </c>
      <c r="I10" s="19">
        <f t="shared" si="0"/>
        <v>82903</v>
      </c>
      <c r="J10" s="19">
        <f t="shared" si="0"/>
        <v>82903</v>
      </c>
      <c r="K10" s="60" t="s">
        <v>105</v>
      </c>
      <c r="L10" s="1"/>
      <c r="M10" s="1"/>
      <c r="N10" s="1"/>
      <c r="O10" s="1"/>
      <c r="P10" s="1"/>
    </row>
    <row r="11" spans="1:16" x14ac:dyDescent="0.25">
      <c r="A11" s="17"/>
      <c r="B11" s="18" t="s">
        <v>4</v>
      </c>
      <c r="C11" s="19">
        <f>SUM(D11:J11)</f>
        <v>573775.19999999995</v>
      </c>
      <c r="D11" s="19">
        <f>SUM(D15+D19)</f>
        <v>92792.8</v>
      </c>
      <c r="E11" s="19">
        <f t="shared" ref="E11:J11" si="1">SUM(E15+E19)</f>
        <v>93663.9</v>
      </c>
      <c r="F11" s="19">
        <f t="shared" si="1"/>
        <v>55974.5</v>
      </c>
      <c r="G11" s="19">
        <f t="shared" si="1"/>
        <v>82836</v>
      </c>
      <c r="H11" s="19">
        <f t="shared" si="1"/>
        <v>82836</v>
      </c>
      <c r="I11" s="19">
        <f t="shared" si="1"/>
        <v>82836</v>
      </c>
      <c r="J11" s="19">
        <f t="shared" si="1"/>
        <v>82836</v>
      </c>
      <c r="K11" s="61"/>
      <c r="L11" s="1"/>
      <c r="M11" s="1"/>
      <c r="N11" s="1"/>
      <c r="O11" s="1"/>
      <c r="P11" s="1"/>
    </row>
    <row r="12" spans="1:16" x14ac:dyDescent="0.25">
      <c r="A12" s="17"/>
      <c r="B12" s="18" t="s">
        <v>5</v>
      </c>
      <c r="C12" s="19">
        <f>SUM(D12:J12)</f>
        <v>223184.9</v>
      </c>
      <c r="D12" s="19">
        <f>SUM(D16+D20)</f>
        <v>109216.09999999999</v>
      </c>
      <c r="E12" s="19">
        <f t="shared" ref="E12:J12" si="2">SUM(E16+E20)</f>
        <v>113633.8</v>
      </c>
      <c r="F12" s="19">
        <f t="shared" si="2"/>
        <v>67</v>
      </c>
      <c r="G12" s="19">
        <f t="shared" si="2"/>
        <v>67</v>
      </c>
      <c r="H12" s="19">
        <f t="shared" si="2"/>
        <v>67</v>
      </c>
      <c r="I12" s="19">
        <f t="shared" si="2"/>
        <v>67</v>
      </c>
      <c r="J12" s="19">
        <f t="shared" si="2"/>
        <v>67</v>
      </c>
      <c r="K12" s="61"/>
      <c r="L12" s="1"/>
      <c r="M12" s="1"/>
      <c r="N12" s="1"/>
      <c r="O12" s="1"/>
      <c r="P12" s="1"/>
    </row>
    <row r="13" spans="1:16" x14ac:dyDescent="0.25">
      <c r="A13" s="17"/>
      <c r="B13" s="18" t="s">
        <v>89</v>
      </c>
      <c r="C13" s="19">
        <f>SUM(D13:J13)</f>
        <v>112602.1</v>
      </c>
      <c r="D13" s="19">
        <f>SUM(D21+D17)</f>
        <v>81818</v>
      </c>
      <c r="E13" s="19">
        <f t="shared" ref="E13:J13" si="3">SUM(E21+E17)</f>
        <v>30784.1</v>
      </c>
      <c r="F13" s="19">
        <f t="shared" si="3"/>
        <v>0</v>
      </c>
      <c r="G13" s="19">
        <f t="shared" si="3"/>
        <v>0</v>
      </c>
      <c r="H13" s="19">
        <f t="shared" si="3"/>
        <v>0</v>
      </c>
      <c r="I13" s="19">
        <f t="shared" si="3"/>
        <v>0</v>
      </c>
      <c r="J13" s="19">
        <f t="shared" si="3"/>
        <v>0</v>
      </c>
      <c r="K13" s="62"/>
      <c r="L13" s="1"/>
      <c r="M13" s="1"/>
      <c r="N13" s="1"/>
      <c r="O13" s="1"/>
      <c r="P13" s="1"/>
    </row>
    <row r="14" spans="1:16" ht="16.5" customHeight="1" x14ac:dyDescent="0.25">
      <c r="A14" s="17"/>
      <c r="B14" s="18" t="s">
        <v>6</v>
      </c>
      <c r="C14" s="19">
        <f>SUM(C15:C17)</f>
        <v>573382.1</v>
      </c>
      <c r="D14" s="19">
        <f>SUM(D15:D17)</f>
        <v>232761.9</v>
      </c>
      <c r="E14" s="19">
        <f t="shared" ref="E14:J14" si="4">SUM(E15:E17)</f>
        <v>191046.7</v>
      </c>
      <c r="F14" s="19">
        <f t="shared" si="4"/>
        <v>8425.5</v>
      </c>
      <c r="G14" s="19">
        <f t="shared" si="4"/>
        <v>35287</v>
      </c>
      <c r="H14" s="19">
        <f t="shared" si="4"/>
        <v>35287</v>
      </c>
      <c r="I14" s="19">
        <f t="shared" si="4"/>
        <v>35287</v>
      </c>
      <c r="J14" s="19">
        <f t="shared" si="4"/>
        <v>35287</v>
      </c>
      <c r="K14" s="60" t="s">
        <v>105</v>
      </c>
    </row>
    <row r="15" spans="1:16" x14ac:dyDescent="0.25">
      <c r="A15" s="17"/>
      <c r="B15" s="18" t="s">
        <v>4</v>
      </c>
      <c r="C15" s="20">
        <f>SUM(D15:J15)</f>
        <v>240997.1</v>
      </c>
      <c r="D15" s="20">
        <f>D29+D92+D141+D164+D190+D224+D263+D282</f>
        <v>44727.8</v>
      </c>
      <c r="E15" s="20">
        <f t="shared" ref="E15:J15" si="5">E29+E92+E141+E164+E190+E224+E263+E282</f>
        <v>46695.799999999996</v>
      </c>
      <c r="F15" s="20">
        <f t="shared" si="5"/>
        <v>8425.5</v>
      </c>
      <c r="G15" s="20">
        <f t="shared" si="5"/>
        <v>35287</v>
      </c>
      <c r="H15" s="20">
        <f t="shared" si="5"/>
        <v>35287</v>
      </c>
      <c r="I15" s="20">
        <f t="shared" si="5"/>
        <v>35287</v>
      </c>
      <c r="J15" s="20">
        <f t="shared" si="5"/>
        <v>35287</v>
      </c>
      <c r="K15" s="61"/>
      <c r="L15" s="11"/>
    </row>
    <row r="16" spans="1:16" x14ac:dyDescent="0.25">
      <c r="A16" s="17"/>
      <c r="B16" s="18" t="s">
        <v>5</v>
      </c>
      <c r="C16" s="20">
        <f>SUM(D16:J16)</f>
        <v>219782.9</v>
      </c>
      <c r="D16" s="20">
        <f>D93+D165+D30</f>
        <v>106216.09999999999</v>
      </c>
      <c r="E16" s="20">
        <f t="shared" ref="E16:J17" si="6">E93+E165</f>
        <v>113566.8</v>
      </c>
      <c r="F16" s="20">
        <f t="shared" si="6"/>
        <v>0</v>
      </c>
      <c r="G16" s="20">
        <f t="shared" si="6"/>
        <v>0</v>
      </c>
      <c r="H16" s="20">
        <f t="shared" si="6"/>
        <v>0</v>
      </c>
      <c r="I16" s="20">
        <f t="shared" si="6"/>
        <v>0</v>
      </c>
      <c r="J16" s="20">
        <f t="shared" si="6"/>
        <v>0</v>
      </c>
      <c r="K16" s="61"/>
    </row>
    <row r="17" spans="1:15" x14ac:dyDescent="0.25">
      <c r="A17" s="17"/>
      <c r="B17" s="18" t="s">
        <v>89</v>
      </c>
      <c r="C17" s="20">
        <f>SUM(D17:J17)</f>
        <v>112602.1</v>
      </c>
      <c r="D17" s="20">
        <f>D94+D166</f>
        <v>81818</v>
      </c>
      <c r="E17" s="20">
        <f t="shared" si="6"/>
        <v>30784.1</v>
      </c>
      <c r="F17" s="20">
        <f t="shared" si="6"/>
        <v>0</v>
      </c>
      <c r="G17" s="20">
        <f t="shared" si="6"/>
        <v>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62"/>
    </row>
    <row r="18" spans="1:15" x14ac:dyDescent="0.25">
      <c r="A18" s="21"/>
      <c r="B18" s="18" t="s">
        <v>7</v>
      </c>
      <c r="C18" s="19">
        <f>SUM(C19:C20)</f>
        <v>336180.1</v>
      </c>
      <c r="D18" s="19">
        <f>SUM(D19:D20)</f>
        <v>51065</v>
      </c>
      <c r="E18" s="19">
        <f t="shared" ref="E18:J18" si="7">SUM(E19:E20)</f>
        <v>47035.1</v>
      </c>
      <c r="F18" s="19">
        <f t="shared" si="7"/>
        <v>47616</v>
      </c>
      <c r="G18" s="19">
        <f t="shared" si="7"/>
        <v>47616</v>
      </c>
      <c r="H18" s="19">
        <f t="shared" si="7"/>
        <v>47616</v>
      </c>
      <c r="I18" s="19">
        <f t="shared" si="7"/>
        <v>47616</v>
      </c>
      <c r="J18" s="19">
        <f t="shared" si="7"/>
        <v>47616</v>
      </c>
      <c r="K18" s="60" t="s">
        <v>105</v>
      </c>
      <c r="L18" s="11"/>
    </row>
    <row r="19" spans="1:15" x14ac:dyDescent="0.25">
      <c r="A19" s="21"/>
      <c r="B19" s="18" t="s">
        <v>4</v>
      </c>
      <c r="C19" s="19">
        <f>SUM(D19:J19)</f>
        <v>332778.09999999998</v>
      </c>
      <c r="D19" s="19">
        <f t="shared" ref="D19:J19" si="8">D44+D115+D150+D182+D233+D272+D298+D201</f>
        <v>48065</v>
      </c>
      <c r="E19" s="19">
        <f t="shared" si="8"/>
        <v>46968.1</v>
      </c>
      <c r="F19" s="19">
        <f t="shared" si="8"/>
        <v>47549</v>
      </c>
      <c r="G19" s="19">
        <f t="shared" si="8"/>
        <v>47549</v>
      </c>
      <c r="H19" s="19">
        <f t="shared" si="8"/>
        <v>47549</v>
      </c>
      <c r="I19" s="19">
        <f t="shared" si="8"/>
        <v>47549</v>
      </c>
      <c r="J19" s="19">
        <f t="shared" si="8"/>
        <v>47549</v>
      </c>
      <c r="K19" s="61"/>
    </row>
    <row r="20" spans="1:15" x14ac:dyDescent="0.25">
      <c r="A20" s="21"/>
      <c r="B20" s="18" t="s">
        <v>5</v>
      </c>
      <c r="C20" s="19">
        <f>SUM(D20:J20)</f>
        <v>3402</v>
      </c>
      <c r="D20" s="19">
        <f t="shared" ref="D20:J20" si="9">SUM(D116+D297)</f>
        <v>3000</v>
      </c>
      <c r="E20" s="19">
        <f t="shared" si="9"/>
        <v>67</v>
      </c>
      <c r="F20" s="19">
        <f t="shared" si="9"/>
        <v>67</v>
      </c>
      <c r="G20" s="19">
        <f t="shared" si="9"/>
        <v>67</v>
      </c>
      <c r="H20" s="19">
        <f t="shared" si="9"/>
        <v>67</v>
      </c>
      <c r="I20" s="19">
        <f t="shared" si="9"/>
        <v>67</v>
      </c>
      <c r="J20" s="19">
        <f t="shared" si="9"/>
        <v>67</v>
      </c>
      <c r="K20" s="61"/>
    </row>
    <row r="21" spans="1:15" ht="12" customHeight="1" x14ac:dyDescent="0.25">
      <c r="A21" s="21"/>
      <c r="B21" s="18" t="s">
        <v>89</v>
      </c>
      <c r="C21" s="19">
        <f>SUM(D21:J21)</f>
        <v>0</v>
      </c>
      <c r="D21" s="20">
        <v>0</v>
      </c>
      <c r="E21" s="20">
        <f t="shared" ref="E21:J21" si="10">E116</f>
        <v>0</v>
      </c>
      <c r="F21" s="20">
        <f t="shared" si="10"/>
        <v>0</v>
      </c>
      <c r="G21" s="20">
        <f t="shared" si="10"/>
        <v>0</v>
      </c>
      <c r="H21" s="20">
        <f t="shared" si="10"/>
        <v>0</v>
      </c>
      <c r="I21" s="20">
        <f t="shared" si="10"/>
        <v>0</v>
      </c>
      <c r="J21" s="20">
        <f t="shared" si="10"/>
        <v>0</v>
      </c>
      <c r="K21" s="62"/>
      <c r="O21" s="1"/>
    </row>
    <row r="22" spans="1:15" ht="15.75" customHeight="1" x14ac:dyDescent="0.25">
      <c r="A22" s="77" t="s">
        <v>20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5" x14ac:dyDescent="0.25">
      <c r="A23" s="75"/>
      <c r="B23" s="18" t="s">
        <v>8</v>
      </c>
      <c r="C23" s="71">
        <f>SUM(C25+C26)</f>
        <v>181973.90000000002</v>
      </c>
      <c r="D23" s="71">
        <f>SUM(D25+D26)</f>
        <v>25725.200000000004</v>
      </c>
      <c r="E23" s="71">
        <f t="shared" ref="E23:J23" si="11">SUM(E25)</f>
        <v>22806.2</v>
      </c>
      <c r="F23" s="71">
        <f t="shared" si="11"/>
        <v>26688.5</v>
      </c>
      <c r="G23" s="71">
        <f t="shared" si="11"/>
        <v>26688.5</v>
      </c>
      <c r="H23" s="71">
        <f t="shared" si="11"/>
        <v>26688.5</v>
      </c>
      <c r="I23" s="71">
        <f t="shared" si="11"/>
        <v>26688.5</v>
      </c>
      <c r="J23" s="71">
        <f t="shared" si="11"/>
        <v>26688.5</v>
      </c>
      <c r="K23" s="60" t="s">
        <v>105</v>
      </c>
    </row>
    <row r="24" spans="1:15" x14ac:dyDescent="0.25">
      <c r="A24" s="75"/>
      <c r="B24" s="18" t="s">
        <v>9</v>
      </c>
      <c r="C24" s="71"/>
      <c r="D24" s="71"/>
      <c r="E24" s="71"/>
      <c r="F24" s="71"/>
      <c r="G24" s="71"/>
      <c r="H24" s="71"/>
      <c r="I24" s="71"/>
      <c r="J24" s="71"/>
      <c r="K24" s="61"/>
      <c r="L24" s="4"/>
    </row>
    <row r="25" spans="1:15" x14ac:dyDescent="0.25">
      <c r="A25" s="21"/>
      <c r="B25" s="18" t="s">
        <v>4</v>
      </c>
      <c r="C25" s="19">
        <f>SUM(D25:J25)</f>
        <v>180759.2</v>
      </c>
      <c r="D25" s="19">
        <f>SUM(D29+D44)</f>
        <v>24510.500000000004</v>
      </c>
      <c r="E25" s="19">
        <f t="shared" ref="E25:J25" si="12">SUM(E29+E44)</f>
        <v>22806.2</v>
      </c>
      <c r="F25" s="19">
        <f t="shared" si="12"/>
        <v>26688.5</v>
      </c>
      <c r="G25" s="19">
        <f t="shared" si="12"/>
        <v>26688.5</v>
      </c>
      <c r="H25" s="19">
        <f t="shared" si="12"/>
        <v>26688.5</v>
      </c>
      <c r="I25" s="19">
        <f t="shared" si="12"/>
        <v>26688.5</v>
      </c>
      <c r="J25" s="19">
        <f t="shared" si="12"/>
        <v>26688.5</v>
      </c>
      <c r="K25" s="61"/>
      <c r="M25" s="1"/>
      <c r="N25" s="1"/>
    </row>
    <row r="26" spans="1:15" x14ac:dyDescent="0.25">
      <c r="A26" s="21"/>
      <c r="B26" s="18" t="s">
        <v>5</v>
      </c>
      <c r="C26" s="19">
        <f>SUM(D26:J26)</f>
        <v>1214.7</v>
      </c>
      <c r="D26" s="19">
        <f>SUM(D30)</f>
        <v>1214.7</v>
      </c>
      <c r="E26" s="19">
        <f t="shared" ref="E26:J26" si="13">SUM(E30)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62"/>
      <c r="M26" s="1"/>
      <c r="N26" s="1"/>
    </row>
    <row r="27" spans="1:15" ht="15.75" customHeight="1" x14ac:dyDescent="0.25">
      <c r="A27" s="72" t="s">
        <v>10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</row>
    <row r="28" spans="1:15" ht="45" x14ac:dyDescent="0.25">
      <c r="A28" s="21"/>
      <c r="B28" s="18" t="s">
        <v>34</v>
      </c>
      <c r="C28" s="19">
        <f>SUM(D28:J28)</f>
        <v>37784.1</v>
      </c>
      <c r="D28" s="19">
        <f>SUM(D29+D30)</f>
        <v>3536.3999999999996</v>
      </c>
      <c r="E28" s="19">
        <f t="shared" ref="E28:J28" si="14">SUM(E29)</f>
        <v>2120.1999999999998</v>
      </c>
      <c r="F28" s="19">
        <f t="shared" si="14"/>
        <v>6425.5</v>
      </c>
      <c r="G28" s="19">
        <f t="shared" si="14"/>
        <v>6425.5</v>
      </c>
      <c r="H28" s="19">
        <f t="shared" si="14"/>
        <v>6425.5</v>
      </c>
      <c r="I28" s="19">
        <f t="shared" si="14"/>
        <v>6425.5</v>
      </c>
      <c r="J28" s="19">
        <f t="shared" si="14"/>
        <v>6425.5</v>
      </c>
      <c r="K28" s="60" t="s">
        <v>105</v>
      </c>
    </row>
    <row r="29" spans="1:15" x14ac:dyDescent="0.25">
      <c r="A29" s="21"/>
      <c r="B29" s="18" t="s">
        <v>4</v>
      </c>
      <c r="C29" s="19">
        <f>SUM(D29:J29)</f>
        <v>36569.4</v>
      </c>
      <c r="D29" s="19">
        <f>SUM(D40)</f>
        <v>2321.6999999999998</v>
      </c>
      <c r="E29" s="19">
        <f t="shared" ref="E29:J29" si="15">SUM(E40)</f>
        <v>2120.1999999999998</v>
      </c>
      <c r="F29" s="19">
        <f t="shared" si="15"/>
        <v>6425.5</v>
      </c>
      <c r="G29" s="19">
        <f t="shared" si="15"/>
        <v>6425.5</v>
      </c>
      <c r="H29" s="19">
        <f t="shared" si="15"/>
        <v>6425.5</v>
      </c>
      <c r="I29" s="19">
        <f t="shared" si="15"/>
        <v>6425.5</v>
      </c>
      <c r="J29" s="19">
        <f t="shared" si="15"/>
        <v>6425.5</v>
      </c>
      <c r="K29" s="61"/>
    </row>
    <row r="30" spans="1:15" x14ac:dyDescent="0.25">
      <c r="A30" s="21"/>
      <c r="B30" s="18" t="s">
        <v>5</v>
      </c>
      <c r="C30" s="19">
        <f>SUM(D30:J30)</f>
        <v>1214.7</v>
      </c>
      <c r="D30" s="19">
        <f>SUM(D37)</f>
        <v>1214.7</v>
      </c>
      <c r="E30" s="19">
        <f t="shared" ref="E30:J30" si="16">SUM(E37)</f>
        <v>0</v>
      </c>
      <c r="F30" s="19">
        <f t="shared" si="16"/>
        <v>0</v>
      </c>
      <c r="G30" s="19">
        <f t="shared" si="16"/>
        <v>0</v>
      </c>
      <c r="H30" s="19">
        <f t="shared" si="16"/>
        <v>0</v>
      </c>
      <c r="I30" s="19">
        <f t="shared" si="16"/>
        <v>0</v>
      </c>
      <c r="J30" s="19">
        <f t="shared" si="16"/>
        <v>0</v>
      </c>
      <c r="K30" s="62"/>
    </row>
    <row r="31" spans="1:15" ht="15" customHeight="1" x14ac:dyDescent="0.25">
      <c r="A31" s="63" t="s">
        <v>11</v>
      </c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5" ht="60" x14ac:dyDescent="0.25">
      <c r="A32" s="22"/>
      <c r="B32" s="23" t="s">
        <v>24</v>
      </c>
      <c r="C32" s="16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66" t="s">
        <v>105</v>
      </c>
    </row>
    <row r="33" spans="1:14" x14ac:dyDescent="0.25">
      <c r="A33" s="17"/>
      <c r="B33" s="24" t="s">
        <v>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67"/>
    </row>
    <row r="34" spans="1:14" ht="15" customHeight="1" x14ac:dyDescent="0.25">
      <c r="A34" s="63" t="s">
        <v>12</v>
      </c>
      <c r="B34" s="64"/>
      <c r="C34" s="64"/>
      <c r="D34" s="64"/>
      <c r="E34" s="64"/>
      <c r="F34" s="64"/>
      <c r="G34" s="64"/>
      <c r="H34" s="64"/>
      <c r="I34" s="64"/>
      <c r="J34" s="64"/>
      <c r="K34" s="65"/>
    </row>
    <row r="35" spans="1:14" ht="18.75" customHeight="1" x14ac:dyDescent="0.25">
      <c r="A35" s="25"/>
      <c r="B35" s="25" t="s">
        <v>2</v>
      </c>
      <c r="C35" s="26">
        <f>SUM(D35:J35)</f>
        <v>37784.1</v>
      </c>
      <c r="D35" s="26">
        <f>SUM(D36:D37)</f>
        <v>3536.3999999999996</v>
      </c>
      <c r="E35" s="26">
        <f t="shared" ref="E35:J35" si="17">SUM(E36:E37)</f>
        <v>2120.1999999999998</v>
      </c>
      <c r="F35" s="26">
        <f t="shared" si="17"/>
        <v>6425.5</v>
      </c>
      <c r="G35" s="26">
        <f t="shared" si="17"/>
        <v>6425.5</v>
      </c>
      <c r="H35" s="26">
        <f t="shared" si="17"/>
        <v>6425.5</v>
      </c>
      <c r="I35" s="26">
        <f t="shared" si="17"/>
        <v>6425.5</v>
      </c>
      <c r="J35" s="26">
        <f t="shared" si="17"/>
        <v>6425.5</v>
      </c>
      <c r="K35" s="66" t="s">
        <v>105</v>
      </c>
    </row>
    <row r="36" spans="1:14" ht="11.25" customHeight="1" x14ac:dyDescent="0.25">
      <c r="A36" s="17"/>
      <c r="B36" s="24" t="s">
        <v>4</v>
      </c>
      <c r="C36" s="27">
        <f>SUM(D36:J36)</f>
        <v>36569.4</v>
      </c>
      <c r="D36" s="27">
        <f>SUM(D40)</f>
        <v>2321.6999999999998</v>
      </c>
      <c r="E36" s="27">
        <f t="shared" ref="E36:J36" si="18">SUM(E40)</f>
        <v>2120.1999999999998</v>
      </c>
      <c r="F36" s="27">
        <f t="shared" si="18"/>
        <v>6425.5</v>
      </c>
      <c r="G36" s="27">
        <f t="shared" si="18"/>
        <v>6425.5</v>
      </c>
      <c r="H36" s="27">
        <f t="shared" si="18"/>
        <v>6425.5</v>
      </c>
      <c r="I36" s="27">
        <f t="shared" si="18"/>
        <v>6425.5</v>
      </c>
      <c r="J36" s="27">
        <f t="shared" si="18"/>
        <v>6425.5</v>
      </c>
      <c r="K36" s="70"/>
    </row>
    <row r="37" spans="1:14" ht="11.25" customHeight="1" x14ac:dyDescent="0.25">
      <c r="A37" s="22"/>
      <c r="B37" s="18" t="s">
        <v>5</v>
      </c>
      <c r="C37" s="27">
        <f>SUM(D37:J37)</f>
        <v>1214.7</v>
      </c>
      <c r="D37" s="27">
        <f>SUM(D41)</f>
        <v>1214.7</v>
      </c>
      <c r="E37" s="27">
        <f t="shared" ref="E37:J37" si="19">SUM(E41)</f>
        <v>0</v>
      </c>
      <c r="F37" s="27">
        <f t="shared" si="19"/>
        <v>0</v>
      </c>
      <c r="G37" s="27">
        <f t="shared" si="19"/>
        <v>0</v>
      </c>
      <c r="H37" s="27">
        <f t="shared" si="19"/>
        <v>0</v>
      </c>
      <c r="I37" s="27">
        <f t="shared" si="19"/>
        <v>0</v>
      </c>
      <c r="J37" s="27">
        <f t="shared" si="19"/>
        <v>0</v>
      </c>
      <c r="K37" s="67"/>
    </row>
    <row r="38" spans="1:14" ht="15" customHeight="1" x14ac:dyDescent="0.25">
      <c r="A38" s="63" t="s">
        <v>35</v>
      </c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14" ht="15" customHeight="1" x14ac:dyDescent="0.25">
      <c r="A39" s="17"/>
      <c r="B39" s="24" t="s">
        <v>19</v>
      </c>
      <c r="C39" s="27">
        <f>SUM(D39:J39)</f>
        <v>37784.1</v>
      </c>
      <c r="D39" s="27">
        <f>D40+D41</f>
        <v>3536.3999999999996</v>
      </c>
      <c r="E39" s="27">
        <f t="shared" ref="E39:J39" si="20">SUM(E40)</f>
        <v>2120.1999999999998</v>
      </c>
      <c r="F39" s="27">
        <f t="shared" si="20"/>
        <v>6425.5</v>
      </c>
      <c r="G39" s="27">
        <f t="shared" si="20"/>
        <v>6425.5</v>
      </c>
      <c r="H39" s="27">
        <f t="shared" si="20"/>
        <v>6425.5</v>
      </c>
      <c r="I39" s="27">
        <f t="shared" si="20"/>
        <v>6425.5</v>
      </c>
      <c r="J39" s="27">
        <f t="shared" si="20"/>
        <v>6425.5</v>
      </c>
      <c r="K39" s="66">
        <v>4</v>
      </c>
    </row>
    <row r="40" spans="1:14" x14ac:dyDescent="0.25">
      <c r="A40" s="15"/>
      <c r="B40" s="23" t="s">
        <v>4</v>
      </c>
      <c r="C40" s="28">
        <f>SUM(D40:J40)</f>
        <v>36569.4</v>
      </c>
      <c r="D40" s="28">
        <v>2321.6999999999998</v>
      </c>
      <c r="E40" s="28">
        <v>2120.1999999999998</v>
      </c>
      <c r="F40" s="28">
        <v>6425.5</v>
      </c>
      <c r="G40" s="28">
        <f>SUM(F40)</f>
        <v>6425.5</v>
      </c>
      <c r="H40" s="28">
        <f>SUM(G40)</f>
        <v>6425.5</v>
      </c>
      <c r="I40" s="28">
        <f>SUM(H40)</f>
        <v>6425.5</v>
      </c>
      <c r="J40" s="28">
        <f>SUM(I40)</f>
        <v>6425.5</v>
      </c>
      <c r="K40" s="70"/>
    </row>
    <row r="41" spans="1:14" x14ac:dyDescent="0.25">
      <c r="A41" s="17"/>
      <c r="B41" s="24" t="s">
        <v>5</v>
      </c>
      <c r="C41" s="27">
        <f>D41+E41+F41+G41+H41+I41+J41</f>
        <v>1214.7</v>
      </c>
      <c r="D41" s="27">
        <v>1214.7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67"/>
    </row>
    <row r="42" spans="1:14" x14ac:dyDescent="0.25">
      <c r="A42" s="63" t="s">
        <v>13</v>
      </c>
      <c r="B42" s="64"/>
      <c r="C42" s="64"/>
      <c r="D42" s="64"/>
      <c r="E42" s="64"/>
      <c r="F42" s="64"/>
      <c r="G42" s="64"/>
      <c r="H42" s="64"/>
      <c r="I42" s="64"/>
      <c r="J42" s="64"/>
      <c r="K42" s="65"/>
    </row>
    <row r="43" spans="1:14" ht="45" x14ac:dyDescent="0.25">
      <c r="A43" s="21"/>
      <c r="B43" s="18" t="s">
        <v>14</v>
      </c>
      <c r="C43" s="19">
        <f>SUM(D43:J43)</f>
        <v>144189.79999999999</v>
      </c>
      <c r="D43" s="19">
        <f>SUM(D44)</f>
        <v>22188.800000000003</v>
      </c>
      <c r="E43" s="19">
        <f t="shared" ref="E43:J43" si="21">SUM(E44)</f>
        <v>20686</v>
      </c>
      <c r="F43" s="19">
        <f t="shared" si="21"/>
        <v>20263</v>
      </c>
      <c r="G43" s="19">
        <f t="shared" si="21"/>
        <v>20263</v>
      </c>
      <c r="H43" s="19">
        <f t="shared" si="21"/>
        <v>20263</v>
      </c>
      <c r="I43" s="19">
        <f t="shared" si="21"/>
        <v>20263</v>
      </c>
      <c r="J43" s="19">
        <f t="shared" si="21"/>
        <v>20263</v>
      </c>
      <c r="K43" s="83" t="s">
        <v>105</v>
      </c>
    </row>
    <row r="44" spans="1:14" x14ac:dyDescent="0.25">
      <c r="A44" s="21"/>
      <c r="B44" s="18" t="s">
        <v>4</v>
      </c>
      <c r="C44" s="19">
        <f>SUM(D44:J44)</f>
        <v>144189.79999999999</v>
      </c>
      <c r="D44" s="19">
        <f>SUM(D51+D54+D57+D60+D47)</f>
        <v>22188.800000000003</v>
      </c>
      <c r="E44" s="19">
        <f t="shared" ref="E44:J44" si="22">SUM(E51+E54+E57+E60+E47)</f>
        <v>20686</v>
      </c>
      <c r="F44" s="19">
        <f t="shared" si="22"/>
        <v>20263</v>
      </c>
      <c r="G44" s="19">
        <f t="shared" si="22"/>
        <v>20263</v>
      </c>
      <c r="H44" s="19">
        <f t="shared" si="22"/>
        <v>20263</v>
      </c>
      <c r="I44" s="19">
        <f t="shared" si="22"/>
        <v>20263</v>
      </c>
      <c r="J44" s="19">
        <f t="shared" si="22"/>
        <v>20263</v>
      </c>
      <c r="K44" s="84"/>
      <c r="M44" s="13"/>
      <c r="N44" s="13"/>
    </row>
    <row r="45" spans="1:14" x14ac:dyDescent="0.25">
      <c r="A45" s="63" t="s">
        <v>35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  <c r="M45" s="13"/>
      <c r="N45" s="13"/>
    </row>
    <row r="46" spans="1:14" x14ac:dyDescent="0.25">
      <c r="A46" s="17"/>
      <c r="B46" s="24" t="s">
        <v>19</v>
      </c>
      <c r="C46" s="27">
        <f>SUM(D46:J46)</f>
        <v>310.89999999999998</v>
      </c>
      <c r="D46" s="27">
        <f>D47+D48</f>
        <v>310.89999999999998</v>
      </c>
      <c r="E46" s="27">
        <f t="shared" ref="E46:J46" si="23">SUM(E47)</f>
        <v>0</v>
      </c>
      <c r="F46" s="27">
        <f t="shared" si="23"/>
        <v>0</v>
      </c>
      <c r="G46" s="27">
        <f t="shared" si="23"/>
        <v>0</v>
      </c>
      <c r="H46" s="27">
        <f t="shared" si="23"/>
        <v>0</v>
      </c>
      <c r="I46" s="27">
        <f t="shared" si="23"/>
        <v>0</v>
      </c>
      <c r="J46" s="27">
        <f t="shared" si="23"/>
        <v>0</v>
      </c>
      <c r="K46" s="66">
        <v>4</v>
      </c>
      <c r="M46" s="13"/>
      <c r="N46" s="13"/>
    </row>
    <row r="47" spans="1:14" x14ac:dyDescent="0.25">
      <c r="A47" s="15"/>
      <c r="B47" s="23" t="s">
        <v>4</v>
      </c>
      <c r="C47" s="28">
        <f>SUM(D47:J47)</f>
        <v>310.89999999999998</v>
      </c>
      <c r="D47" s="28">
        <v>310.89999999999998</v>
      </c>
      <c r="E47" s="28">
        <v>0</v>
      </c>
      <c r="F47" s="28">
        <v>0</v>
      </c>
      <c r="G47" s="28">
        <f>SUM(F47)</f>
        <v>0</v>
      </c>
      <c r="H47" s="28">
        <f>SUM(G47)</f>
        <v>0</v>
      </c>
      <c r="I47" s="28">
        <f>SUM(H47)</f>
        <v>0</v>
      </c>
      <c r="J47" s="28">
        <f>SUM(I47)</f>
        <v>0</v>
      </c>
      <c r="K47" s="70"/>
      <c r="M47" s="13"/>
      <c r="N47" s="13"/>
    </row>
    <row r="48" spans="1:14" x14ac:dyDescent="0.25">
      <c r="A48" s="17"/>
      <c r="B48" s="24" t="s">
        <v>5</v>
      </c>
      <c r="C48" s="27">
        <f>D48+E48+F48+G48+H48+I48+J48</f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67"/>
      <c r="M48" s="13"/>
      <c r="N48" s="13"/>
    </row>
    <row r="49" spans="1:14" ht="15" customHeight="1" x14ac:dyDescent="0.25">
      <c r="A49" s="63" t="s">
        <v>50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  <c r="M49" s="2"/>
      <c r="N49" s="2"/>
    </row>
    <row r="50" spans="1:14" x14ac:dyDescent="0.25">
      <c r="A50" s="17"/>
      <c r="B50" s="24" t="s">
        <v>19</v>
      </c>
      <c r="C50" s="27">
        <f>SUM(D50:J50)</f>
        <v>90600.000000000015</v>
      </c>
      <c r="D50" s="27">
        <f t="shared" ref="D50:J50" si="24">SUM(D51)</f>
        <v>12001</v>
      </c>
      <c r="E50" s="27">
        <f t="shared" si="24"/>
        <v>13000</v>
      </c>
      <c r="F50" s="27">
        <f t="shared" si="24"/>
        <v>13119.8</v>
      </c>
      <c r="G50" s="27">
        <f t="shared" si="24"/>
        <v>13119.8</v>
      </c>
      <c r="H50" s="27">
        <f t="shared" si="24"/>
        <v>13119.8</v>
      </c>
      <c r="I50" s="27">
        <f t="shared" si="24"/>
        <v>13119.8</v>
      </c>
      <c r="J50" s="27">
        <f t="shared" si="24"/>
        <v>13119.8</v>
      </c>
      <c r="K50" s="66">
        <v>7</v>
      </c>
      <c r="M50" s="2"/>
      <c r="N50" s="2"/>
    </row>
    <row r="51" spans="1:14" x14ac:dyDescent="0.25">
      <c r="A51" s="17"/>
      <c r="B51" s="24" t="s">
        <v>4</v>
      </c>
      <c r="C51" s="27">
        <f>SUM(D51:J51)</f>
        <v>90600.000000000015</v>
      </c>
      <c r="D51" s="27">
        <v>12001</v>
      </c>
      <c r="E51" s="27">
        <v>13000</v>
      </c>
      <c r="F51" s="27">
        <v>13119.8</v>
      </c>
      <c r="G51" s="27">
        <f>SUM(F51)</f>
        <v>13119.8</v>
      </c>
      <c r="H51" s="27">
        <f>SUM(G51)</f>
        <v>13119.8</v>
      </c>
      <c r="I51" s="27">
        <f>SUM(H51)</f>
        <v>13119.8</v>
      </c>
      <c r="J51" s="27">
        <f>SUM(I51)</f>
        <v>13119.8</v>
      </c>
      <c r="K51" s="70"/>
      <c r="M51" s="2"/>
      <c r="N51" s="2"/>
    </row>
    <row r="52" spans="1:14" x14ac:dyDescent="0.25">
      <c r="A52" s="63" t="s">
        <v>51</v>
      </c>
      <c r="B52" s="64"/>
      <c r="C52" s="64"/>
      <c r="D52" s="64"/>
      <c r="E52" s="64"/>
      <c r="F52" s="64"/>
      <c r="G52" s="64"/>
      <c r="H52" s="64"/>
      <c r="I52" s="64"/>
      <c r="J52" s="64"/>
      <c r="K52" s="65"/>
      <c r="M52" s="2"/>
      <c r="N52" s="2"/>
    </row>
    <row r="53" spans="1:14" x14ac:dyDescent="0.25">
      <c r="A53" s="17"/>
      <c r="B53" s="24" t="s">
        <v>19</v>
      </c>
      <c r="C53" s="27">
        <f>SUM(D53:J53)</f>
        <v>15743.300000000003</v>
      </c>
      <c r="D53" s="27">
        <f t="shared" ref="D53:J53" si="25">SUM(D54)</f>
        <v>2890.9</v>
      </c>
      <c r="E53" s="27">
        <f t="shared" si="25"/>
        <v>2056.4</v>
      </c>
      <c r="F53" s="27">
        <f t="shared" si="25"/>
        <v>2159.1999999999998</v>
      </c>
      <c r="G53" s="27">
        <f t="shared" si="25"/>
        <v>2159.1999999999998</v>
      </c>
      <c r="H53" s="27">
        <f t="shared" si="25"/>
        <v>2159.1999999999998</v>
      </c>
      <c r="I53" s="27">
        <f t="shared" si="25"/>
        <v>2159.1999999999998</v>
      </c>
      <c r="J53" s="27">
        <f t="shared" si="25"/>
        <v>2159.1999999999998</v>
      </c>
      <c r="K53" s="66">
        <v>9</v>
      </c>
      <c r="M53" s="2"/>
      <c r="N53" s="2"/>
    </row>
    <row r="54" spans="1:14" x14ac:dyDescent="0.25">
      <c r="A54" s="17"/>
      <c r="B54" s="24" t="s">
        <v>4</v>
      </c>
      <c r="C54" s="27">
        <f>SUM(D54:J54)</f>
        <v>15743.300000000003</v>
      </c>
      <c r="D54" s="27">
        <v>2890.9</v>
      </c>
      <c r="E54" s="27">
        <v>2056.4</v>
      </c>
      <c r="F54" s="27">
        <v>2159.1999999999998</v>
      </c>
      <c r="G54" s="27">
        <f>SUM(F54)</f>
        <v>2159.1999999999998</v>
      </c>
      <c r="H54" s="27">
        <f>SUM(G54)</f>
        <v>2159.1999999999998</v>
      </c>
      <c r="I54" s="27">
        <f>SUM(H54)</f>
        <v>2159.1999999999998</v>
      </c>
      <c r="J54" s="27">
        <f>SUM(I54)</f>
        <v>2159.1999999999998</v>
      </c>
      <c r="K54" s="70"/>
      <c r="M54" s="2"/>
      <c r="N54" s="2"/>
    </row>
    <row r="55" spans="1:14" x14ac:dyDescent="0.25">
      <c r="A55" s="63" t="s">
        <v>52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  <c r="M55" s="2"/>
      <c r="N55" s="2"/>
    </row>
    <row r="56" spans="1:14" x14ac:dyDescent="0.25">
      <c r="A56" s="17"/>
      <c r="B56" s="24" t="s">
        <v>19</v>
      </c>
      <c r="C56" s="27">
        <f>SUM(D56:J56)</f>
        <v>15855.4</v>
      </c>
      <c r="D56" s="27">
        <f t="shared" ref="D56:J56" si="26">SUM(D57)</f>
        <v>2263.1</v>
      </c>
      <c r="E56" s="27">
        <f t="shared" si="26"/>
        <v>2594.8000000000002</v>
      </c>
      <c r="F56" s="27">
        <f t="shared" si="26"/>
        <v>2199.5</v>
      </c>
      <c r="G56" s="27">
        <f t="shared" si="26"/>
        <v>2199.5</v>
      </c>
      <c r="H56" s="27">
        <f t="shared" si="26"/>
        <v>2199.5</v>
      </c>
      <c r="I56" s="27">
        <f t="shared" si="26"/>
        <v>2199.5</v>
      </c>
      <c r="J56" s="27">
        <f t="shared" si="26"/>
        <v>2199.5</v>
      </c>
      <c r="K56" s="66">
        <v>14</v>
      </c>
      <c r="M56" s="2"/>
      <c r="N56" s="2"/>
    </row>
    <row r="57" spans="1:14" x14ac:dyDescent="0.25">
      <c r="A57" s="17"/>
      <c r="B57" s="24" t="s">
        <v>4</v>
      </c>
      <c r="C57" s="27">
        <f>SUM(D57:J57)</f>
        <v>15855.4</v>
      </c>
      <c r="D57" s="27">
        <v>2263.1</v>
      </c>
      <c r="E57" s="27">
        <v>2594.8000000000002</v>
      </c>
      <c r="F57" s="27">
        <v>2199.5</v>
      </c>
      <c r="G57" s="27">
        <f>SUM(F57)</f>
        <v>2199.5</v>
      </c>
      <c r="H57" s="27">
        <f>SUM(G57)</f>
        <v>2199.5</v>
      </c>
      <c r="I57" s="27">
        <f>SUM(H57)</f>
        <v>2199.5</v>
      </c>
      <c r="J57" s="27">
        <f>SUM(I57)</f>
        <v>2199.5</v>
      </c>
      <c r="K57" s="70"/>
      <c r="M57" s="2"/>
      <c r="N57" s="2"/>
    </row>
    <row r="58" spans="1:14" x14ac:dyDescent="0.25">
      <c r="A58" s="63" t="s">
        <v>53</v>
      </c>
      <c r="B58" s="64"/>
      <c r="C58" s="64"/>
      <c r="D58" s="64"/>
      <c r="E58" s="64"/>
      <c r="F58" s="64"/>
      <c r="G58" s="64"/>
      <c r="H58" s="64"/>
      <c r="I58" s="64"/>
      <c r="J58" s="64"/>
      <c r="K58" s="65"/>
    </row>
    <row r="59" spans="1:14" x14ac:dyDescent="0.25">
      <c r="A59" s="17"/>
      <c r="B59" s="24" t="s">
        <v>40</v>
      </c>
      <c r="C59" s="27">
        <f>SUM(D59:J59)</f>
        <v>21680.2</v>
      </c>
      <c r="D59" s="27">
        <f t="shared" ref="D59:J59" si="27">SUM(D60)</f>
        <v>4722.8999999999996</v>
      </c>
      <c r="E59" s="27">
        <f t="shared" si="27"/>
        <v>3034.8</v>
      </c>
      <c r="F59" s="27">
        <f>SUM(F60)</f>
        <v>2784.5</v>
      </c>
      <c r="G59" s="27">
        <f t="shared" si="27"/>
        <v>2784.5</v>
      </c>
      <c r="H59" s="27">
        <f t="shared" si="27"/>
        <v>2784.5</v>
      </c>
      <c r="I59" s="27">
        <f t="shared" si="27"/>
        <v>2784.5</v>
      </c>
      <c r="J59" s="27">
        <f t="shared" si="27"/>
        <v>2784.5</v>
      </c>
      <c r="K59" s="66" t="s">
        <v>91</v>
      </c>
    </row>
    <row r="60" spans="1:14" x14ac:dyDescent="0.25">
      <c r="A60" s="17"/>
      <c r="B60" s="24" t="s">
        <v>4</v>
      </c>
      <c r="C60" s="27">
        <f>SUM(D60:J60)</f>
        <v>21680.2</v>
      </c>
      <c r="D60" s="27">
        <f>SUM(D63+D66+D69+D72+D75+D81+D78+D84)</f>
        <v>4722.8999999999996</v>
      </c>
      <c r="E60" s="27">
        <f t="shared" ref="E60:J60" si="28">SUM(E63+E66+E69+E72+E75+E81+E78+E84)</f>
        <v>3034.8</v>
      </c>
      <c r="F60" s="27">
        <f t="shared" si="28"/>
        <v>2784.5</v>
      </c>
      <c r="G60" s="27">
        <f t="shared" si="28"/>
        <v>2784.5</v>
      </c>
      <c r="H60" s="27">
        <f t="shared" si="28"/>
        <v>2784.5</v>
      </c>
      <c r="I60" s="27">
        <f t="shared" si="28"/>
        <v>2784.5</v>
      </c>
      <c r="J60" s="27">
        <f t="shared" si="28"/>
        <v>2784.5</v>
      </c>
      <c r="K60" s="70"/>
    </row>
    <row r="61" spans="1:14" x14ac:dyDescent="0.25">
      <c r="A61" s="63" t="s">
        <v>68</v>
      </c>
      <c r="B61" s="64"/>
      <c r="C61" s="64"/>
      <c r="D61" s="64"/>
      <c r="E61" s="64"/>
      <c r="F61" s="64"/>
      <c r="G61" s="64"/>
      <c r="H61" s="64"/>
      <c r="I61" s="64"/>
      <c r="J61" s="64"/>
      <c r="K61" s="65"/>
    </row>
    <row r="62" spans="1:14" x14ac:dyDescent="0.25">
      <c r="A62" s="22"/>
      <c r="B62" s="24" t="s">
        <v>63</v>
      </c>
      <c r="C62" s="29">
        <f t="shared" ref="C62:J62" si="29">SUM(C63)</f>
        <v>1691.7</v>
      </c>
      <c r="D62" s="30">
        <f t="shared" si="29"/>
        <v>369.2</v>
      </c>
      <c r="E62" s="30">
        <f t="shared" si="29"/>
        <v>220</v>
      </c>
      <c r="F62" s="30">
        <f t="shared" si="29"/>
        <v>220.5</v>
      </c>
      <c r="G62" s="27">
        <f t="shared" si="29"/>
        <v>220.5</v>
      </c>
      <c r="H62" s="29">
        <f t="shared" si="29"/>
        <v>220.5</v>
      </c>
      <c r="I62" s="29">
        <f t="shared" si="29"/>
        <v>220.5</v>
      </c>
      <c r="J62" s="29">
        <f t="shared" si="29"/>
        <v>220.5</v>
      </c>
      <c r="K62" s="66">
        <v>15</v>
      </c>
    </row>
    <row r="63" spans="1:14" x14ac:dyDescent="0.25">
      <c r="A63" s="22"/>
      <c r="B63" s="24" t="s">
        <v>4</v>
      </c>
      <c r="C63" s="29">
        <f>SUM(D63:J63)</f>
        <v>1691.7</v>
      </c>
      <c r="D63" s="30">
        <v>369.2</v>
      </c>
      <c r="E63" s="27">
        <v>220</v>
      </c>
      <c r="F63" s="27">
        <v>220.5</v>
      </c>
      <c r="G63" s="27">
        <v>220.5</v>
      </c>
      <c r="H63" s="27">
        <f>SUM(G63)</f>
        <v>220.5</v>
      </c>
      <c r="I63" s="27">
        <f>SUM(H63)</f>
        <v>220.5</v>
      </c>
      <c r="J63" s="27">
        <f>SUM(I63)</f>
        <v>220.5</v>
      </c>
      <c r="K63" s="67"/>
    </row>
    <row r="64" spans="1:14" x14ac:dyDescent="0.25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 x14ac:dyDescent="0.25">
      <c r="A65" s="22"/>
      <c r="B65" s="24" t="s">
        <v>63</v>
      </c>
      <c r="C65" s="29">
        <f>SUM(C66)</f>
        <v>1295.6999999999996</v>
      </c>
      <c r="D65" s="29">
        <f>SUM(D66)</f>
        <v>1098.7</v>
      </c>
      <c r="E65" s="29">
        <f t="shared" ref="E65:J65" si="30">SUM(E66)</f>
        <v>31.5</v>
      </c>
      <c r="F65" s="29">
        <f t="shared" si="30"/>
        <v>33.1</v>
      </c>
      <c r="G65" s="29">
        <f t="shared" si="30"/>
        <v>33.1</v>
      </c>
      <c r="H65" s="29">
        <f t="shared" si="30"/>
        <v>33.1</v>
      </c>
      <c r="I65" s="29">
        <f t="shared" si="30"/>
        <v>33.1</v>
      </c>
      <c r="J65" s="29">
        <f t="shared" si="30"/>
        <v>33.1</v>
      </c>
      <c r="K65" s="66">
        <v>5</v>
      </c>
    </row>
    <row r="66" spans="1:11" x14ac:dyDescent="0.25">
      <c r="A66" s="22"/>
      <c r="B66" s="24" t="s">
        <v>4</v>
      </c>
      <c r="C66" s="29">
        <f>SUM(D66:J66)</f>
        <v>1295.6999999999996</v>
      </c>
      <c r="D66" s="29">
        <v>1098.7</v>
      </c>
      <c r="E66" s="27">
        <v>31.5</v>
      </c>
      <c r="F66" s="27">
        <v>33.1</v>
      </c>
      <c r="G66" s="27">
        <v>33.1</v>
      </c>
      <c r="H66" s="27">
        <f>SUM(G66)</f>
        <v>33.1</v>
      </c>
      <c r="I66" s="27">
        <f>SUM(H66)</f>
        <v>33.1</v>
      </c>
      <c r="J66" s="27">
        <f>SUM(I66)</f>
        <v>33.1</v>
      </c>
      <c r="K66" s="67"/>
    </row>
    <row r="67" spans="1:11" x14ac:dyDescent="0.25">
      <c r="A67" s="63" t="s">
        <v>71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 x14ac:dyDescent="0.25">
      <c r="A68" s="22"/>
      <c r="B68" s="24" t="s">
        <v>63</v>
      </c>
      <c r="C68" s="29">
        <f>SUM(C69)</f>
        <v>3781.5</v>
      </c>
      <c r="D68" s="30">
        <f>SUM(D69)</f>
        <v>500</v>
      </c>
      <c r="E68" s="30">
        <f t="shared" ref="E68:J68" si="31">SUM(E69)</f>
        <v>525</v>
      </c>
      <c r="F68" s="29">
        <f t="shared" si="31"/>
        <v>551.29999999999995</v>
      </c>
      <c r="G68" s="29">
        <f t="shared" si="31"/>
        <v>551.29999999999995</v>
      </c>
      <c r="H68" s="29">
        <f t="shared" si="31"/>
        <v>551.29999999999995</v>
      </c>
      <c r="I68" s="29">
        <f t="shared" si="31"/>
        <v>551.29999999999995</v>
      </c>
      <c r="J68" s="29">
        <f t="shared" si="31"/>
        <v>551.29999999999995</v>
      </c>
      <c r="K68" s="66">
        <v>11</v>
      </c>
    </row>
    <row r="69" spans="1:11" x14ac:dyDescent="0.25">
      <c r="A69" s="22"/>
      <c r="B69" s="24" t="s">
        <v>4</v>
      </c>
      <c r="C69" s="29">
        <f>SUM(D69:J69)</f>
        <v>3781.5</v>
      </c>
      <c r="D69" s="30">
        <v>500</v>
      </c>
      <c r="E69" s="27">
        <v>525</v>
      </c>
      <c r="F69" s="27">
        <v>551.29999999999995</v>
      </c>
      <c r="G69" s="27">
        <v>551.29999999999995</v>
      </c>
      <c r="H69" s="27">
        <f>SUM(G69)</f>
        <v>551.29999999999995</v>
      </c>
      <c r="I69" s="27">
        <f>SUM(H69)</f>
        <v>551.29999999999995</v>
      </c>
      <c r="J69" s="27">
        <f>SUM(I69)</f>
        <v>551.29999999999995</v>
      </c>
      <c r="K69" s="67"/>
    </row>
    <row r="70" spans="1:11" x14ac:dyDescent="0.25">
      <c r="A70" s="63" t="s">
        <v>69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 x14ac:dyDescent="0.25">
      <c r="A71" s="22"/>
      <c r="B71" s="24" t="s">
        <v>63</v>
      </c>
      <c r="C71" s="27">
        <f>SUM(C72)</f>
        <v>575.6</v>
      </c>
      <c r="D71" s="27">
        <f>SUM(D72)</f>
        <v>116.1</v>
      </c>
      <c r="E71" s="27">
        <f t="shared" ref="E71:J71" si="32">SUM(E72)</f>
        <v>73.5</v>
      </c>
      <c r="F71" s="27">
        <f t="shared" si="32"/>
        <v>77.2</v>
      </c>
      <c r="G71" s="27">
        <f t="shared" si="32"/>
        <v>77.2</v>
      </c>
      <c r="H71" s="27">
        <f t="shared" si="32"/>
        <v>77.2</v>
      </c>
      <c r="I71" s="27">
        <f t="shared" si="32"/>
        <v>77.2</v>
      </c>
      <c r="J71" s="27">
        <f t="shared" si="32"/>
        <v>77.2</v>
      </c>
      <c r="K71" s="66">
        <v>13</v>
      </c>
    </row>
    <row r="72" spans="1:11" x14ac:dyDescent="0.25">
      <c r="A72" s="22"/>
      <c r="B72" s="24" t="s">
        <v>4</v>
      </c>
      <c r="C72" s="27">
        <f>SUM(D72:J72)</f>
        <v>575.6</v>
      </c>
      <c r="D72" s="27">
        <v>116.1</v>
      </c>
      <c r="E72" s="27">
        <v>73.5</v>
      </c>
      <c r="F72" s="27">
        <v>77.2</v>
      </c>
      <c r="G72" s="27">
        <v>77.2</v>
      </c>
      <c r="H72" s="27">
        <f>SUM(G72)</f>
        <v>77.2</v>
      </c>
      <c r="I72" s="27">
        <f>SUM(H72)</f>
        <v>77.2</v>
      </c>
      <c r="J72" s="27">
        <f>SUM(I72)</f>
        <v>77.2</v>
      </c>
      <c r="K72" s="67"/>
    </row>
    <row r="73" spans="1:11" x14ac:dyDescent="0.25">
      <c r="A73" s="63" t="s">
        <v>70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 x14ac:dyDescent="0.25">
      <c r="A74" s="22"/>
      <c r="B74" s="24" t="s">
        <v>63</v>
      </c>
      <c r="C74" s="27">
        <f>SUM(C75)</f>
        <v>13111.8</v>
      </c>
      <c r="D74" s="27">
        <f>SUM(D75)</f>
        <v>1685.5</v>
      </c>
      <c r="E74" s="27">
        <f t="shared" ref="E74:J74" si="33">SUM(E75)</f>
        <v>2134.8000000000002</v>
      </c>
      <c r="F74" s="27">
        <f t="shared" si="33"/>
        <v>1858.3</v>
      </c>
      <c r="G74" s="27">
        <f t="shared" si="33"/>
        <v>1858.3</v>
      </c>
      <c r="H74" s="27">
        <f t="shared" si="33"/>
        <v>1858.3</v>
      </c>
      <c r="I74" s="27">
        <f t="shared" si="33"/>
        <v>1858.3</v>
      </c>
      <c r="J74" s="27">
        <f t="shared" si="33"/>
        <v>1858.3</v>
      </c>
      <c r="K74" s="66">
        <v>5</v>
      </c>
    </row>
    <row r="75" spans="1:11" x14ac:dyDescent="0.25">
      <c r="A75" s="22"/>
      <c r="B75" s="24" t="s">
        <v>4</v>
      </c>
      <c r="C75" s="27">
        <f>SUM(D75:J75)</f>
        <v>13111.8</v>
      </c>
      <c r="D75" s="27">
        <v>1685.5</v>
      </c>
      <c r="E75" s="27">
        <v>2134.8000000000002</v>
      </c>
      <c r="F75" s="27">
        <v>1858.3</v>
      </c>
      <c r="G75" s="27">
        <v>1858.3</v>
      </c>
      <c r="H75" s="27">
        <f>SUM(G75)</f>
        <v>1858.3</v>
      </c>
      <c r="I75" s="27">
        <f>SUM(H75)</f>
        <v>1858.3</v>
      </c>
      <c r="J75" s="27">
        <f>SUM(I75)</f>
        <v>1858.3</v>
      </c>
      <c r="K75" s="67"/>
    </row>
    <row r="76" spans="1:11" x14ac:dyDescent="0.25">
      <c r="A76" s="63" t="s">
        <v>102</v>
      </c>
      <c r="B76" s="64"/>
      <c r="C76" s="64"/>
      <c r="D76" s="64"/>
      <c r="E76" s="64"/>
      <c r="F76" s="64"/>
      <c r="G76" s="64"/>
      <c r="H76" s="64"/>
      <c r="I76" s="64"/>
      <c r="J76" s="64"/>
      <c r="K76" s="65"/>
    </row>
    <row r="77" spans="1:11" x14ac:dyDescent="0.25">
      <c r="A77" s="22"/>
      <c r="B77" s="24" t="s">
        <v>63</v>
      </c>
      <c r="C77" s="27">
        <f>SUM(C78)</f>
        <v>773.4</v>
      </c>
      <c r="D77" s="27">
        <f>SUM(D78)</f>
        <v>773.4</v>
      </c>
      <c r="E77" s="27">
        <f t="shared" ref="E77:J77" si="34">SUM(E78)</f>
        <v>0</v>
      </c>
      <c r="F77" s="27">
        <f t="shared" si="34"/>
        <v>0</v>
      </c>
      <c r="G77" s="27">
        <f t="shared" si="34"/>
        <v>0</v>
      </c>
      <c r="H77" s="27">
        <f t="shared" si="34"/>
        <v>0</v>
      </c>
      <c r="I77" s="27">
        <f t="shared" si="34"/>
        <v>0</v>
      </c>
      <c r="J77" s="27">
        <f t="shared" si="34"/>
        <v>0</v>
      </c>
      <c r="K77" s="66">
        <v>5</v>
      </c>
    </row>
    <row r="78" spans="1:11" x14ac:dyDescent="0.25">
      <c r="A78" s="22"/>
      <c r="B78" s="24" t="s">
        <v>4</v>
      </c>
      <c r="C78" s="27">
        <f>SUM(D78:J78)</f>
        <v>773.4</v>
      </c>
      <c r="D78" s="27">
        <v>773.4</v>
      </c>
      <c r="E78" s="27">
        <v>0</v>
      </c>
      <c r="F78" s="27">
        <v>0</v>
      </c>
      <c r="G78" s="27">
        <v>0</v>
      </c>
      <c r="H78" s="27">
        <f>SUM(G78)</f>
        <v>0</v>
      </c>
      <c r="I78" s="27">
        <f>SUM(H78)</f>
        <v>0</v>
      </c>
      <c r="J78" s="27">
        <f>SUM(I78)</f>
        <v>0</v>
      </c>
      <c r="K78" s="67"/>
    </row>
    <row r="79" spans="1:11" x14ac:dyDescent="0.25">
      <c r="A79" s="63" t="s">
        <v>84</v>
      </c>
      <c r="B79" s="64"/>
      <c r="C79" s="64"/>
      <c r="D79" s="64"/>
      <c r="E79" s="64"/>
      <c r="F79" s="64"/>
      <c r="G79" s="64"/>
      <c r="H79" s="64"/>
      <c r="I79" s="64"/>
      <c r="J79" s="64"/>
      <c r="K79" s="65"/>
    </row>
    <row r="80" spans="1:11" x14ac:dyDescent="0.25">
      <c r="A80" s="22"/>
      <c r="B80" s="24" t="s">
        <v>63</v>
      </c>
      <c r="C80" s="29">
        <f>SUM(C81)</f>
        <v>362.50000000000006</v>
      </c>
      <c r="D80" s="30">
        <f>SUM(D81)</f>
        <v>92</v>
      </c>
      <c r="E80" s="30">
        <f t="shared" ref="E80:J80" si="35">SUM(E81)</f>
        <v>50</v>
      </c>
      <c r="F80" s="29">
        <f t="shared" si="35"/>
        <v>44.1</v>
      </c>
      <c r="G80" s="29">
        <f t="shared" si="35"/>
        <v>44.1</v>
      </c>
      <c r="H80" s="29">
        <f t="shared" si="35"/>
        <v>44.1</v>
      </c>
      <c r="I80" s="29">
        <f t="shared" si="35"/>
        <v>44.1</v>
      </c>
      <c r="J80" s="29">
        <f t="shared" si="35"/>
        <v>44.1</v>
      </c>
      <c r="K80" s="66">
        <v>12</v>
      </c>
    </row>
    <row r="81" spans="1:12" x14ac:dyDescent="0.25">
      <c r="A81" s="22"/>
      <c r="B81" s="24" t="s">
        <v>4</v>
      </c>
      <c r="C81" s="29">
        <f>SUM(D81:J81)</f>
        <v>362.50000000000006</v>
      </c>
      <c r="D81" s="30">
        <v>92</v>
      </c>
      <c r="E81" s="27">
        <v>50</v>
      </c>
      <c r="F81" s="27">
        <v>44.1</v>
      </c>
      <c r="G81" s="27">
        <v>44.1</v>
      </c>
      <c r="H81" s="27">
        <f>SUM(G81)</f>
        <v>44.1</v>
      </c>
      <c r="I81" s="27">
        <f>SUM(H81)</f>
        <v>44.1</v>
      </c>
      <c r="J81" s="27">
        <f>SUM(I81)</f>
        <v>44.1</v>
      </c>
      <c r="K81" s="67"/>
    </row>
    <row r="82" spans="1:12" x14ac:dyDescent="0.25">
      <c r="A82" s="63" t="s">
        <v>99</v>
      </c>
      <c r="B82" s="64"/>
      <c r="C82" s="64"/>
      <c r="D82" s="64"/>
      <c r="E82" s="64"/>
      <c r="F82" s="64"/>
      <c r="G82" s="64"/>
      <c r="H82" s="64"/>
      <c r="I82" s="64"/>
      <c r="J82" s="64"/>
      <c r="K82" s="65"/>
    </row>
    <row r="83" spans="1:12" x14ac:dyDescent="0.25">
      <c r="A83" s="22"/>
      <c r="B83" s="24" t="s">
        <v>63</v>
      </c>
      <c r="C83" s="30">
        <f>SUM(C84)</f>
        <v>88</v>
      </c>
      <c r="D83" s="30">
        <f>SUM(D84)</f>
        <v>88</v>
      </c>
      <c r="E83" s="30">
        <f t="shared" ref="E83:J83" si="36">SUM(E84)</f>
        <v>0</v>
      </c>
      <c r="F83" s="29">
        <f t="shared" si="36"/>
        <v>0</v>
      </c>
      <c r="G83" s="29">
        <f t="shared" si="36"/>
        <v>0</v>
      </c>
      <c r="H83" s="29">
        <f t="shared" si="36"/>
        <v>0</v>
      </c>
      <c r="I83" s="29">
        <f t="shared" si="36"/>
        <v>0</v>
      </c>
      <c r="J83" s="29">
        <f t="shared" si="36"/>
        <v>0</v>
      </c>
      <c r="K83" s="66">
        <v>9</v>
      </c>
    </row>
    <row r="84" spans="1:12" x14ac:dyDescent="0.25">
      <c r="A84" s="22"/>
      <c r="B84" s="24" t="s">
        <v>4</v>
      </c>
      <c r="C84" s="30">
        <f>SUM(D84:J84)</f>
        <v>88</v>
      </c>
      <c r="D84" s="30">
        <v>88</v>
      </c>
      <c r="E84" s="27">
        <v>0</v>
      </c>
      <c r="F84" s="27">
        <v>0</v>
      </c>
      <c r="G84" s="27">
        <v>0</v>
      </c>
      <c r="H84" s="27">
        <f>SUM(G84)</f>
        <v>0</v>
      </c>
      <c r="I84" s="27">
        <f>SUM(H84)</f>
        <v>0</v>
      </c>
      <c r="J84" s="27">
        <f>SUM(I84)</f>
        <v>0</v>
      </c>
      <c r="K84" s="67"/>
    </row>
    <row r="85" spans="1:12" ht="30.75" customHeight="1" x14ac:dyDescent="0.25">
      <c r="A85" s="72" t="s">
        <v>25</v>
      </c>
      <c r="B85" s="73"/>
      <c r="C85" s="73"/>
      <c r="D85" s="73"/>
      <c r="E85" s="73"/>
      <c r="F85" s="73"/>
      <c r="G85" s="73"/>
      <c r="H85" s="73"/>
      <c r="I85" s="73"/>
      <c r="J85" s="73"/>
      <c r="K85" s="74"/>
    </row>
    <row r="86" spans="1:12" ht="30" x14ac:dyDescent="0.25">
      <c r="A86" s="21"/>
      <c r="B86" s="18" t="s">
        <v>36</v>
      </c>
      <c r="C86" s="31">
        <f>SUM(D86:J86)</f>
        <v>38312</v>
      </c>
      <c r="D86" s="31">
        <f>SUM(D87:D89)</f>
        <v>9165.5</v>
      </c>
      <c r="E86" s="31">
        <f t="shared" ref="E86:J86" si="37">SUM(E87:E89)</f>
        <v>6467.5</v>
      </c>
      <c r="F86" s="31">
        <f t="shared" si="37"/>
        <v>4535.8</v>
      </c>
      <c r="G86" s="31">
        <f t="shared" si="37"/>
        <v>4535.8</v>
      </c>
      <c r="H86" s="31">
        <f t="shared" si="37"/>
        <v>4535.8</v>
      </c>
      <c r="I86" s="31">
        <f t="shared" si="37"/>
        <v>4535.8</v>
      </c>
      <c r="J86" s="31">
        <f t="shared" si="37"/>
        <v>4535.8</v>
      </c>
      <c r="K86" s="80" t="s">
        <v>105</v>
      </c>
      <c r="L86" s="10"/>
    </row>
    <row r="87" spans="1:12" x14ac:dyDescent="0.25">
      <c r="A87" s="21"/>
      <c r="B87" s="18" t="s">
        <v>4</v>
      </c>
      <c r="C87" s="32">
        <f>SUM(D87:J87)</f>
        <v>31967.599999999999</v>
      </c>
      <c r="D87" s="33">
        <f>SUM(D92+D115)</f>
        <v>2821.1000000000004</v>
      </c>
      <c r="E87" s="33">
        <f>SUM(E92+E115)</f>
        <v>6467.5</v>
      </c>
      <c r="F87" s="33">
        <f>F92+F115</f>
        <v>4535.8</v>
      </c>
      <c r="G87" s="33">
        <f t="shared" ref="G87:J88" si="38">SUM(G92+G115)</f>
        <v>4535.8</v>
      </c>
      <c r="H87" s="33">
        <f t="shared" si="38"/>
        <v>4535.8</v>
      </c>
      <c r="I87" s="33">
        <f t="shared" si="38"/>
        <v>4535.8</v>
      </c>
      <c r="J87" s="33">
        <f t="shared" si="38"/>
        <v>4535.8</v>
      </c>
      <c r="K87" s="81"/>
    </row>
    <row r="88" spans="1:12" x14ac:dyDescent="0.25">
      <c r="A88" s="21"/>
      <c r="B88" s="18" t="s">
        <v>5</v>
      </c>
      <c r="C88" s="32">
        <f>SUM(D88:J88)</f>
        <v>6344.4</v>
      </c>
      <c r="D88" s="33">
        <f>SUM(D93+D116)</f>
        <v>6344.4</v>
      </c>
      <c r="E88" s="33">
        <f>SUM(E93+E116)</f>
        <v>0</v>
      </c>
      <c r="F88" s="33">
        <f>SUM(F93+F116)</f>
        <v>0</v>
      </c>
      <c r="G88" s="33">
        <f t="shared" si="38"/>
        <v>0</v>
      </c>
      <c r="H88" s="33">
        <f t="shared" si="38"/>
        <v>0</v>
      </c>
      <c r="I88" s="33">
        <f t="shared" si="38"/>
        <v>0</v>
      </c>
      <c r="J88" s="33">
        <f t="shared" si="38"/>
        <v>0</v>
      </c>
      <c r="K88" s="81"/>
    </row>
    <row r="89" spans="1:12" x14ac:dyDescent="0.25">
      <c r="A89" s="21"/>
      <c r="B89" s="18" t="s">
        <v>90</v>
      </c>
      <c r="C89" s="32">
        <f>SUM(D89:J89)</f>
        <v>0</v>
      </c>
      <c r="D89" s="33">
        <v>0</v>
      </c>
      <c r="E89" s="33">
        <f t="shared" ref="E89:J89" si="39">SUM(E94+E116)</f>
        <v>0</v>
      </c>
      <c r="F89" s="33">
        <f t="shared" si="39"/>
        <v>0</v>
      </c>
      <c r="G89" s="33">
        <f t="shared" si="39"/>
        <v>0</v>
      </c>
      <c r="H89" s="33">
        <f t="shared" si="39"/>
        <v>0</v>
      </c>
      <c r="I89" s="33">
        <f t="shared" si="39"/>
        <v>0</v>
      </c>
      <c r="J89" s="33">
        <f t="shared" si="39"/>
        <v>0</v>
      </c>
      <c r="K89" s="82"/>
    </row>
    <row r="90" spans="1:12" ht="15" customHeight="1" x14ac:dyDescent="0.25">
      <c r="A90" s="72" t="s">
        <v>10</v>
      </c>
      <c r="B90" s="73"/>
      <c r="C90" s="73"/>
      <c r="D90" s="73"/>
      <c r="E90" s="73"/>
      <c r="F90" s="73"/>
      <c r="G90" s="73"/>
      <c r="H90" s="73"/>
      <c r="I90" s="73"/>
      <c r="J90" s="73"/>
      <c r="K90" s="74"/>
    </row>
    <row r="91" spans="1:12" ht="45" x14ac:dyDescent="0.25">
      <c r="A91" s="21"/>
      <c r="B91" s="18" t="s">
        <v>37</v>
      </c>
      <c r="C91" s="19">
        <f>SUM(C92:C94)</f>
        <v>18173.600000000002</v>
      </c>
      <c r="D91" s="19">
        <f>SUM(D92:D94)</f>
        <v>4173.6000000000004</v>
      </c>
      <c r="E91" s="19">
        <f t="shared" ref="E91:J91" si="40">SUM(E92:E94)</f>
        <v>4000</v>
      </c>
      <c r="F91" s="19">
        <f t="shared" si="40"/>
        <v>2000</v>
      </c>
      <c r="G91" s="19">
        <f t="shared" si="40"/>
        <v>2000</v>
      </c>
      <c r="H91" s="19">
        <f t="shared" si="40"/>
        <v>2000</v>
      </c>
      <c r="I91" s="19">
        <f t="shared" si="40"/>
        <v>2000</v>
      </c>
      <c r="J91" s="19">
        <f t="shared" si="40"/>
        <v>2000</v>
      </c>
      <c r="K91" s="60" t="s">
        <v>105</v>
      </c>
    </row>
    <row r="92" spans="1:12" x14ac:dyDescent="0.25">
      <c r="A92" s="21"/>
      <c r="B92" s="18" t="s">
        <v>4</v>
      </c>
      <c r="C92" s="19">
        <f>SUM(D92:J92)</f>
        <v>14829.2</v>
      </c>
      <c r="D92" s="19">
        <f>SUM(D101)</f>
        <v>829.2</v>
      </c>
      <c r="E92" s="19">
        <f t="shared" ref="E92:J92" si="41">SUM(E101)</f>
        <v>4000</v>
      </c>
      <c r="F92" s="19">
        <f t="shared" si="41"/>
        <v>2000</v>
      </c>
      <c r="G92" s="19">
        <f t="shared" si="41"/>
        <v>2000</v>
      </c>
      <c r="H92" s="19">
        <f t="shared" si="41"/>
        <v>2000</v>
      </c>
      <c r="I92" s="19">
        <f t="shared" si="41"/>
        <v>2000</v>
      </c>
      <c r="J92" s="19">
        <f t="shared" si="41"/>
        <v>2000</v>
      </c>
      <c r="K92" s="61"/>
    </row>
    <row r="93" spans="1:12" x14ac:dyDescent="0.25">
      <c r="A93" s="21"/>
      <c r="B93" s="18" t="s">
        <v>5</v>
      </c>
      <c r="C93" s="19">
        <f>SUM(D93:J93)</f>
        <v>3344.4</v>
      </c>
      <c r="D93" s="19">
        <f>SUM(D102)</f>
        <v>3344.4</v>
      </c>
      <c r="E93" s="19">
        <f t="shared" ref="E93:J93" si="42">SUM(E102)</f>
        <v>0</v>
      </c>
      <c r="F93" s="19">
        <f t="shared" si="42"/>
        <v>0</v>
      </c>
      <c r="G93" s="19">
        <f t="shared" si="42"/>
        <v>0</v>
      </c>
      <c r="H93" s="19">
        <f t="shared" si="42"/>
        <v>0</v>
      </c>
      <c r="I93" s="19">
        <f t="shared" si="42"/>
        <v>0</v>
      </c>
      <c r="J93" s="19">
        <f t="shared" si="42"/>
        <v>0</v>
      </c>
      <c r="K93" s="61"/>
    </row>
    <row r="94" spans="1:12" x14ac:dyDescent="0.25">
      <c r="A94" s="21"/>
      <c r="B94" s="18" t="s">
        <v>90</v>
      </c>
      <c r="C94" s="19">
        <f>SUM(D94:J94)</f>
        <v>0</v>
      </c>
      <c r="D94" s="19">
        <f>SUM(D103)</f>
        <v>0</v>
      </c>
      <c r="E94" s="19">
        <f t="shared" ref="E94:J94" si="43">SUM(E103)</f>
        <v>0</v>
      </c>
      <c r="F94" s="19">
        <f t="shared" si="43"/>
        <v>0</v>
      </c>
      <c r="G94" s="19">
        <f t="shared" si="43"/>
        <v>0</v>
      </c>
      <c r="H94" s="19">
        <f t="shared" si="43"/>
        <v>0</v>
      </c>
      <c r="I94" s="19">
        <f t="shared" si="43"/>
        <v>0</v>
      </c>
      <c r="J94" s="19">
        <f t="shared" si="43"/>
        <v>0</v>
      </c>
      <c r="K94" s="62"/>
    </row>
    <row r="95" spans="1:12" ht="18.75" customHeight="1" x14ac:dyDescent="0.25">
      <c r="A95" s="63" t="s">
        <v>11</v>
      </c>
      <c r="B95" s="64"/>
      <c r="C95" s="64"/>
      <c r="D95" s="64"/>
      <c r="E95" s="64"/>
      <c r="F95" s="64"/>
      <c r="G95" s="64"/>
      <c r="H95" s="64"/>
      <c r="I95" s="64"/>
      <c r="J95" s="64"/>
      <c r="K95" s="65"/>
    </row>
    <row r="96" spans="1:12" ht="39" customHeight="1" x14ac:dyDescent="0.25">
      <c r="A96" s="17"/>
      <c r="B96" s="24" t="s">
        <v>24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66" t="s">
        <v>105</v>
      </c>
    </row>
    <row r="97" spans="1:11" ht="12.75" customHeight="1" x14ac:dyDescent="0.25">
      <c r="A97" s="17"/>
      <c r="B97" s="24" t="s">
        <v>4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70"/>
    </row>
    <row r="98" spans="1:11" ht="12.75" customHeight="1" x14ac:dyDescent="0.25">
      <c r="A98" s="17"/>
      <c r="B98" s="24" t="s">
        <v>5</v>
      </c>
      <c r="C98" s="17"/>
      <c r="D98" s="17"/>
      <c r="E98" s="17"/>
      <c r="F98" s="17"/>
      <c r="G98" s="17"/>
      <c r="H98" s="17"/>
      <c r="I98" s="17"/>
      <c r="J98" s="17"/>
      <c r="K98" s="67"/>
    </row>
    <row r="99" spans="1:11" ht="15" customHeight="1" x14ac:dyDescent="0.25">
      <c r="A99" s="63" t="s">
        <v>12</v>
      </c>
      <c r="B99" s="64"/>
      <c r="C99" s="64"/>
      <c r="D99" s="64"/>
      <c r="E99" s="64"/>
      <c r="F99" s="64"/>
      <c r="G99" s="64"/>
      <c r="H99" s="64"/>
      <c r="I99" s="64"/>
      <c r="J99" s="64"/>
      <c r="K99" s="65"/>
    </row>
    <row r="100" spans="1:11" x14ac:dyDescent="0.25">
      <c r="A100" s="17"/>
      <c r="B100" s="24" t="s">
        <v>38</v>
      </c>
      <c r="C100" s="34">
        <f>SUM(C101:C103)</f>
        <v>18173.600000000002</v>
      </c>
      <c r="D100" s="34">
        <f>SUM(D101:D103)</f>
        <v>4173.6000000000004</v>
      </c>
      <c r="E100" s="34">
        <f t="shared" ref="E100:J100" si="44">SUM(E101:E103)</f>
        <v>4000</v>
      </c>
      <c r="F100" s="34">
        <f t="shared" si="44"/>
        <v>2000</v>
      </c>
      <c r="G100" s="34">
        <f t="shared" si="44"/>
        <v>2000</v>
      </c>
      <c r="H100" s="34">
        <f t="shared" si="44"/>
        <v>2000</v>
      </c>
      <c r="I100" s="34">
        <f t="shared" si="44"/>
        <v>2000</v>
      </c>
      <c r="J100" s="34">
        <f t="shared" si="44"/>
        <v>2000</v>
      </c>
      <c r="K100" s="66" t="s">
        <v>105</v>
      </c>
    </row>
    <row r="101" spans="1:11" x14ac:dyDescent="0.25">
      <c r="A101" s="17"/>
      <c r="B101" s="24" t="s">
        <v>4</v>
      </c>
      <c r="C101" s="34">
        <f>SUM(D101:J101)</f>
        <v>14829.2</v>
      </c>
      <c r="D101" s="34">
        <f>SUM(D106+D111)</f>
        <v>829.2</v>
      </c>
      <c r="E101" s="34">
        <f t="shared" ref="E101:J101" si="45">SUM(E106+E111)</f>
        <v>4000</v>
      </c>
      <c r="F101" s="34">
        <f t="shared" si="45"/>
        <v>2000</v>
      </c>
      <c r="G101" s="34">
        <f t="shared" si="45"/>
        <v>2000</v>
      </c>
      <c r="H101" s="34">
        <f t="shared" si="45"/>
        <v>2000</v>
      </c>
      <c r="I101" s="34">
        <f t="shared" si="45"/>
        <v>2000</v>
      </c>
      <c r="J101" s="34">
        <f t="shared" si="45"/>
        <v>2000</v>
      </c>
      <c r="K101" s="70"/>
    </row>
    <row r="102" spans="1:11" x14ac:dyDescent="0.25">
      <c r="A102" s="17"/>
      <c r="B102" s="24" t="s">
        <v>5</v>
      </c>
      <c r="C102" s="34">
        <f>SUM(D102:J102)</f>
        <v>3344.4</v>
      </c>
      <c r="D102" s="34">
        <f>SUM(D107+D112)</f>
        <v>3344.4</v>
      </c>
      <c r="E102" s="34">
        <f t="shared" ref="E102:J102" si="46">SUM(E107+E112)</f>
        <v>0</v>
      </c>
      <c r="F102" s="34">
        <f t="shared" si="46"/>
        <v>0</v>
      </c>
      <c r="G102" s="34">
        <f t="shared" si="46"/>
        <v>0</v>
      </c>
      <c r="H102" s="34">
        <f t="shared" si="46"/>
        <v>0</v>
      </c>
      <c r="I102" s="34">
        <f t="shared" si="46"/>
        <v>0</v>
      </c>
      <c r="J102" s="34">
        <f t="shared" si="46"/>
        <v>0</v>
      </c>
      <c r="K102" s="70"/>
    </row>
    <row r="103" spans="1:11" x14ac:dyDescent="0.25">
      <c r="A103" s="17"/>
      <c r="B103" s="18" t="s">
        <v>90</v>
      </c>
      <c r="C103" s="34">
        <f>SUM(D103:J103)</f>
        <v>0</v>
      </c>
      <c r="D103" s="34">
        <f>SUM(D108)</f>
        <v>0</v>
      </c>
      <c r="E103" s="34">
        <f t="shared" ref="E103:J103" si="47">SUM(E108)</f>
        <v>0</v>
      </c>
      <c r="F103" s="34">
        <f t="shared" si="47"/>
        <v>0</v>
      </c>
      <c r="G103" s="34">
        <f t="shared" si="47"/>
        <v>0</v>
      </c>
      <c r="H103" s="34">
        <f t="shared" si="47"/>
        <v>0</v>
      </c>
      <c r="I103" s="34">
        <f t="shared" si="47"/>
        <v>0</v>
      </c>
      <c r="J103" s="34">
        <f t="shared" si="47"/>
        <v>0</v>
      </c>
      <c r="K103" s="67"/>
    </row>
    <row r="104" spans="1:11" ht="28.5" customHeight="1" x14ac:dyDescent="0.25">
      <c r="A104" s="63" t="s">
        <v>103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5"/>
    </row>
    <row r="105" spans="1:11" x14ac:dyDescent="0.25">
      <c r="A105" s="17"/>
      <c r="B105" s="24" t="s">
        <v>19</v>
      </c>
      <c r="C105" s="35">
        <f>SUM(C106:C108)</f>
        <v>17037.400000000001</v>
      </c>
      <c r="D105" s="35">
        <f>SUM(D106:D108)</f>
        <v>3037.4</v>
      </c>
      <c r="E105" s="35">
        <f t="shared" ref="E105:J105" si="48">SUM(E106:E108)</f>
        <v>4000</v>
      </c>
      <c r="F105" s="35">
        <f t="shared" si="48"/>
        <v>2000</v>
      </c>
      <c r="G105" s="35">
        <f t="shared" si="48"/>
        <v>2000</v>
      </c>
      <c r="H105" s="35">
        <f t="shared" si="48"/>
        <v>2000</v>
      </c>
      <c r="I105" s="35">
        <f t="shared" si="48"/>
        <v>2000</v>
      </c>
      <c r="J105" s="35">
        <f t="shared" si="48"/>
        <v>2000</v>
      </c>
      <c r="K105" s="66">
        <v>27</v>
      </c>
    </row>
    <row r="106" spans="1:11" x14ac:dyDescent="0.25">
      <c r="A106" s="17"/>
      <c r="B106" s="24" t="s">
        <v>4</v>
      </c>
      <c r="C106" s="35">
        <f>SUM(D106:J106)</f>
        <v>14281</v>
      </c>
      <c r="D106" s="35">
        <v>281</v>
      </c>
      <c r="E106" s="35">
        <v>4000</v>
      </c>
      <c r="F106" s="27">
        <v>2000</v>
      </c>
      <c r="G106" s="27">
        <f t="shared" ref="G106:J107" si="49">SUM(F106)</f>
        <v>2000</v>
      </c>
      <c r="H106" s="27">
        <f t="shared" si="49"/>
        <v>2000</v>
      </c>
      <c r="I106" s="27">
        <f t="shared" si="49"/>
        <v>2000</v>
      </c>
      <c r="J106" s="27">
        <f t="shared" si="49"/>
        <v>2000</v>
      </c>
      <c r="K106" s="70"/>
    </row>
    <row r="107" spans="1:11" x14ac:dyDescent="0.25">
      <c r="A107" s="17"/>
      <c r="B107" s="24" t="s">
        <v>5</v>
      </c>
      <c r="C107" s="35">
        <f>SUM(D107:J107)</f>
        <v>2756.4</v>
      </c>
      <c r="D107" s="35">
        <v>2756.4</v>
      </c>
      <c r="E107" s="35">
        <v>0</v>
      </c>
      <c r="F107" s="27">
        <f>SUM(E107*1.05)</f>
        <v>0</v>
      </c>
      <c r="G107" s="27">
        <f t="shared" si="49"/>
        <v>0</v>
      </c>
      <c r="H107" s="27">
        <f t="shared" si="49"/>
        <v>0</v>
      </c>
      <c r="I107" s="27">
        <f t="shared" si="49"/>
        <v>0</v>
      </c>
      <c r="J107" s="27">
        <f t="shared" si="49"/>
        <v>0</v>
      </c>
      <c r="K107" s="70"/>
    </row>
    <row r="108" spans="1:11" x14ac:dyDescent="0.25">
      <c r="A108" s="17"/>
      <c r="B108" s="18" t="s">
        <v>90</v>
      </c>
      <c r="C108" s="35">
        <f>SUM(D108:J108)</f>
        <v>0</v>
      </c>
      <c r="D108" s="35">
        <v>0</v>
      </c>
      <c r="E108" s="35">
        <v>0</v>
      </c>
      <c r="F108" s="27">
        <v>0</v>
      </c>
      <c r="G108" s="27">
        <f>SUM(F108)</f>
        <v>0</v>
      </c>
      <c r="H108" s="27">
        <f>SUM(G108)</f>
        <v>0</v>
      </c>
      <c r="I108" s="27">
        <f>SUM(H108)</f>
        <v>0</v>
      </c>
      <c r="J108" s="27">
        <f>SUM(I108)</f>
        <v>0</v>
      </c>
      <c r="K108" s="67"/>
    </row>
    <row r="109" spans="1:11" ht="27.75" customHeight="1" x14ac:dyDescent="0.25">
      <c r="A109" s="63" t="s">
        <v>62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5"/>
    </row>
    <row r="110" spans="1:11" x14ac:dyDescent="0.25">
      <c r="A110" s="17"/>
      <c r="B110" s="24" t="s">
        <v>15</v>
      </c>
      <c r="C110" s="35">
        <f>SUM(C111:C112)</f>
        <v>1136.2</v>
      </c>
      <c r="D110" s="35">
        <f>SUM(D111:D112)</f>
        <v>1136.2</v>
      </c>
      <c r="E110" s="35">
        <f t="shared" ref="E110:J110" si="50">SUM(E111:E112)</f>
        <v>0</v>
      </c>
      <c r="F110" s="35">
        <f t="shared" si="50"/>
        <v>0</v>
      </c>
      <c r="G110" s="35">
        <f t="shared" si="50"/>
        <v>0</v>
      </c>
      <c r="H110" s="35">
        <f t="shared" si="50"/>
        <v>0</v>
      </c>
      <c r="I110" s="35">
        <f t="shared" si="50"/>
        <v>0</v>
      </c>
      <c r="J110" s="35">
        <f t="shared" si="50"/>
        <v>0</v>
      </c>
      <c r="K110" s="66">
        <v>26</v>
      </c>
    </row>
    <row r="111" spans="1:11" x14ac:dyDescent="0.25">
      <c r="A111" s="17"/>
      <c r="B111" s="24" t="s">
        <v>4</v>
      </c>
      <c r="C111" s="35">
        <f>SUM(D111:J111)</f>
        <v>548.20000000000005</v>
      </c>
      <c r="D111" s="35">
        <v>548.20000000000005</v>
      </c>
      <c r="E111" s="35">
        <v>0</v>
      </c>
      <c r="F111" s="27">
        <v>0</v>
      </c>
      <c r="G111" s="27">
        <f>SUM(F111)</f>
        <v>0</v>
      </c>
      <c r="H111" s="27">
        <f>SUM(G111)</f>
        <v>0</v>
      </c>
      <c r="I111" s="27">
        <f>SUM(H111)</f>
        <v>0</v>
      </c>
      <c r="J111" s="27">
        <f>SUM(I111)</f>
        <v>0</v>
      </c>
      <c r="K111" s="70"/>
    </row>
    <row r="112" spans="1:11" x14ac:dyDescent="0.25">
      <c r="A112" s="17"/>
      <c r="B112" s="24" t="s">
        <v>5</v>
      </c>
      <c r="C112" s="35">
        <f>SUM(D112:J112)</f>
        <v>588</v>
      </c>
      <c r="D112" s="35">
        <v>588</v>
      </c>
      <c r="E112" s="35">
        <v>0</v>
      </c>
      <c r="F112" s="27">
        <v>0</v>
      </c>
      <c r="G112" s="27">
        <v>0</v>
      </c>
      <c r="H112" s="27">
        <f>SUM(G112)</f>
        <v>0</v>
      </c>
      <c r="I112" s="27">
        <f>SUM(H112)</f>
        <v>0</v>
      </c>
      <c r="J112" s="27">
        <f>SUM(I112)</f>
        <v>0</v>
      </c>
      <c r="K112" s="67"/>
    </row>
    <row r="113" spans="1:11" ht="17.25" customHeight="1" x14ac:dyDescent="0.25">
      <c r="A113" s="72" t="s">
        <v>13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4"/>
    </row>
    <row r="114" spans="1:11" ht="37.5" customHeight="1" x14ac:dyDescent="0.25">
      <c r="A114" s="21"/>
      <c r="B114" s="18" t="s">
        <v>14</v>
      </c>
      <c r="C114" s="31">
        <f>SUM(D114:J114)</f>
        <v>20138.399999999998</v>
      </c>
      <c r="D114" s="31">
        <f>SUM(D115:D116)</f>
        <v>4991.8999999999996</v>
      </c>
      <c r="E114" s="31">
        <f t="shared" ref="E114:J114" si="51">SUM(E115:E116)</f>
        <v>2467.5</v>
      </c>
      <c r="F114" s="31">
        <f t="shared" si="51"/>
        <v>2535.8000000000002</v>
      </c>
      <c r="G114" s="31">
        <f t="shared" si="51"/>
        <v>2535.8000000000002</v>
      </c>
      <c r="H114" s="31">
        <f t="shared" si="51"/>
        <v>2535.8000000000002</v>
      </c>
      <c r="I114" s="31">
        <f t="shared" si="51"/>
        <v>2535.8000000000002</v>
      </c>
      <c r="J114" s="31">
        <f t="shared" si="51"/>
        <v>2535.8000000000002</v>
      </c>
      <c r="K114" s="80" t="s">
        <v>105</v>
      </c>
    </row>
    <row r="115" spans="1:11" x14ac:dyDescent="0.25">
      <c r="A115" s="21"/>
      <c r="B115" s="18" t="s">
        <v>4</v>
      </c>
      <c r="C115" s="33">
        <f>SUM(D115:J115)</f>
        <v>17138.399999999998</v>
      </c>
      <c r="D115" s="33">
        <f>SUM(D119+D128+D132+D135)</f>
        <v>1991.9</v>
      </c>
      <c r="E115" s="33">
        <f t="shared" ref="E115:J115" si="52">SUM(E119+E128+E132+E135)</f>
        <v>2467.5</v>
      </c>
      <c r="F115" s="33">
        <f t="shared" si="52"/>
        <v>2535.8000000000002</v>
      </c>
      <c r="G115" s="33">
        <f t="shared" si="52"/>
        <v>2535.8000000000002</v>
      </c>
      <c r="H115" s="33">
        <f t="shared" si="52"/>
        <v>2535.8000000000002</v>
      </c>
      <c r="I115" s="33">
        <f t="shared" si="52"/>
        <v>2535.8000000000002</v>
      </c>
      <c r="J115" s="33">
        <f t="shared" si="52"/>
        <v>2535.8000000000002</v>
      </c>
      <c r="K115" s="81"/>
    </row>
    <row r="116" spans="1:11" x14ac:dyDescent="0.25">
      <c r="A116" s="21"/>
      <c r="B116" s="18" t="s">
        <v>5</v>
      </c>
      <c r="C116" s="33">
        <f>SUM(D116:J116)</f>
        <v>3000</v>
      </c>
      <c r="D116" s="33">
        <f>SUM(D129+D120)</f>
        <v>3000</v>
      </c>
      <c r="E116" s="33">
        <f t="shared" ref="E116:J116" si="53">SUM(E129+E120)</f>
        <v>0</v>
      </c>
      <c r="F116" s="33">
        <f t="shared" si="53"/>
        <v>0</v>
      </c>
      <c r="G116" s="33">
        <f t="shared" si="53"/>
        <v>0</v>
      </c>
      <c r="H116" s="33">
        <f t="shared" si="53"/>
        <v>0</v>
      </c>
      <c r="I116" s="33">
        <f t="shared" si="53"/>
        <v>0</v>
      </c>
      <c r="J116" s="33">
        <f t="shared" si="53"/>
        <v>0</v>
      </c>
      <c r="K116" s="82"/>
    </row>
    <row r="117" spans="1:11" ht="31.5" customHeight="1" x14ac:dyDescent="0.25">
      <c r="A117" s="63" t="s">
        <v>73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5"/>
    </row>
    <row r="118" spans="1:11" x14ac:dyDescent="0.25">
      <c r="A118" s="17"/>
      <c r="B118" s="24" t="s">
        <v>74</v>
      </c>
      <c r="C118" s="27">
        <f>SUM(D118:J118)</f>
        <v>6794.0000000000009</v>
      </c>
      <c r="D118" s="35">
        <f t="shared" ref="D118:J118" si="54">SUM(D119:D120)</f>
        <v>4200</v>
      </c>
      <c r="E118" s="35">
        <f t="shared" si="54"/>
        <v>415</v>
      </c>
      <c r="F118" s="35">
        <f t="shared" si="54"/>
        <v>435.8</v>
      </c>
      <c r="G118" s="35">
        <f t="shared" si="54"/>
        <v>435.8</v>
      </c>
      <c r="H118" s="35">
        <f t="shared" si="54"/>
        <v>435.8</v>
      </c>
      <c r="I118" s="35">
        <f t="shared" si="54"/>
        <v>435.8</v>
      </c>
      <c r="J118" s="35">
        <f t="shared" si="54"/>
        <v>435.8</v>
      </c>
      <c r="K118" s="66" t="s">
        <v>92</v>
      </c>
    </row>
    <row r="119" spans="1:11" x14ac:dyDescent="0.25">
      <c r="A119" s="17"/>
      <c r="B119" s="24" t="s">
        <v>4</v>
      </c>
      <c r="C119" s="27">
        <f>SUM(D119:J119)</f>
        <v>3794.0000000000009</v>
      </c>
      <c r="D119" s="35">
        <f>SUM(D124)</f>
        <v>1200</v>
      </c>
      <c r="E119" s="35">
        <f t="shared" ref="E119:J119" si="55">SUM(E124)</f>
        <v>415</v>
      </c>
      <c r="F119" s="35">
        <f t="shared" si="55"/>
        <v>435.8</v>
      </c>
      <c r="G119" s="35">
        <f t="shared" si="55"/>
        <v>435.8</v>
      </c>
      <c r="H119" s="35">
        <f t="shared" si="55"/>
        <v>435.8</v>
      </c>
      <c r="I119" s="35">
        <f t="shared" si="55"/>
        <v>435.8</v>
      </c>
      <c r="J119" s="35">
        <f t="shared" si="55"/>
        <v>435.8</v>
      </c>
      <c r="K119" s="70"/>
    </row>
    <row r="120" spans="1:11" x14ac:dyDescent="0.25">
      <c r="A120" s="17"/>
      <c r="B120" s="24" t="s">
        <v>5</v>
      </c>
      <c r="C120" s="27">
        <f>SUM(D120:J120)</f>
        <v>3000</v>
      </c>
      <c r="D120" s="35">
        <f>SUM(D125)</f>
        <v>3000</v>
      </c>
      <c r="E120" s="35">
        <f t="shared" ref="E120:J120" si="56">SUM(E121)</f>
        <v>0</v>
      </c>
      <c r="F120" s="35">
        <f t="shared" si="56"/>
        <v>0</v>
      </c>
      <c r="G120" s="35">
        <f t="shared" si="56"/>
        <v>0</v>
      </c>
      <c r="H120" s="35">
        <f t="shared" si="56"/>
        <v>0</v>
      </c>
      <c r="I120" s="35">
        <f t="shared" si="56"/>
        <v>0</v>
      </c>
      <c r="J120" s="35">
        <f t="shared" si="56"/>
        <v>0</v>
      </c>
      <c r="K120" s="70"/>
    </row>
    <row r="121" spans="1:11" x14ac:dyDescent="0.25">
      <c r="A121" s="22"/>
      <c r="B121" s="18" t="s">
        <v>90</v>
      </c>
      <c r="C121" s="27">
        <f>SUM(D121:J121)</f>
        <v>0</v>
      </c>
      <c r="D121" s="36">
        <v>0</v>
      </c>
      <c r="E121" s="27">
        <v>0</v>
      </c>
      <c r="F121" s="27">
        <v>0</v>
      </c>
      <c r="G121" s="27">
        <f>SUM(F121)</f>
        <v>0</v>
      </c>
      <c r="H121" s="27">
        <f>SUM(G121)</f>
        <v>0</v>
      </c>
      <c r="I121" s="27">
        <f>SUM(H121)</f>
        <v>0</v>
      </c>
      <c r="J121" s="27">
        <f>SUM(I121)</f>
        <v>0</v>
      </c>
      <c r="K121" s="67"/>
    </row>
    <row r="122" spans="1:11" x14ac:dyDescent="0.25">
      <c r="A122" s="63" t="s">
        <v>75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5"/>
    </row>
    <row r="123" spans="1:11" x14ac:dyDescent="0.25">
      <c r="A123" s="22"/>
      <c r="B123" s="24" t="s">
        <v>63</v>
      </c>
      <c r="C123" s="27">
        <f>SUM(C124:C125)</f>
        <v>6794.0000000000009</v>
      </c>
      <c r="D123" s="27">
        <f>SUM(D124:D125)</f>
        <v>4200</v>
      </c>
      <c r="E123" s="27">
        <f t="shared" ref="E123:J123" si="57">SUM(E124)</f>
        <v>415</v>
      </c>
      <c r="F123" s="27">
        <f t="shared" si="57"/>
        <v>435.8</v>
      </c>
      <c r="G123" s="27">
        <f t="shared" si="57"/>
        <v>435.8</v>
      </c>
      <c r="H123" s="27">
        <f t="shared" si="57"/>
        <v>435.8</v>
      </c>
      <c r="I123" s="27">
        <f t="shared" si="57"/>
        <v>435.8</v>
      </c>
      <c r="J123" s="27">
        <f t="shared" si="57"/>
        <v>435.8</v>
      </c>
      <c r="K123" s="66" t="s">
        <v>92</v>
      </c>
    </row>
    <row r="124" spans="1:11" x14ac:dyDescent="0.25">
      <c r="A124" s="22"/>
      <c r="B124" s="24" t="s">
        <v>4</v>
      </c>
      <c r="C124" s="27">
        <f>SUM(D124:J124)</f>
        <v>3794.0000000000009</v>
      </c>
      <c r="D124" s="27">
        <v>1200</v>
      </c>
      <c r="E124" s="27">
        <v>415</v>
      </c>
      <c r="F124" s="27">
        <v>435.8</v>
      </c>
      <c r="G124" s="27">
        <f>SUM(F124)</f>
        <v>435.8</v>
      </c>
      <c r="H124" s="27">
        <f>SUM(G124)</f>
        <v>435.8</v>
      </c>
      <c r="I124" s="27">
        <f>SUM(H124)</f>
        <v>435.8</v>
      </c>
      <c r="J124" s="27">
        <f>SUM(I124)</f>
        <v>435.8</v>
      </c>
      <c r="K124" s="70"/>
    </row>
    <row r="125" spans="1:11" x14ac:dyDescent="0.25">
      <c r="A125" s="17"/>
      <c r="B125" s="24" t="s">
        <v>5</v>
      </c>
      <c r="C125" s="27">
        <f>SUM(D125:J125)</f>
        <v>3000</v>
      </c>
      <c r="D125" s="27">
        <v>3000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67"/>
    </row>
    <row r="126" spans="1:11" ht="28.5" customHeight="1" x14ac:dyDescent="0.25">
      <c r="A126" s="63" t="s">
        <v>62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5"/>
    </row>
    <row r="127" spans="1:11" x14ac:dyDescent="0.25">
      <c r="A127" s="17"/>
      <c r="B127" s="24" t="s">
        <v>15</v>
      </c>
      <c r="C127" s="35">
        <f>SUM(C128:C129)</f>
        <v>12911.9</v>
      </c>
      <c r="D127" s="35">
        <f>SUM(D128:D129)</f>
        <v>411.9</v>
      </c>
      <c r="E127" s="35">
        <f t="shared" ref="E127:J127" si="58">SUM(E128:E129)</f>
        <v>2000</v>
      </c>
      <c r="F127" s="35">
        <f t="shared" si="58"/>
        <v>2100</v>
      </c>
      <c r="G127" s="35">
        <f t="shared" si="58"/>
        <v>2100</v>
      </c>
      <c r="H127" s="35">
        <f t="shared" si="58"/>
        <v>2100</v>
      </c>
      <c r="I127" s="35">
        <f t="shared" si="58"/>
        <v>2100</v>
      </c>
      <c r="J127" s="35">
        <f t="shared" si="58"/>
        <v>2100</v>
      </c>
      <c r="K127" s="66">
        <v>26</v>
      </c>
    </row>
    <row r="128" spans="1:11" x14ac:dyDescent="0.25">
      <c r="A128" s="17"/>
      <c r="B128" s="24" t="s">
        <v>4</v>
      </c>
      <c r="C128" s="35">
        <f>SUM(D128:J128)</f>
        <v>12911.9</v>
      </c>
      <c r="D128" s="35">
        <v>411.9</v>
      </c>
      <c r="E128" s="35">
        <v>2000</v>
      </c>
      <c r="F128" s="27">
        <v>2100</v>
      </c>
      <c r="G128" s="27">
        <f t="shared" ref="G128:J129" si="59">SUM(F128)</f>
        <v>2100</v>
      </c>
      <c r="H128" s="27">
        <f t="shared" si="59"/>
        <v>2100</v>
      </c>
      <c r="I128" s="27">
        <f t="shared" si="59"/>
        <v>2100</v>
      </c>
      <c r="J128" s="27">
        <f t="shared" si="59"/>
        <v>2100</v>
      </c>
      <c r="K128" s="70"/>
    </row>
    <row r="129" spans="1:11" x14ac:dyDescent="0.25">
      <c r="A129" s="17"/>
      <c r="B129" s="24" t="s">
        <v>5</v>
      </c>
      <c r="C129" s="35">
        <f>SUM(D129:J129)</f>
        <v>0</v>
      </c>
      <c r="D129" s="35">
        <v>0</v>
      </c>
      <c r="E129" s="35">
        <v>0</v>
      </c>
      <c r="F129" s="27">
        <v>0</v>
      </c>
      <c r="G129" s="27">
        <v>0</v>
      </c>
      <c r="H129" s="27">
        <f t="shared" si="59"/>
        <v>0</v>
      </c>
      <c r="I129" s="27">
        <f t="shared" si="59"/>
        <v>0</v>
      </c>
      <c r="J129" s="27">
        <f t="shared" si="59"/>
        <v>0</v>
      </c>
      <c r="K129" s="67"/>
    </row>
    <row r="130" spans="1:11" x14ac:dyDescent="0.25">
      <c r="A130" s="63" t="s">
        <v>54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5"/>
    </row>
    <row r="131" spans="1:11" x14ac:dyDescent="0.25">
      <c r="A131" s="17"/>
      <c r="B131" s="24" t="s">
        <v>15</v>
      </c>
      <c r="C131" s="37">
        <f>SUM(D131:J131)</f>
        <v>380</v>
      </c>
      <c r="D131" s="34">
        <f>SUM(D132)</f>
        <v>380</v>
      </c>
      <c r="E131" s="34">
        <f t="shared" ref="E131:J131" si="60">SUM(E132)</f>
        <v>0</v>
      </c>
      <c r="F131" s="34">
        <f t="shared" si="60"/>
        <v>0</v>
      </c>
      <c r="G131" s="34">
        <f t="shared" si="60"/>
        <v>0</v>
      </c>
      <c r="H131" s="34">
        <f t="shared" si="60"/>
        <v>0</v>
      </c>
      <c r="I131" s="34">
        <f t="shared" si="60"/>
        <v>0</v>
      </c>
      <c r="J131" s="34">
        <f t="shared" si="60"/>
        <v>0</v>
      </c>
      <c r="K131" s="66">
        <v>28</v>
      </c>
    </row>
    <row r="132" spans="1:11" x14ac:dyDescent="0.25">
      <c r="A132" s="17"/>
      <c r="B132" s="24" t="s">
        <v>4</v>
      </c>
      <c r="C132" s="37">
        <f>SUM(D132:J132)</f>
        <v>380</v>
      </c>
      <c r="D132" s="34">
        <v>380</v>
      </c>
      <c r="E132" s="34">
        <v>0</v>
      </c>
      <c r="F132" s="27">
        <v>0</v>
      </c>
      <c r="G132" s="27">
        <f>SUM(F132)</f>
        <v>0</v>
      </c>
      <c r="H132" s="27">
        <f>SUM(G132)</f>
        <v>0</v>
      </c>
      <c r="I132" s="27">
        <f>SUM(H132)</f>
        <v>0</v>
      </c>
      <c r="J132" s="27">
        <f>SUM(I132)</f>
        <v>0</v>
      </c>
      <c r="K132" s="70"/>
    </row>
    <row r="133" spans="1:11" x14ac:dyDescent="0.25">
      <c r="A133" s="63" t="s">
        <v>55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5"/>
    </row>
    <row r="134" spans="1:11" x14ac:dyDescent="0.25">
      <c r="A134" s="17"/>
      <c r="B134" s="24" t="s">
        <v>15</v>
      </c>
      <c r="C134" s="37">
        <f>SUM(D134:J134)</f>
        <v>52.5</v>
      </c>
      <c r="D134" s="34">
        <f>SUM(D135)</f>
        <v>0</v>
      </c>
      <c r="E134" s="34">
        <f t="shared" ref="E134:J134" si="61">SUM(E135)</f>
        <v>52.5</v>
      </c>
      <c r="F134" s="34">
        <f t="shared" si="61"/>
        <v>0</v>
      </c>
      <c r="G134" s="34">
        <f t="shared" si="61"/>
        <v>0</v>
      </c>
      <c r="H134" s="34">
        <f t="shared" si="61"/>
        <v>0</v>
      </c>
      <c r="I134" s="34">
        <f t="shared" si="61"/>
        <v>0</v>
      </c>
      <c r="J134" s="34">
        <f t="shared" si="61"/>
        <v>0</v>
      </c>
      <c r="K134" s="66">
        <v>29</v>
      </c>
    </row>
    <row r="135" spans="1:11" x14ac:dyDescent="0.25">
      <c r="A135" s="17"/>
      <c r="B135" s="24" t="s">
        <v>4</v>
      </c>
      <c r="C135" s="37">
        <f>SUM(D135:J135)</f>
        <v>52.5</v>
      </c>
      <c r="D135" s="34">
        <v>0</v>
      </c>
      <c r="E135" s="34">
        <v>52.5</v>
      </c>
      <c r="F135" s="27">
        <v>0</v>
      </c>
      <c r="G135" s="27">
        <f>SUM(F135)</f>
        <v>0</v>
      </c>
      <c r="H135" s="27">
        <f>SUM(G135)</f>
        <v>0</v>
      </c>
      <c r="I135" s="27">
        <f>SUM(H135)</f>
        <v>0</v>
      </c>
      <c r="J135" s="27">
        <f>SUM(I135)</f>
        <v>0</v>
      </c>
      <c r="K135" s="70"/>
    </row>
    <row r="136" spans="1:11" ht="14.25" customHeight="1" x14ac:dyDescent="0.25">
      <c r="A136" s="72" t="s">
        <v>21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4"/>
    </row>
    <row r="137" spans="1:11" ht="30" x14ac:dyDescent="0.25">
      <c r="A137" s="21"/>
      <c r="B137" s="18" t="s">
        <v>41</v>
      </c>
      <c r="C137" s="19">
        <f>SUM(C138:C138)</f>
        <v>1968.0999999999997</v>
      </c>
      <c r="D137" s="19">
        <f>SUM(D138)</f>
        <v>774.1</v>
      </c>
      <c r="E137" s="19">
        <f t="shared" ref="E137:J137" si="62">SUM(E138)</f>
        <v>191</v>
      </c>
      <c r="F137" s="19">
        <f t="shared" si="62"/>
        <v>200.6</v>
      </c>
      <c r="G137" s="19">
        <f t="shared" si="62"/>
        <v>200.6</v>
      </c>
      <c r="H137" s="19">
        <f t="shared" si="62"/>
        <v>200.6</v>
      </c>
      <c r="I137" s="19">
        <f t="shared" si="62"/>
        <v>200.6</v>
      </c>
      <c r="J137" s="19">
        <f t="shared" si="62"/>
        <v>200.6</v>
      </c>
      <c r="K137" s="66" t="s">
        <v>105</v>
      </c>
    </row>
    <row r="138" spans="1:11" x14ac:dyDescent="0.25">
      <c r="A138" s="21"/>
      <c r="B138" s="18" t="s">
        <v>4</v>
      </c>
      <c r="C138" s="19">
        <f>SUM(D138:J138)</f>
        <v>1968.0999999999997</v>
      </c>
      <c r="D138" s="19">
        <f>SUM(D150)</f>
        <v>774.1</v>
      </c>
      <c r="E138" s="19">
        <f t="shared" ref="E138:J138" si="63">SUM(E150)</f>
        <v>191</v>
      </c>
      <c r="F138" s="19">
        <f t="shared" si="63"/>
        <v>200.6</v>
      </c>
      <c r="G138" s="19">
        <f t="shared" si="63"/>
        <v>200.6</v>
      </c>
      <c r="H138" s="19">
        <f t="shared" si="63"/>
        <v>200.6</v>
      </c>
      <c r="I138" s="19">
        <f t="shared" si="63"/>
        <v>200.6</v>
      </c>
      <c r="J138" s="19">
        <f t="shared" si="63"/>
        <v>200.6</v>
      </c>
      <c r="K138" s="67"/>
    </row>
    <row r="139" spans="1:11" ht="15" customHeight="1" x14ac:dyDescent="0.25">
      <c r="A139" s="72" t="s">
        <v>10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4"/>
    </row>
    <row r="140" spans="1:11" ht="45" x14ac:dyDescent="0.25">
      <c r="A140" s="21"/>
      <c r="B140" s="18" t="s">
        <v>37</v>
      </c>
      <c r="C140" s="38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9">
        <v>0</v>
      </c>
      <c r="J140" s="39">
        <v>0</v>
      </c>
      <c r="K140" s="66" t="s">
        <v>105</v>
      </c>
    </row>
    <row r="141" spans="1:11" x14ac:dyDescent="0.25">
      <c r="A141" s="21"/>
      <c r="B141" s="18" t="s">
        <v>4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67"/>
    </row>
    <row r="142" spans="1:11" ht="15" customHeight="1" x14ac:dyDescent="0.25">
      <c r="A142" s="63" t="s">
        <v>11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5"/>
    </row>
    <row r="143" spans="1:11" ht="51" customHeight="1" x14ac:dyDescent="0.25">
      <c r="A143" s="17"/>
      <c r="B143" s="24" t="s">
        <v>39</v>
      </c>
      <c r="C143" s="40">
        <f>SUM(C144)</f>
        <v>0</v>
      </c>
      <c r="D143" s="40">
        <f t="shared" ref="D143:J143" si="64">SUM(D144)</f>
        <v>0</v>
      </c>
      <c r="E143" s="40">
        <f t="shared" si="64"/>
        <v>0</v>
      </c>
      <c r="F143" s="40">
        <f t="shared" si="64"/>
        <v>0</v>
      </c>
      <c r="G143" s="40">
        <f t="shared" si="64"/>
        <v>0</v>
      </c>
      <c r="H143" s="40">
        <f t="shared" si="64"/>
        <v>0</v>
      </c>
      <c r="I143" s="40">
        <f t="shared" si="64"/>
        <v>0</v>
      </c>
      <c r="J143" s="40">
        <f t="shared" si="64"/>
        <v>0</v>
      </c>
      <c r="K143" s="66" t="s">
        <v>105</v>
      </c>
    </row>
    <row r="144" spans="1:11" x14ac:dyDescent="0.25">
      <c r="A144" s="17"/>
      <c r="B144" s="41" t="s">
        <v>4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67"/>
    </row>
    <row r="145" spans="1:11" ht="12" customHeight="1" x14ac:dyDescent="0.25">
      <c r="A145" s="63" t="s">
        <v>12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5"/>
    </row>
    <row r="146" spans="1:11" x14ac:dyDescent="0.25">
      <c r="A146" s="17"/>
      <c r="B146" s="24" t="s">
        <v>40</v>
      </c>
      <c r="C146" s="29">
        <f>SUM(A148)</f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66" t="s">
        <v>105</v>
      </c>
    </row>
    <row r="147" spans="1:11" x14ac:dyDescent="0.25">
      <c r="A147" s="17"/>
      <c r="B147" s="41" t="s">
        <v>4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67"/>
    </row>
    <row r="148" spans="1:11" ht="12" customHeight="1" x14ac:dyDescent="0.25">
      <c r="A148" s="63" t="s">
        <v>13</v>
      </c>
      <c r="B148" s="64"/>
      <c r="C148" s="64"/>
      <c r="D148" s="64"/>
      <c r="E148" s="64"/>
      <c r="F148" s="64"/>
      <c r="G148" s="64"/>
      <c r="H148" s="64"/>
      <c r="I148" s="64"/>
      <c r="J148" s="64"/>
      <c r="K148" s="65"/>
    </row>
    <row r="149" spans="1:11" x14ac:dyDescent="0.25">
      <c r="A149" s="21"/>
      <c r="B149" s="18" t="s">
        <v>19</v>
      </c>
      <c r="C149" s="19">
        <f t="shared" ref="C149:J149" si="65">SUM(C150:C150)</f>
        <v>1968.0999999999997</v>
      </c>
      <c r="D149" s="19">
        <f t="shared" si="65"/>
        <v>774.1</v>
      </c>
      <c r="E149" s="19">
        <f t="shared" si="65"/>
        <v>191</v>
      </c>
      <c r="F149" s="19">
        <f t="shared" si="65"/>
        <v>200.6</v>
      </c>
      <c r="G149" s="19">
        <f t="shared" si="65"/>
        <v>200.6</v>
      </c>
      <c r="H149" s="19">
        <f t="shared" si="65"/>
        <v>200.6</v>
      </c>
      <c r="I149" s="19">
        <f t="shared" si="65"/>
        <v>200.6</v>
      </c>
      <c r="J149" s="19">
        <f t="shared" si="65"/>
        <v>200.6</v>
      </c>
      <c r="K149" s="66" t="s">
        <v>105</v>
      </c>
    </row>
    <row r="150" spans="1:11" x14ac:dyDescent="0.25">
      <c r="A150" s="21"/>
      <c r="B150" s="18" t="s">
        <v>4</v>
      </c>
      <c r="C150" s="19">
        <f>SUM(D150:J150)</f>
        <v>1968.0999999999997</v>
      </c>
      <c r="D150" s="19">
        <f>SUM(D153)</f>
        <v>774.1</v>
      </c>
      <c r="E150" s="19">
        <f t="shared" ref="E150:J150" si="66">SUM(E153)</f>
        <v>191</v>
      </c>
      <c r="F150" s="19">
        <f t="shared" si="66"/>
        <v>200.6</v>
      </c>
      <c r="G150" s="19">
        <f t="shared" si="66"/>
        <v>200.6</v>
      </c>
      <c r="H150" s="19">
        <f t="shared" si="66"/>
        <v>200.6</v>
      </c>
      <c r="I150" s="19">
        <f t="shared" si="66"/>
        <v>200.6</v>
      </c>
      <c r="J150" s="19">
        <f t="shared" si="66"/>
        <v>200.6</v>
      </c>
      <c r="K150" s="67"/>
    </row>
    <row r="151" spans="1:11" ht="12.75" customHeight="1" x14ac:dyDescent="0.25">
      <c r="A151" s="63" t="s">
        <v>56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5"/>
    </row>
    <row r="152" spans="1:11" x14ac:dyDescent="0.25">
      <c r="A152" s="17"/>
      <c r="B152" s="24" t="s">
        <v>40</v>
      </c>
      <c r="C152" s="27">
        <f>SUM(D152:J152)</f>
        <v>1968.0999999999997</v>
      </c>
      <c r="D152" s="27">
        <f>SUM(D153)</f>
        <v>774.1</v>
      </c>
      <c r="E152" s="27">
        <f t="shared" ref="E152:J152" si="67">SUM(E153)</f>
        <v>191</v>
      </c>
      <c r="F152" s="27">
        <f t="shared" si="67"/>
        <v>200.6</v>
      </c>
      <c r="G152" s="27">
        <f t="shared" si="67"/>
        <v>200.6</v>
      </c>
      <c r="H152" s="27">
        <f t="shared" si="67"/>
        <v>200.6</v>
      </c>
      <c r="I152" s="27">
        <f t="shared" si="67"/>
        <v>200.6</v>
      </c>
      <c r="J152" s="27">
        <f t="shared" si="67"/>
        <v>200.6</v>
      </c>
      <c r="K152" s="66">
        <v>33</v>
      </c>
    </row>
    <row r="153" spans="1:11" x14ac:dyDescent="0.25">
      <c r="A153" s="15"/>
      <c r="B153" s="23" t="s">
        <v>4</v>
      </c>
      <c r="C153" s="28">
        <f>SUM(D153:J153)</f>
        <v>1968.0999999999997</v>
      </c>
      <c r="D153" s="28">
        <f>SUM(D156)</f>
        <v>774.1</v>
      </c>
      <c r="E153" s="28">
        <f t="shared" ref="E153:J153" si="68">SUM(E156)</f>
        <v>191</v>
      </c>
      <c r="F153" s="28">
        <f t="shared" si="68"/>
        <v>200.6</v>
      </c>
      <c r="G153" s="28">
        <f t="shared" si="68"/>
        <v>200.6</v>
      </c>
      <c r="H153" s="28">
        <f t="shared" si="68"/>
        <v>200.6</v>
      </c>
      <c r="I153" s="28">
        <f t="shared" si="68"/>
        <v>200.6</v>
      </c>
      <c r="J153" s="28">
        <f t="shared" si="68"/>
        <v>200.6</v>
      </c>
      <c r="K153" s="70"/>
    </row>
    <row r="154" spans="1:11" x14ac:dyDescent="0.25">
      <c r="A154" s="63" t="s">
        <v>95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5"/>
    </row>
    <row r="155" spans="1:11" x14ac:dyDescent="0.25">
      <c r="A155" s="42"/>
      <c r="B155" s="43" t="s">
        <v>63</v>
      </c>
      <c r="C155" s="44">
        <f>SUM(C156)</f>
        <v>1968.0999999999997</v>
      </c>
      <c r="D155" s="44">
        <f>SUM(D156)</f>
        <v>774.1</v>
      </c>
      <c r="E155" s="44">
        <f t="shared" ref="E155:J155" si="69">SUM(E156)</f>
        <v>191</v>
      </c>
      <c r="F155" s="45">
        <f t="shared" si="69"/>
        <v>200.6</v>
      </c>
      <c r="G155" s="45">
        <f t="shared" si="69"/>
        <v>200.6</v>
      </c>
      <c r="H155" s="45">
        <f t="shared" si="69"/>
        <v>200.6</v>
      </c>
      <c r="I155" s="45">
        <f t="shared" si="69"/>
        <v>200.6</v>
      </c>
      <c r="J155" s="45">
        <f t="shared" si="69"/>
        <v>200.6</v>
      </c>
      <c r="K155" s="46">
        <v>33</v>
      </c>
    </row>
    <row r="156" spans="1:11" x14ac:dyDescent="0.25">
      <c r="A156" s="22"/>
      <c r="B156" s="24" t="s">
        <v>4</v>
      </c>
      <c r="C156" s="27">
        <f>SUM(D156:J156)</f>
        <v>1968.0999999999997</v>
      </c>
      <c r="D156" s="27">
        <v>774.1</v>
      </c>
      <c r="E156" s="27">
        <v>191</v>
      </c>
      <c r="F156" s="27">
        <v>200.6</v>
      </c>
      <c r="G156" s="27">
        <f>SUM(F156)</f>
        <v>200.6</v>
      </c>
      <c r="H156" s="27">
        <f>SUM(G156)</f>
        <v>200.6</v>
      </c>
      <c r="I156" s="27">
        <f>SUM(H156)</f>
        <v>200.6</v>
      </c>
      <c r="J156" s="27">
        <f>SUM(I156)</f>
        <v>200.6</v>
      </c>
      <c r="K156" s="46"/>
    </row>
    <row r="157" spans="1:11" ht="30.75" customHeight="1" x14ac:dyDescent="0.25">
      <c r="A157" s="72" t="s">
        <v>23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4"/>
    </row>
    <row r="158" spans="1:11" ht="30" x14ac:dyDescent="0.25">
      <c r="A158" s="21"/>
      <c r="B158" s="18" t="s">
        <v>42</v>
      </c>
      <c r="C158" s="19">
        <f>SUM(C159:C161)</f>
        <v>516122.5</v>
      </c>
      <c r="D158" s="19">
        <f t="shared" ref="D158:J158" si="70">SUM(D159:D161)</f>
        <v>223750</v>
      </c>
      <c r="E158" s="19">
        <f t="shared" si="70"/>
        <v>184926.5</v>
      </c>
      <c r="F158" s="19">
        <f t="shared" si="70"/>
        <v>0</v>
      </c>
      <c r="G158" s="47">
        <f t="shared" si="70"/>
        <v>26861.5</v>
      </c>
      <c r="H158" s="47">
        <f t="shared" si="70"/>
        <v>26861.5</v>
      </c>
      <c r="I158" s="47">
        <f t="shared" si="70"/>
        <v>26861.5</v>
      </c>
      <c r="J158" s="47">
        <f t="shared" si="70"/>
        <v>26861.5</v>
      </c>
      <c r="K158" s="60" t="s">
        <v>105</v>
      </c>
    </row>
    <row r="159" spans="1:11" x14ac:dyDescent="0.25">
      <c r="A159" s="21"/>
      <c r="B159" s="18" t="s">
        <v>4</v>
      </c>
      <c r="C159" s="19">
        <f>SUM(D159:J159)</f>
        <v>188296.6</v>
      </c>
      <c r="D159" s="19">
        <f>SUM(D164)</f>
        <v>40275</v>
      </c>
      <c r="E159" s="19">
        <f t="shared" ref="E159:J159" si="71">SUM(E164)</f>
        <v>40575.599999999999</v>
      </c>
      <c r="F159" s="19">
        <f t="shared" si="71"/>
        <v>0</v>
      </c>
      <c r="G159" s="47">
        <f t="shared" si="71"/>
        <v>26861.5</v>
      </c>
      <c r="H159" s="47">
        <f t="shared" si="71"/>
        <v>26861.5</v>
      </c>
      <c r="I159" s="47">
        <f t="shared" si="71"/>
        <v>26861.5</v>
      </c>
      <c r="J159" s="47">
        <f t="shared" si="71"/>
        <v>26861.5</v>
      </c>
      <c r="K159" s="61"/>
    </row>
    <row r="160" spans="1:11" x14ac:dyDescent="0.25">
      <c r="A160" s="21"/>
      <c r="B160" s="18" t="s">
        <v>5</v>
      </c>
      <c r="C160" s="19">
        <f>SUM(D160:J160)</f>
        <v>215223.8</v>
      </c>
      <c r="D160" s="19">
        <f>SUM(D165)</f>
        <v>101657</v>
      </c>
      <c r="E160" s="19">
        <f t="shared" ref="E160:J160" si="72">SUM(E165)</f>
        <v>113566.8</v>
      </c>
      <c r="F160" s="19">
        <f t="shared" si="72"/>
        <v>0</v>
      </c>
      <c r="G160" s="47">
        <f t="shared" si="72"/>
        <v>0</v>
      </c>
      <c r="H160" s="47">
        <f t="shared" si="72"/>
        <v>0</v>
      </c>
      <c r="I160" s="47">
        <f t="shared" si="72"/>
        <v>0</v>
      </c>
      <c r="J160" s="47">
        <f t="shared" si="72"/>
        <v>0</v>
      </c>
      <c r="K160" s="61"/>
    </row>
    <row r="161" spans="1:11" x14ac:dyDescent="0.25">
      <c r="A161" s="21"/>
      <c r="B161" s="18" t="s">
        <v>90</v>
      </c>
      <c r="C161" s="19">
        <f>SUM(D161:J161)</f>
        <v>112602.1</v>
      </c>
      <c r="D161" s="19">
        <f>SUM(D166)</f>
        <v>81818</v>
      </c>
      <c r="E161" s="19">
        <f t="shared" ref="E161:J161" si="73">SUM(E166)</f>
        <v>30784.1</v>
      </c>
      <c r="F161" s="19">
        <f t="shared" si="73"/>
        <v>0</v>
      </c>
      <c r="G161" s="47">
        <f t="shared" si="73"/>
        <v>0</v>
      </c>
      <c r="H161" s="47">
        <f t="shared" si="73"/>
        <v>0</v>
      </c>
      <c r="I161" s="47">
        <f t="shared" si="73"/>
        <v>0</v>
      </c>
      <c r="J161" s="47">
        <f t="shared" si="73"/>
        <v>0</v>
      </c>
      <c r="K161" s="62"/>
    </row>
    <row r="162" spans="1:11" ht="15" customHeight="1" x14ac:dyDescent="0.25">
      <c r="A162" s="72" t="s">
        <v>10</v>
      </c>
      <c r="B162" s="73"/>
      <c r="C162" s="73"/>
      <c r="D162" s="73"/>
      <c r="E162" s="73"/>
      <c r="F162" s="73"/>
      <c r="G162" s="73"/>
      <c r="H162" s="73"/>
      <c r="I162" s="73"/>
      <c r="J162" s="73"/>
      <c r="K162" s="74"/>
    </row>
    <row r="163" spans="1:11" ht="45" x14ac:dyDescent="0.25">
      <c r="A163" s="21"/>
      <c r="B163" s="18" t="s">
        <v>37</v>
      </c>
      <c r="C163" s="19">
        <f>SUM(C164:C166)</f>
        <v>516122.5</v>
      </c>
      <c r="D163" s="19">
        <f>SUM(D164:D166)</f>
        <v>223750</v>
      </c>
      <c r="E163" s="19">
        <f t="shared" ref="E163:J163" si="74">SUM(E164:E166)</f>
        <v>184926.5</v>
      </c>
      <c r="F163" s="19">
        <f t="shared" si="74"/>
        <v>0</v>
      </c>
      <c r="G163" s="47">
        <f t="shared" si="74"/>
        <v>26861.5</v>
      </c>
      <c r="H163" s="47">
        <f t="shared" si="74"/>
        <v>26861.5</v>
      </c>
      <c r="I163" s="47">
        <f t="shared" si="74"/>
        <v>26861.5</v>
      </c>
      <c r="J163" s="47">
        <f t="shared" si="74"/>
        <v>26861.5</v>
      </c>
      <c r="K163" s="85" t="s">
        <v>105</v>
      </c>
    </row>
    <row r="164" spans="1:11" x14ac:dyDescent="0.25">
      <c r="A164" s="21"/>
      <c r="B164" s="18" t="s">
        <v>4</v>
      </c>
      <c r="C164" s="19">
        <f>SUM(D164:J164)</f>
        <v>188296.6</v>
      </c>
      <c r="D164" s="19">
        <f>SUM(D177)</f>
        <v>40275</v>
      </c>
      <c r="E164" s="19">
        <f t="shared" ref="E164:J164" si="75">SUM(E177)</f>
        <v>40575.599999999999</v>
      </c>
      <c r="F164" s="19">
        <v>0</v>
      </c>
      <c r="G164" s="47">
        <f t="shared" si="75"/>
        <v>26861.5</v>
      </c>
      <c r="H164" s="47">
        <f t="shared" si="75"/>
        <v>26861.5</v>
      </c>
      <c r="I164" s="47">
        <f t="shared" si="75"/>
        <v>26861.5</v>
      </c>
      <c r="J164" s="47">
        <f t="shared" si="75"/>
        <v>26861.5</v>
      </c>
      <c r="K164" s="86"/>
    </row>
    <row r="165" spans="1:11" x14ac:dyDescent="0.25">
      <c r="A165" s="21"/>
      <c r="B165" s="18" t="s">
        <v>5</v>
      </c>
      <c r="C165" s="19">
        <f>SUM(D165:J165)</f>
        <v>215223.8</v>
      </c>
      <c r="D165" s="19">
        <f>SUM(D178)</f>
        <v>101657</v>
      </c>
      <c r="E165" s="19">
        <f t="shared" ref="E165:J165" si="76">SUM(E178)</f>
        <v>113566.8</v>
      </c>
      <c r="F165" s="19">
        <f t="shared" si="76"/>
        <v>0</v>
      </c>
      <c r="G165" s="19">
        <f t="shared" si="76"/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86"/>
    </row>
    <row r="166" spans="1:11" x14ac:dyDescent="0.25">
      <c r="A166" s="21"/>
      <c r="B166" s="18" t="s">
        <v>90</v>
      </c>
      <c r="C166" s="19">
        <f>SUM(D166:J166)</f>
        <v>112602.1</v>
      </c>
      <c r="D166" s="19">
        <f>SUM(D179)</f>
        <v>81818</v>
      </c>
      <c r="E166" s="19">
        <f t="shared" ref="E166:J166" si="77">SUM(E179)</f>
        <v>30784.1</v>
      </c>
      <c r="F166" s="19">
        <f t="shared" si="77"/>
        <v>0</v>
      </c>
      <c r="G166" s="19">
        <f t="shared" si="77"/>
        <v>0</v>
      </c>
      <c r="H166" s="19">
        <f t="shared" si="77"/>
        <v>0</v>
      </c>
      <c r="I166" s="19">
        <f t="shared" si="77"/>
        <v>0</v>
      </c>
      <c r="J166" s="19">
        <f t="shared" si="77"/>
        <v>0</v>
      </c>
      <c r="K166" s="87"/>
    </row>
    <row r="167" spans="1:11" x14ac:dyDescent="0.25">
      <c r="A167" s="63" t="s">
        <v>11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5"/>
    </row>
    <row r="168" spans="1:11" ht="60" x14ac:dyDescent="0.25">
      <c r="A168" s="17"/>
      <c r="B168" s="24" t="s">
        <v>39</v>
      </c>
      <c r="C168" s="40">
        <f>SUM(C169)</f>
        <v>0</v>
      </c>
      <c r="D168" s="40">
        <f t="shared" ref="D168:J168" si="78">SUM(D169)</f>
        <v>0</v>
      </c>
      <c r="E168" s="40">
        <f t="shared" si="78"/>
        <v>0</v>
      </c>
      <c r="F168" s="40">
        <f t="shared" si="78"/>
        <v>0</v>
      </c>
      <c r="G168" s="40">
        <f t="shared" si="78"/>
        <v>0</v>
      </c>
      <c r="H168" s="40">
        <f t="shared" si="78"/>
        <v>0</v>
      </c>
      <c r="I168" s="40">
        <f t="shared" si="78"/>
        <v>0</v>
      </c>
      <c r="J168" s="40">
        <f t="shared" si="78"/>
        <v>0</v>
      </c>
      <c r="K168" s="66" t="s">
        <v>105</v>
      </c>
    </row>
    <row r="169" spans="1:11" x14ac:dyDescent="0.25">
      <c r="A169" s="17"/>
      <c r="B169" s="41" t="s">
        <v>4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67"/>
    </row>
    <row r="170" spans="1:11" x14ac:dyDescent="0.25">
      <c r="A170" s="63" t="s">
        <v>12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5"/>
    </row>
    <row r="171" spans="1:11" x14ac:dyDescent="0.25">
      <c r="A171" s="17"/>
      <c r="B171" s="24" t="s">
        <v>40</v>
      </c>
      <c r="C171" s="27">
        <f>SUM(D171:J171)</f>
        <v>502562.4</v>
      </c>
      <c r="D171" s="27">
        <f>SUM(D172:D174)</f>
        <v>210189.9</v>
      </c>
      <c r="E171" s="27">
        <f t="shared" ref="E171:J171" si="79">SUM(E172:E174)</f>
        <v>184926.5</v>
      </c>
      <c r="F171" s="27">
        <f t="shared" si="79"/>
        <v>0</v>
      </c>
      <c r="G171" s="27">
        <f t="shared" si="79"/>
        <v>26861.5</v>
      </c>
      <c r="H171" s="27">
        <f t="shared" si="79"/>
        <v>26861.5</v>
      </c>
      <c r="I171" s="27">
        <f t="shared" si="79"/>
        <v>26861.5</v>
      </c>
      <c r="J171" s="27">
        <f t="shared" si="79"/>
        <v>26861.5</v>
      </c>
      <c r="K171" s="66" t="s">
        <v>105</v>
      </c>
    </row>
    <row r="172" spans="1:11" x14ac:dyDescent="0.25">
      <c r="A172" s="17"/>
      <c r="B172" s="18" t="s">
        <v>4</v>
      </c>
      <c r="C172" s="27">
        <f>SUM(D172:J172)</f>
        <v>188296.6</v>
      </c>
      <c r="D172" s="27">
        <f t="shared" ref="D172:J172" si="80">SUM(D177)</f>
        <v>40275</v>
      </c>
      <c r="E172" s="27">
        <f t="shared" si="80"/>
        <v>40575.599999999999</v>
      </c>
      <c r="F172" s="27">
        <f t="shared" si="80"/>
        <v>0</v>
      </c>
      <c r="G172" s="27">
        <f t="shared" si="80"/>
        <v>26861.5</v>
      </c>
      <c r="H172" s="27">
        <f t="shared" si="80"/>
        <v>26861.5</v>
      </c>
      <c r="I172" s="27">
        <f t="shared" si="80"/>
        <v>26861.5</v>
      </c>
      <c r="J172" s="27">
        <f t="shared" si="80"/>
        <v>26861.5</v>
      </c>
      <c r="K172" s="70"/>
    </row>
    <row r="173" spans="1:11" x14ac:dyDescent="0.25">
      <c r="A173" s="17"/>
      <c r="B173" s="18" t="s">
        <v>5</v>
      </c>
      <c r="C173" s="27">
        <f>SUM(D173:J173)</f>
        <v>215223.8</v>
      </c>
      <c r="D173" s="27">
        <f>SUM(D178)</f>
        <v>101657</v>
      </c>
      <c r="E173" s="27">
        <f t="shared" ref="E173:J173" si="81">SUM(E178)</f>
        <v>113566.8</v>
      </c>
      <c r="F173" s="27">
        <f t="shared" si="81"/>
        <v>0</v>
      </c>
      <c r="G173" s="27">
        <f t="shared" si="81"/>
        <v>0</v>
      </c>
      <c r="H173" s="27">
        <f t="shared" si="81"/>
        <v>0</v>
      </c>
      <c r="I173" s="27">
        <f t="shared" si="81"/>
        <v>0</v>
      </c>
      <c r="J173" s="27">
        <f t="shared" si="81"/>
        <v>0</v>
      </c>
      <c r="K173" s="70"/>
    </row>
    <row r="174" spans="1:11" x14ac:dyDescent="0.25">
      <c r="A174" s="17"/>
      <c r="B174" s="18" t="s">
        <v>90</v>
      </c>
      <c r="C174" s="27">
        <f>SUM(D174:J174)</f>
        <v>99042</v>
      </c>
      <c r="D174" s="27">
        <v>68257.899999999994</v>
      </c>
      <c r="E174" s="27">
        <f t="shared" ref="E174:J174" si="82">SUM(E179)</f>
        <v>30784.1</v>
      </c>
      <c r="F174" s="27">
        <f t="shared" si="82"/>
        <v>0</v>
      </c>
      <c r="G174" s="27">
        <f t="shared" si="82"/>
        <v>0</v>
      </c>
      <c r="H174" s="27">
        <f t="shared" si="82"/>
        <v>0</v>
      </c>
      <c r="I174" s="27">
        <f t="shared" si="82"/>
        <v>0</v>
      </c>
      <c r="J174" s="27">
        <f t="shared" si="82"/>
        <v>0</v>
      </c>
      <c r="K174" s="67"/>
    </row>
    <row r="175" spans="1:11" ht="27" customHeight="1" x14ac:dyDescent="0.25">
      <c r="A175" s="63" t="s">
        <v>57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5"/>
    </row>
    <row r="176" spans="1:11" ht="45" x14ac:dyDescent="0.25">
      <c r="A176" s="17"/>
      <c r="B176" s="24" t="s">
        <v>37</v>
      </c>
      <c r="C176" s="27">
        <f>SUM(D176:J176)</f>
        <v>516122.5</v>
      </c>
      <c r="D176" s="27">
        <f>SUM(D177:D179)</f>
        <v>223750</v>
      </c>
      <c r="E176" s="27">
        <f t="shared" ref="E176:J176" si="83">SUM(E177:E179)</f>
        <v>184926.5</v>
      </c>
      <c r="F176" s="27">
        <v>0</v>
      </c>
      <c r="G176" s="30">
        <f t="shared" si="83"/>
        <v>26861.5</v>
      </c>
      <c r="H176" s="30">
        <f t="shared" si="83"/>
        <v>26861.5</v>
      </c>
      <c r="I176" s="30">
        <f t="shared" si="83"/>
        <v>26861.5</v>
      </c>
      <c r="J176" s="30">
        <f t="shared" si="83"/>
        <v>26861.5</v>
      </c>
      <c r="K176" s="66" t="s">
        <v>93</v>
      </c>
    </row>
    <row r="177" spans="1:11" x14ac:dyDescent="0.25">
      <c r="A177" s="17"/>
      <c r="B177" s="24" t="s">
        <v>4</v>
      </c>
      <c r="C177" s="27">
        <f>SUM(D177:J177)</f>
        <v>188296.6</v>
      </c>
      <c r="D177" s="27">
        <v>40275</v>
      </c>
      <c r="E177" s="27">
        <v>40575.599999999999</v>
      </c>
      <c r="F177" s="27">
        <v>0</v>
      </c>
      <c r="G177" s="27">
        <v>26861.5</v>
      </c>
      <c r="H177" s="27">
        <v>26861.5</v>
      </c>
      <c r="I177" s="27">
        <v>26861.5</v>
      </c>
      <c r="J177" s="27">
        <v>26861.5</v>
      </c>
      <c r="K177" s="70"/>
    </row>
    <row r="178" spans="1:11" x14ac:dyDescent="0.25">
      <c r="A178" s="17"/>
      <c r="B178" s="24" t="s">
        <v>5</v>
      </c>
      <c r="C178" s="27">
        <f>SUM(D178:J178)</f>
        <v>215223.8</v>
      </c>
      <c r="D178" s="27">
        <v>101657</v>
      </c>
      <c r="E178" s="27">
        <v>113566.8</v>
      </c>
      <c r="F178" s="27">
        <v>0</v>
      </c>
      <c r="G178" s="29">
        <v>0</v>
      </c>
      <c r="H178" s="29">
        <v>0</v>
      </c>
      <c r="I178" s="29">
        <v>0</v>
      </c>
      <c r="J178" s="29">
        <v>0</v>
      </c>
      <c r="K178" s="70"/>
    </row>
    <row r="179" spans="1:11" x14ac:dyDescent="0.25">
      <c r="A179" s="17"/>
      <c r="B179" s="24" t="s">
        <v>90</v>
      </c>
      <c r="C179" s="27">
        <f>SUM(D179:J179)</f>
        <v>112602.1</v>
      </c>
      <c r="D179" s="27">
        <v>81818</v>
      </c>
      <c r="E179" s="27">
        <v>30784.1</v>
      </c>
      <c r="F179" s="27">
        <v>0</v>
      </c>
      <c r="G179" s="29">
        <v>0</v>
      </c>
      <c r="H179" s="29">
        <v>0</v>
      </c>
      <c r="I179" s="29">
        <v>0</v>
      </c>
      <c r="J179" s="29">
        <v>0</v>
      </c>
      <c r="K179" s="67"/>
    </row>
    <row r="180" spans="1:11" ht="15" customHeight="1" x14ac:dyDescent="0.25">
      <c r="A180" s="72" t="s">
        <v>22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4"/>
    </row>
    <row r="181" spans="1:11" x14ac:dyDescent="0.25">
      <c r="A181" s="21"/>
      <c r="B181" s="18" t="s">
        <v>43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66" t="s">
        <v>105</v>
      </c>
    </row>
    <row r="182" spans="1:11" x14ac:dyDescent="0.25">
      <c r="A182" s="21"/>
      <c r="B182" s="48" t="s">
        <v>4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67"/>
    </row>
    <row r="183" spans="1:11" ht="30" customHeight="1" x14ac:dyDescent="0.25">
      <c r="A183" s="72" t="s">
        <v>60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4"/>
    </row>
    <row r="184" spans="1:11" ht="27" customHeight="1" x14ac:dyDescent="0.25">
      <c r="A184" s="21"/>
      <c r="B184" s="18" t="s">
        <v>44</v>
      </c>
      <c r="C184" s="19">
        <f t="shared" ref="C184:J184" si="84">C185+C186+C187</f>
        <v>65441.1</v>
      </c>
      <c r="D184" s="19">
        <f t="shared" si="84"/>
        <v>9057</v>
      </c>
      <c r="E184" s="19">
        <f t="shared" si="84"/>
        <v>9021.6</v>
      </c>
      <c r="F184" s="19">
        <f t="shared" si="84"/>
        <v>9472.5</v>
      </c>
      <c r="G184" s="19">
        <f t="shared" si="84"/>
        <v>9472.5</v>
      </c>
      <c r="H184" s="19">
        <f t="shared" si="84"/>
        <v>9472.5</v>
      </c>
      <c r="I184" s="19">
        <f t="shared" si="84"/>
        <v>9472.5</v>
      </c>
      <c r="J184" s="19">
        <f t="shared" si="84"/>
        <v>9472.5</v>
      </c>
      <c r="K184" s="60" t="s">
        <v>105</v>
      </c>
    </row>
    <row r="185" spans="1:11" ht="12" customHeight="1" x14ac:dyDescent="0.25">
      <c r="A185" s="21"/>
      <c r="B185" s="18" t="s">
        <v>5</v>
      </c>
      <c r="C185" s="19">
        <f>SUM(D185:J185)</f>
        <v>0</v>
      </c>
      <c r="D185" s="19">
        <f>SUM(D199)</f>
        <v>0</v>
      </c>
      <c r="E185" s="19">
        <f t="shared" ref="E185:J185" si="85">SUM(E199)</f>
        <v>0</v>
      </c>
      <c r="F185" s="19">
        <f t="shared" si="85"/>
        <v>0</v>
      </c>
      <c r="G185" s="19">
        <f t="shared" si="85"/>
        <v>0</v>
      </c>
      <c r="H185" s="19">
        <f t="shared" si="85"/>
        <v>0</v>
      </c>
      <c r="I185" s="19">
        <f t="shared" si="85"/>
        <v>0</v>
      </c>
      <c r="J185" s="19">
        <f t="shared" si="85"/>
        <v>0</v>
      </c>
      <c r="K185" s="61"/>
    </row>
    <row r="186" spans="1:11" ht="12" customHeight="1" x14ac:dyDescent="0.25">
      <c r="A186" s="21"/>
      <c r="B186" s="18" t="s">
        <v>89</v>
      </c>
      <c r="C186" s="19">
        <f>SUM(D186:J186)</f>
        <v>0</v>
      </c>
      <c r="D186" s="19">
        <f>SUM(D200)</f>
        <v>0</v>
      </c>
      <c r="E186" s="19">
        <f t="shared" ref="E186:J186" si="86">SUM(E200)</f>
        <v>0</v>
      </c>
      <c r="F186" s="19">
        <f t="shared" si="86"/>
        <v>0</v>
      </c>
      <c r="G186" s="19">
        <f t="shared" si="86"/>
        <v>0</v>
      </c>
      <c r="H186" s="19">
        <f t="shared" si="86"/>
        <v>0</v>
      </c>
      <c r="I186" s="19">
        <f t="shared" si="86"/>
        <v>0</v>
      </c>
      <c r="J186" s="19">
        <f t="shared" si="86"/>
        <v>0</v>
      </c>
      <c r="K186" s="61"/>
    </row>
    <row r="187" spans="1:11" ht="14.25" customHeight="1" x14ac:dyDescent="0.25">
      <c r="A187" s="21"/>
      <c r="B187" s="18" t="s">
        <v>4</v>
      </c>
      <c r="C187" s="19">
        <f>SUM(D187:J187)</f>
        <v>65441.1</v>
      </c>
      <c r="D187" s="19">
        <f>SUM(D201)</f>
        <v>9057</v>
      </c>
      <c r="E187" s="19">
        <f t="shared" ref="E187:J187" si="87">SUM(E201)</f>
        <v>9021.6</v>
      </c>
      <c r="F187" s="19">
        <f t="shared" si="87"/>
        <v>9472.5</v>
      </c>
      <c r="G187" s="19">
        <f t="shared" si="87"/>
        <v>9472.5</v>
      </c>
      <c r="H187" s="19">
        <f t="shared" si="87"/>
        <v>9472.5</v>
      </c>
      <c r="I187" s="19">
        <f t="shared" si="87"/>
        <v>9472.5</v>
      </c>
      <c r="J187" s="19">
        <f t="shared" si="87"/>
        <v>9472.5</v>
      </c>
      <c r="K187" s="62"/>
    </row>
    <row r="188" spans="1:11" ht="15" customHeight="1" x14ac:dyDescent="0.25">
      <c r="A188" s="72" t="s">
        <v>10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4"/>
    </row>
    <row r="189" spans="1:11" ht="45" x14ac:dyDescent="0.25">
      <c r="A189" s="21"/>
      <c r="B189" s="18" t="s">
        <v>37</v>
      </c>
      <c r="C189" s="38">
        <f>SUM(C190)</f>
        <v>0</v>
      </c>
      <c r="D189" s="38">
        <f t="shared" ref="D189:J189" si="88">SUM(D190)</f>
        <v>0</v>
      </c>
      <c r="E189" s="38">
        <f t="shared" si="88"/>
        <v>0</v>
      </c>
      <c r="F189" s="38">
        <f t="shared" si="88"/>
        <v>0</v>
      </c>
      <c r="G189" s="38">
        <f t="shared" si="88"/>
        <v>0</v>
      </c>
      <c r="H189" s="38">
        <f t="shared" si="88"/>
        <v>0</v>
      </c>
      <c r="I189" s="38">
        <f t="shared" si="88"/>
        <v>0</v>
      </c>
      <c r="J189" s="38">
        <f t="shared" si="88"/>
        <v>0</v>
      </c>
      <c r="K189" s="66" t="s">
        <v>105</v>
      </c>
    </row>
    <row r="190" spans="1:11" ht="15" customHeight="1" x14ac:dyDescent="0.25">
      <c r="A190" s="21"/>
      <c r="B190" s="18" t="s">
        <v>4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67"/>
    </row>
    <row r="191" spans="1:11" ht="15" customHeight="1" x14ac:dyDescent="0.25">
      <c r="A191" s="63" t="s">
        <v>11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5"/>
    </row>
    <row r="192" spans="1:11" ht="60" x14ac:dyDescent="0.25">
      <c r="A192" s="40"/>
      <c r="B192" s="24" t="s">
        <v>39</v>
      </c>
      <c r="C192" s="40">
        <f>SUM(C193)</f>
        <v>0</v>
      </c>
      <c r="D192" s="40">
        <f t="shared" ref="D192:J192" si="89">SUM(D193)</f>
        <v>0</v>
      </c>
      <c r="E192" s="40">
        <f t="shared" si="89"/>
        <v>0</v>
      </c>
      <c r="F192" s="40">
        <f t="shared" si="89"/>
        <v>0</v>
      </c>
      <c r="G192" s="40">
        <f t="shared" si="89"/>
        <v>0</v>
      </c>
      <c r="H192" s="40">
        <f t="shared" si="89"/>
        <v>0</v>
      </c>
      <c r="I192" s="40">
        <f t="shared" si="89"/>
        <v>0</v>
      </c>
      <c r="J192" s="40">
        <f t="shared" si="89"/>
        <v>0</v>
      </c>
      <c r="K192" s="66" t="s">
        <v>105</v>
      </c>
    </row>
    <row r="193" spans="1:12" x14ac:dyDescent="0.25">
      <c r="A193" s="17"/>
      <c r="B193" s="41" t="s">
        <v>4</v>
      </c>
      <c r="C193" s="29">
        <f>SUM(D193:J193)</f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67"/>
    </row>
    <row r="194" spans="1:12" ht="15" customHeight="1" x14ac:dyDescent="0.25">
      <c r="A194" s="63" t="s">
        <v>12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5"/>
    </row>
    <row r="195" spans="1:12" x14ac:dyDescent="0.25">
      <c r="A195" s="17"/>
      <c r="B195" s="24" t="s">
        <v>43</v>
      </c>
      <c r="C195" s="29">
        <v>0</v>
      </c>
      <c r="D195" s="29">
        <f>SUM(C193)</f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66" t="s">
        <v>105</v>
      </c>
    </row>
    <row r="196" spans="1:12" x14ac:dyDescent="0.25">
      <c r="A196" s="17"/>
      <c r="B196" s="41" t="s">
        <v>4</v>
      </c>
      <c r="C196" s="29">
        <f>SUM(D196:J196)</f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67"/>
    </row>
    <row r="197" spans="1:12" ht="15" customHeight="1" x14ac:dyDescent="0.25">
      <c r="A197" s="88" t="s">
        <v>22</v>
      </c>
      <c r="B197" s="89"/>
      <c r="C197" s="89"/>
      <c r="D197" s="89"/>
      <c r="E197" s="89"/>
      <c r="F197" s="89"/>
      <c r="G197" s="89"/>
      <c r="H197" s="89"/>
      <c r="I197" s="89"/>
      <c r="J197" s="89"/>
      <c r="K197" s="90"/>
    </row>
    <row r="198" spans="1:12" ht="15" customHeight="1" x14ac:dyDescent="0.25">
      <c r="A198" s="49"/>
      <c r="B198" s="18" t="s">
        <v>40</v>
      </c>
      <c r="C198" s="19">
        <f>SUM(C199:C201)</f>
        <v>65441.1</v>
      </c>
      <c r="D198" s="19">
        <f>SUM(D199:D201)</f>
        <v>9057</v>
      </c>
      <c r="E198" s="19">
        <f t="shared" ref="E198:J198" si="90">SUM(E199:E201)</f>
        <v>9021.6</v>
      </c>
      <c r="F198" s="19">
        <f t="shared" si="90"/>
        <v>9472.5</v>
      </c>
      <c r="G198" s="19">
        <f t="shared" si="90"/>
        <v>9472.5</v>
      </c>
      <c r="H198" s="19">
        <f t="shared" si="90"/>
        <v>9472.5</v>
      </c>
      <c r="I198" s="19">
        <f t="shared" si="90"/>
        <v>9472.5</v>
      </c>
      <c r="J198" s="19">
        <f t="shared" si="90"/>
        <v>9472.5</v>
      </c>
      <c r="K198" s="60" t="s">
        <v>105</v>
      </c>
    </row>
    <row r="199" spans="1:12" ht="15" customHeight="1" x14ac:dyDescent="0.25">
      <c r="A199" s="49"/>
      <c r="B199" s="18" t="s">
        <v>5</v>
      </c>
      <c r="C199" s="19">
        <f>SUM(D199:J199)</f>
        <v>0</v>
      </c>
      <c r="D199" s="19">
        <f>SUM(D217)</f>
        <v>0</v>
      </c>
      <c r="E199" s="19">
        <f t="shared" ref="E199:J199" si="91">SUM(E217)</f>
        <v>0</v>
      </c>
      <c r="F199" s="19">
        <f t="shared" si="91"/>
        <v>0</v>
      </c>
      <c r="G199" s="19">
        <f t="shared" si="91"/>
        <v>0</v>
      </c>
      <c r="H199" s="19">
        <f t="shared" si="91"/>
        <v>0</v>
      </c>
      <c r="I199" s="19">
        <f t="shared" si="91"/>
        <v>0</v>
      </c>
      <c r="J199" s="19">
        <f t="shared" si="91"/>
        <v>0</v>
      </c>
      <c r="K199" s="61"/>
      <c r="L199" s="11"/>
    </row>
    <row r="200" spans="1:12" ht="10.5" customHeight="1" x14ac:dyDescent="0.25">
      <c r="A200" s="21"/>
      <c r="B200" s="18" t="s">
        <v>89</v>
      </c>
      <c r="C200" s="19">
        <f>SUM(D200:J200)</f>
        <v>0</v>
      </c>
      <c r="D200" s="19">
        <f>SUM(D218)</f>
        <v>0</v>
      </c>
      <c r="E200" s="19">
        <f t="shared" ref="E200:J200" si="92">SUM(E218)</f>
        <v>0</v>
      </c>
      <c r="F200" s="19">
        <f t="shared" si="92"/>
        <v>0</v>
      </c>
      <c r="G200" s="19">
        <f t="shared" si="92"/>
        <v>0</v>
      </c>
      <c r="H200" s="19">
        <f t="shared" si="92"/>
        <v>0</v>
      </c>
      <c r="I200" s="19">
        <f t="shared" si="92"/>
        <v>0</v>
      </c>
      <c r="J200" s="19">
        <f t="shared" si="92"/>
        <v>0</v>
      </c>
      <c r="K200" s="61"/>
    </row>
    <row r="201" spans="1:12" x14ac:dyDescent="0.25">
      <c r="A201" s="21"/>
      <c r="B201" s="48" t="s">
        <v>4</v>
      </c>
      <c r="C201" s="19">
        <f>SUM(D201:J201)</f>
        <v>65441.1</v>
      </c>
      <c r="D201" s="19">
        <f t="shared" ref="D201:J201" si="93">D204+D207+D210+D213+D216</f>
        <v>9057</v>
      </c>
      <c r="E201" s="19">
        <f t="shared" si="93"/>
        <v>9021.6</v>
      </c>
      <c r="F201" s="19">
        <f t="shared" si="93"/>
        <v>9472.5</v>
      </c>
      <c r="G201" s="19">
        <f t="shared" si="93"/>
        <v>9472.5</v>
      </c>
      <c r="H201" s="19">
        <f t="shared" si="93"/>
        <v>9472.5</v>
      </c>
      <c r="I201" s="19">
        <f t="shared" si="93"/>
        <v>9472.5</v>
      </c>
      <c r="J201" s="19">
        <f t="shared" si="93"/>
        <v>9472.5</v>
      </c>
      <c r="K201" s="62"/>
    </row>
    <row r="202" spans="1:12" ht="28.5" customHeight="1" x14ac:dyDescent="0.25">
      <c r="A202" s="63" t="s">
        <v>61</v>
      </c>
      <c r="B202" s="64"/>
      <c r="C202" s="64"/>
      <c r="D202" s="64"/>
      <c r="E202" s="64"/>
      <c r="F202" s="64"/>
      <c r="G202" s="64"/>
      <c r="H202" s="64"/>
      <c r="I202" s="64"/>
      <c r="J202" s="64"/>
      <c r="K202" s="65"/>
    </row>
    <row r="203" spans="1:12" x14ac:dyDescent="0.25">
      <c r="A203" s="17"/>
      <c r="B203" s="24" t="s">
        <v>19</v>
      </c>
      <c r="C203" s="27">
        <f>SUM(C204)</f>
        <v>7860.4999999999991</v>
      </c>
      <c r="D203" s="27">
        <f>SUM(D204)</f>
        <v>1162.9000000000001</v>
      </c>
      <c r="E203" s="27">
        <f t="shared" ref="E203:J203" si="94">SUM(E204)</f>
        <v>1081.5999999999999</v>
      </c>
      <c r="F203" s="27">
        <f t="shared" si="94"/>
        <v>1123.2</v>
      </c>
      <c r="G203" s="27">
        <f t="shared" si="94"/>
        <v>1123.2</v>
      </c>
      <c r="H203" s="27">
        <f t="shared" si="94"/>
        <v>1123.2</v>
      </c>
      <c r="I203" s="27">
        <f t="shared" si="94"/>
        <v>1123.2</v>
      </c>
      <c r="J203" s="27">
        <f t="shared" si="94"/>
        <v>1123.2</v>
      </c>
      <c r="K203" s="66">
        <v>44</v>
      </c>
    </row>
    <row r="204" spans="1:12" x14ac:dyDescent="0.25">
      <c r="A204" s="17"/>
      <c r="B204" s="24" t="s">
        <v>4</v>
      </c>
      <c r="C204" s="50">
        <f>SUM(D204:J204)</f>
        <v>7860.4999999999991</v>
      </c>
      <c r="D204" s="27">
        <v>1162.9000000000001</v>
      </c>
      <c r="E204" s="27">
        <v>1081.5999999999999</v>
      </c>
      <c r="F204" s="27">
        <v>1123.2</v>
      </c>
      <c r="G204" s="27">
        <f>SUM(F204)</f>
        <v>1123.2</v>
      </c>
      <c r="H204" s="27">
        <f>SUM(G204)</f>
        <v>1123.2</v>
      </c>
      <c r="I204" s="27">
        <f>SUM(H204)</f>
        <v>1123.2</v>
      </c>
      <c r="J204" s="27">
        <f>SUM(I204)</f>
        <v>1123.2</v>
      </c>
      <c r="K204" s="70"/>
    </row>
    <row r="205" spans="1:12" ht="24.75" customHeight="1" x14ac:dyDescent="0.25">
      <c r="A205" s="63" t="s">
        <v>98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5"/>
    </row>
    <row r="206" spans="1:12" x14ac:dyDescent="0.25">
      <c r="A206" s="17"/>
      <c r="B206" s="24" t="s">
        <v>19</v>
      </c>
      <c r="C206" s="50">
        <f>SUM(D206:J206)</f>
        <v>12371.399999999998</v>
      </c>
      <c r="D206" s="27">
        <f>SUM(D207)</f>
        <v>2527.4</v>
      </c>
      <c r="E206" s="27">
        <f t="shared" ref="E206:J206" si="95">SUM(E207)</f>
        <v>1575</v>
      </c>
      <c r="F206" s="27">
        <f t="shared" si="95"/>
        <v>1653.8</v>
      </c>
      <c r="G206" s="27">
        <f t="shared" si="95"/>
        <v>1653.8</v>
      </c>
      <c r="H206" s="27">
        <f t="shared" si="95"/>
        <v>1653.8</v>
      </c>
      <c r="I206" s="27">
        <f t="shared" si="95"/>
        <v>1653.8</v>
      </c>
      <c r="J206" s="27">
        <f t="shared" si="95"/>
        <v>1653.8</v>
      </c>
      <c r="K206" s="66">
        <v>46</v>
      </c>
    </row>
    <row r="207" spans="1:12" x14ac:dyDescent="0.25">
      <c r="A207" s="17"/>
      <c r="B207" s="24" t="s">
        <v>4</v>
      </c>
      <c r="C207" s="50">
        <f>SUM(D207:J207)</f>
        <v>12371.399999999998</v>
      </c>
      <c r="D207" s="27">
        <v>2527.4</v>
      </c>
      <c r="E207" s="27">
        <v>1575</v>
      </c>
      <c r="F207" s="27">
        <v>1653.8</v>
      </c>
      <c r="G207" s="27">
        <f>SUM(F207)</f>
        <v>1653.8</v>
      </c>
      <c r="H207" s="27">
        <f>SUM(G207)</f>
        <v>1653.8</v>
      </c>
      <c r="I207" s="27">
        <f>SUM(H207)</f>
        <v>1653.8</v>
      </c>
      <c r="J207" s="27">
        <f>SUM(I207)</f>
        <v>1653.8</v>
      </c>
      <c r="K207" s="70"/>
    </row>
    <row r="208" spans="1:12" ht="28.5" customHeight="1" x14ac:dyDescent="0.25">
      <c r="A208" s="63" t="s">
        <v>100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5"/>
    </row>
    <row r="209" spans="1:172" x14ac:dyDescent="0.25">
      <c r="A209" s="17"/>
      <c r="B209" s="24" t="s">
        <v>19</v>
      </c>
      <c r="C209" s="50">
        <f>SUM(D209:J209)</f>
        <v>8617</v>
      </c>
      <c r="D209" s="27">
        <f>SUM(D210)</f>
        <v>2054.5</v>
      </c>
      <c r="E209" s="27">
        <f t="shared" ref="E209:J209" si="96">SUM(E210)</f>
        <v>1050</v>
      </c>
      <c r="F209" s="27">
        <f t="shared" si="96"/>
        <v>1102.5</v>
      </c>
      <c r="G209" s="27">
        <f t="shared" si="96"/>
        <v>1102.5</v>
      </c>
      <c r="H209" s="27">
        <f t="shared" si="96"/>
        <v>1102.5</v>
      </c>
      <c r="I209" s="27">
        <f t="shared" si="96"/>
        <v>1102.5</v>
      </c>
      <c r="J209" s="27">
        <f t="shared" si="96"/>
        <v>1102.5</v>
      </c>
      <c r="K209" s="66">
        <v>46</v>
      </c>
    </row>
    <row r="210" spans="1:172" x14ac:dyDescent="0.25">
      <c r="A210" s="17"/>
      <c r="B210" s="24" t="s">
        <v>4</v>
      </c>
      <c r="C210" s="50">
        <f>SUM(D210:J210)</f>
        <v>8617</v>
      </c>
      <c r="D210" s="27">
        <v>2054.5</v>
      </c>
      <c r="E210" s="27">
        <v>1050</v>
      </c>
      <c r="F210" s="27">
        <v>1102.5</v>
      </c>
      <c r="G210" s="27">
        <f>SUM(F210)</f>
        <v>1102.5</v>
      </c>
      <c r="H210" s="27">
        <f>SUM(G210)</f>
        <v>1102.5</v>
      </c>
      <c r="I210" s="27">
        <f>SUM(H210)</f>
        <v>1102.5</v>
      </c>
      <c r="J210" s="27">
        <f>SUM(I210)</f>
        <v>1102.5</v>
      </c>
      <c r="K210" s="70"/>
    </row>
    <row r="211" spans="1:172" ht="24" customHeight="1" x14ac:dyDescent="0.25">
      <c r="A211" s="63" t="s">
        <v>58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5"/>
    </row>
    <row r="212" spans="1:172" x14ac:dyDescent="0.25">
      <c r="A212" s="17"/>
      <c r="B212" s="24" t="s">
        <v>19</v>
      </c>
      <c r="C212" s="27">
        <f>SUM(C213)</f>
        <v>11363</v>
      </c>
      <c r="D212" s="27">
        <f>SUM(D213)</f>
        <v>2833</v>
      </c>
      <c r="E212" s="27">
        <f t="shared" ref="E212:J212" si="97">SUM(E213)</f>
        <v>1365</v>
      </c>
      <c r="F212" s="27">
        <f t="shared" si="97"/>
        <v>1433</v>
      </c>
      <c r="G212" s="27">
        <f t="shared" si="97"/>
        <v>1433</v>
      </c>
      <c r="H212" s="27">
        <f t="shared" si="97"/>
        <v>1433</v>
      </c>
      <c r="I212" s="27">
        <f t="shared" si="97"/>
        <v>1433</v>
      </c>
      <c r="J212" s="27">
        <f t="shared" si="97"/>
        <v>1433</v>
      </c>
      <c r="K212" s="66">
        <v>46</v>
      </c>
    </row>
    <row r="213" spans="1:172" x14ac:dyDescent="0.25">
      <c r="A213" s="17"/>
      <c r="B213" s="24" t="s">
        <v>4</v>
      </c>
      <c r="C213" s="50">
        <f>SUM(D213:J213)</f>
        <v>11363</v>
      </c>
      <c r="D213" s="27">
        <v>2833</v>
      </c>
      <c r="E213" s="27">
        <v>1365</v>
      </c>
      <c r="F213" s="27">
        <v>1433</v>
      </c>
      <c r="G213" s="27">
        <f>SUM(F213)</f>
        <v>1433</v>
      </c>
      <c r="H213" s="27">
        <f>SUM(G213)</f>
        <v>1433</v>
      </c>
      <c r="I213" s="27">
        <f>SUM(H213)</f>
        <v>1433</v>
      </c>
      <c r="J213" s="27">
        <f>SUM(I213)</f>
        <v>1433</v>
      </c>
      <c r="K213" s="67"/>
    </row>
    <row r="214" spans="1:172" ht="28.5" customHeight="1" x14ac:dyDescent="0.25">
      <c r="A214" s="63" t="s">
        <v>101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5"/>
    </row>
    <row r="215" spans="1:172" ht="15.75" customHeight="1" x14ac:dyDescent="0.25">
      <c r="A215" s="17"/>
      <c r="B215" s="24" t="s">
        <v>19</v>
      </c>
      <c r="C215" s="27">
        <f>SUM(C216:C218)</f>
        <v>25229.200000000001</v>
      </c>
      <c r="D215" s="27">
        <f>SUM(D216:D218)</f>
        <v>479.2</v>
      </c>
      <c r="E215" s="27">
        <f t="shared" ref="E215:J215" si="98">SUM(E216:E218)</f>
        <v>3950</v>
      </c>
      <c r="F215" s="27">
        <f t="shared" si="98"/>
        <v>4160</v>
      </c>
      <c r="G215" s="27">
        <f t="shared" si="98"/>
        <v>4160</v>
      </c>
      <c r="H215" s="27">
        <f t="shared" si="98"/>
        <v>4160</v>
      </c>
      <c r="I215" s="27">
        <f t="shared" si="98"/>
        <v>4160</v>
      </c>
      <c r="J215" s="27">
        <f t="shared" si="98"/>
        <v>4160</v>
      </c>
      <c r="K215" s="66">
        <v>45</v>
      </c>
    </row>
    <row r="216" spans="1:172" ht="15" customHeight="1" x14ac:dyDescent="0.25">
      <c r="A216" s="17"/>
      <c r="B216" s="24" t="s">
        <v>4</v>
      </c>
      <c r="C216" s="50">
        <f>SUM(D216:J216)</f>
        <v>25229.200000000001</v>
      </c>
      <c r="D216" s="27">
        <v>479.2</v>
      </c>
      <c r="E216" s="27">
        <v>3950</v>
      </c>
      <c r="F216" s="27">
        <v>4160</v>
      </c>
      <c r="G216" s="27">
        <v>4160</v>
      </c>
      <c r="H216" s="27">
        <v>4160</v>
      </c>
      <c r="I216" s="27">
        <v>4160</v>
      </c>
      <c r="J216" s="27">
        <v>4160</v>
      </c>
      <c r="K216" s="70"/>
    </row>
    <row r="217" spans="1:172" x14ac:dyDescent="0.25">
      <c r="A217" s="17"/>
      <c r="B217" s="24" t="s">
        <v>5</v>
      </c>
      <c r="C217" s="50">
        <f>SUM(D217:J217)</f>
        <v>0</v>
      </c>
      <c r="D217" s="27">
        <v>0</v>
      </c>
      <c r="E217" s="27">
        <v>0</v>
      </c>
      <c r="F217" s="27">
        <v>0</v>
      </c>
      <c r="G217" s="27">
        <f>F217*1</f>
        <v>0</v>
      </c>
      <c r="H217" s="27">
        <f>G217*1</f>
        <v>0</v>
      </c>
      <c r="I217" s="27">
        <f>H217*1</f>
        <v>0</v>
      </c>
      <c r="J217" s="27">
        <f>I217*1</f>
        <v>0</v>
      </c>
      <c r="K217" s="70"/>
    </row>
    <row r="218" spans="1:172" x14ac:dyDescent="0.25">
      <c r="A218" s="17"/>
      <c r="B218" s="24" t="s">
        <v>90</v>
      </c>
      <c r="C218" s="50">
        <f>SUM(D218:J218)</f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67"/>
    </row>
    <row r="219" spans="1:172" ht="12.75" customHeight="1" x14ac:dyDescent="0.25">
      <c r="A219" s="91" t="s">
        <v>77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3"/>
    </row>
    <row r="220" spans="1:172" s="5" customFormat="1" ht="30" x14ac:dyDescent="0.25">
      <c r="A220" s="21"/>
      <c r="B220" s="18" t="s">
        <v>45</v>
      </c>
      <c r="C220" s="19">
        <f>SUM(C221)</f>
        <v>9067.2999999999993</v>
      </c>
      <c r="D220" s="19">
        <f>SUM(D221)</f>
        <v>1452.3999999999999</v>
      </c>
      <c r="E220" s="19">
        <f t="shared" ref="E220:J220" si="99">SUM(E221)</f>
        <v>1422.4</v>
      </c>
      <c r="F220" s="19">
        <f t="shared" si="99"/>
        <v>1238.4999999999998</v>
      </c>
      <c r="G220" s="19">
        <f t="shared" si="99"/>
        <v>1238.4999999999998</v>
      </c>
      <c r="H220" s="19">
        <f t="shared" si="99"/>
        <v>1238.4999999999998</v>
      </c>
      <c r="I220" s="19">
        <f t="shared" si="99"/>
        <v>1238.4999999999998</v>
      </c>
      <c r="J220" s="19">
        <f t="shared" si="99"/>
        <v>1238.4999999999998</v>
      </c>
      <c r="K220" s="66" t="s">
        <v>105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</row>
    <row r="221" spans="1:172" s="5" customFormat="1" x14ac:dyDescent="0.25">
      <c r="A221" s="21"/>
      <c r="B221" s="18" t="s">
        <v>4</v>
      </c>
      <c r="C221" s="19">
        <f>SUM(D221:J221)</f>
        <v>9067.2999999999993</v>
      </c>
      <c r="D221" s="19">
        <f>SUM(D233)</f>
        <v>1452.3999999999999</v>
      </c>
      <c r="E221" s="19">
        <f t="shared" ref="E221:J221" si="100">SUM(E233)</f>
        <v>1422.4</v>
      </c>
      <c r="F221" s="19">
        <f t="shared" si="100"/>
        <v>1238.4999999999998</v>
      </c>
      <c r="G221" s="19">
        <f t="shared" si="100"/>
        <v>1238.4999999999998</v>
      </c>
      <c r="H221" s="19">
        <f t="shared" si="100"/>
        <v>1238.4999999999998</v>
      </c>
      <c r="I221" s="19">
        <f t="shared" si="100"/>
        <v>1238.4999999999998</v>
      </c>
      <c r="J221" s="19">
        <f t="shared" si="100"/>
        <v>1238.4999999999998</v>
      </c>
      <c r="K221" s="6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</row>
    <row r="222" spans="1:172" ht="12.75" customHeight="1" x14ac:dyDescent="0.25">
      <c r="A222" s="72" t="s">
        <v>10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4"/>
    </row>
    <row r="223" spans="1:172" ht="45" x14ac:dyDescent="0.25">
      <c r="A223" s="21"/>
      <c r="B223" s="18" t="s">
        <v>37</v>
      </c>
      <c r="C223" s="38">
        <v>0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9">
        <v>0</v>
      </c>
      <c r="J223" s="39">
        <v>0</v>
      </c>
      <c r="K223" s="66" t="s">
        <v>105</v>
      </c>
    </row>
    <row r="224" spans="1:172" x14ac:dyDescent="0.25">
      <c r="A224" s="21"/>
      <c r="B224" s="18" t="s">
        <v>4</v>
      </c>
      <c r="C224" s="38">
        <v>0</v>
      </c>
      <c r="D224" s="38">
        <v>0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67"/>
    </row>
    <row r="225" spans="1:11" ht="12.75" customHeight="1" x14ac:dyDescent="0.25">
      <c r="A225" s="63" t="s">
        <v>11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5"/>
    </row>
    <row r="226" spans="1:11" ht="60" x14ac:dyDescent="0.25">
      <c r="A226" s="17"/>
      <c r="B226" s="24" t="s">
        <v>39</v>
      </c>
      <c r="C226" s="51">
        <f>SUM(C227)</f>
        <v>0</v>
      </c>
      <c r="D226" s="51">
        <f t="shared" ref="D226:J226" si="101">SUM(D227)</f>
        <v>0</v>
      </c>
      <c r="E226" s="51">
        <f t="shared" si="101"/>
        <v>0</v>
      </c>
      <c r="F226" s="51">
        <f t="shared" si="101"/>
        <v>0</v>
      </c>
      <c r="G226" s="51">
        <f t="shared" si="101"/>
        <v>0</v>
      </c>
      <c r="H226" s="51">
        <f t="shared" si="101"/>
        <v>0</v>
      </c>
      <c r="I226" s="51">
        <f t="shared" si="101"/>
        <v>0</v>
      </c>
      <c r="J226" s="51">
        <f t="shared" si="101"/>
        <v>0</v>
      </c>
      <c r="K226" s="66" t="s">
        <v>105</v>
      </c>
    </row>
    <row r="227" spans="1:11" x14ac:dyDescent="0.25">
      <c r="A227" s="17"/>
      <c r="B227" s="41" t="s">
        <v>4</v>
      </c>
      <c r="C227" s="29">
        <v>0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67"/>
    </row>
    <row r="228" spans="1:11" ht="12" customHeight="1" x14ac:dyDescent="0.25">
      <c r="A228" s="63" t="s">
        <v>12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65"/>
    </row>
    <row r="229" spans="1:11" x14ac:dyDescent="0.25">
      <c r="A229" s="17"/>
      <c r="B229" s="24" t="s">
        <v>9</v>
      </c>
      <c r="C229" s="29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66" t="s">
        <v>105</v>
      </c>
    </row>
    <row r="230" spans="1:11" x14ac:dyDescent="0.25">
      <c r="A230" s="17"/>
      <c r="B230" s="41" t="s">
        <v>4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67"/>
    </row>
    <row r="231" spans="1:11" ht="15" customHeight="1" x14ac:dyDescent="0.25">
      <c r="A231" s="72" t="s">
        <v>22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4"/>
    </row>
    <row r="232" spans="1:11" x14ac:dyDescent="0.25">
      <c r="A232" s="21"/>
      <c r="B232" s="18" t="s">
        <v>9</v>
      </c>
      <c r="C232" s="19">
        <f>SUM(C233)</f>
        <v>9067.2999999999993</v>
      </c>
      <c r="D232" s="19">
        <f>SUM(D233)</f>
        <v>1452.3999999999999</v>
      </c>
      <c r="E232" s="19">
        <f t="shared" ref="E232:J232" si="102">SUM(E233)</f>
        <v>1422.4</v>
      </c>
      <c r="F232" s="19">
        <f t="shared" si="102"/>
        <v>1238.4999999999998</v>
      </c>
      <c r="G232" s="19">
        <f t="shared" si="102"/>
        <v>1238.4999999999998</v>
      </c>
      <c r="H232" s="19">
        <f t="shared" si="102"/>
        <v>1238.4999999999998</v>
      </c>
      <c r="I232" s="19">
        <f t="shared" si="102"/>
        <v>1238.4999999999998</v>
      </c>
      <c r="J232" s="19">
        <f t="shared" si="102"/>
        <v>1238.4999999999998</v>
      </c>
      <c r="K232" s="66" t="s">
        <v>105</v>
      </c>
    </row>
    <row r="233" spans="1:11" x14ac:dyDescent="0.25">
      <c r="A233" s="21"/>
      <c r="B233" s="48" t="s">
        <v>4</v>
      </c>
      <c r="C233" s="19">
        <f>SUM(D233:J233)</f>
        <v>9067.2999999999993</v>
      </c>
      <c r="D233" s="19">
        <f>SUM(D236+D251+D257)</f>
        <v>1452.3999999999999</v>
      </c>
      <c r="E233" s="19">
        <f t="shared" ref="E233:J233" si="103">SUM(E236+E251+E257)</f>
        <v>1422.4</v>
      </c>
      <c r="F233" s="19">
        <f t="shared" si="103"/>
        <v>1238.4999999999998</v>
      </c>
      <c r="G233" s="19">
        <f t="shared" si="103"/>
        <v>1238.4999999999998</v>
      </c>
      <c r="H233" s="19">
        <f t="shared" si="103"/>
        <v>1238.4999999999998</v>
      </c>
      <c r="I233" s="19">
        <f t="shared" si="103"/>
        <v>1238.4999999999998</v>
      </c>
      <c r="J233" s="19">
        <f t="shared" si="103"/>
        <v>1238.4999999999998</v>
      </c>
      <c r="K233" s="67"/>
    </row>
    <row r="234" spans="1:11" ht="15" customHeight="1" x14ac:dyDescent="0.25">
      <c r="A234" s="63" t="s">
        <v>83</v>
      </c>
      <c r="B234" s="64"/>
      <c r="C234" s="64"/>
      <c r="D234" s="64"/>
      <c r="E234" s="64"/>
      <c r="F234" s="64"/>
      <c r="G234" s="64"/>
      <c r="H234" s="64"/>
      <c r="I234" s="64"/>
      <c r="J234" s="64"/>
      <c r="K234" s="65"/>
    </row>
    <row r="235" spans="1:11" x14ac:dyDescent="0.25">
      <c r="A235" s="17"/>
      <c r="B235" s="24" t="s">
        <v>40</v>
      </c>
      <c r="C235" s="29">
        <f>SUM(C236)</f>
        <v>8489.2999999999993</v>
      </c>
      <c r="D235" s="27">
        <f>SUM(D236)</f>
        <v>1202.3999999999999</v>
      </c>
      <c r="E235" s="29">
        <f t="shared" ref="E235:J235" si="104">SUM(E236)</f>
        <v>1369.9</v>
      </c>
      <c r="F235" s="29">
        <f t="shared" si="104"/>
        <v>1183.3999999999999</v>
      </c>
      <c r="G235" s="29">
        <f t="shared" si="104"/>
        <v>1183.3999999999999</v>
      </c>
      <c r="H235" s="29">
        <f t="shared" si="104"/>
        <v>1183.3999999999999</v>
      </c>
      <c r="I235" s="29">
        <f t="shared" si="104"/>
        <v>1183.3999999999999</v>
      </c>
      <c r="J235" s="29">
        <f t="shared" si="104"/>
        <v>1183.3999999999999</v>
      </c>
      <c r="K235" s="66" t="s">
        <v>94</v>
      </c>
    </row>
    <row r="236" spans="1:11" x14ac:dyDescent="0.25">
      <c r="A236" s="17"/>
      <c r="B236" s="24" t="s">
        <v>4</v>
      </c>
      <c r="C236" s="29">
        <f>SUM(D236:J236)</f>
        <v>8489.2999999999993</v>
      </c>
      <c r="D236" s="30">
        <f>SUM(D239+D242+D245+D248)</f>
        <v>1202.3999999999999</v>
      </c>
      <c r="E236" s="30">
        <f t="shared" ref="E236:J236" si="105">SUM(E239+E242+E245+E248)</f>
        <v>1369.9</v>
      </c>
      <c r="F236" s="30">
        <f t="shared" si="105"/>
        <v>1183.3999999999999</v>
      </c>
      <c r="G236" s="30">
        <f t="shared" si="105"/>
        <v>1183.3999999999999</v>
      </c>
      <c r="H236" s="30">
        <f t="shared" si="105"/>
        <v>1183.3999999999999</v>
      </c>
      <c r="I236" s="30">
        <f t="shared" si="105"/>
        <v>1183.3999999999999</v>
      </c>
      <c r="J236" s="30">
        <f t="shared" si="105"/>
        <v>1183.3999999999999</v>
      </c>
      <c r="K236" s="67"/>
    </row>
    <row r="237" spans="1:11" ht="15" customHeight="1" x14ac:dyDescent="0.25">
      <c r="A237" s="63" t="s">
        <v>64</v>
      </c>
      <c r="B237" s="64"/>
      <c r="C237" s="64"/>
      <c r="D237" s="64"/>
      <c r="E237" s="64"/>
      <c r="F237" s="64"/>
      <c r="G237" s="64"/>
      <c r="H237" s="64"/>
      <c r="I237" s="64"/>
      <c r="J237" s="64"/>
      <c r="K237" s="65"/>
    </row>
    <row r="238" spans="1:11" x14ac:dyDescent="0.25">
      <c r="A238" s="22"/>
      <c r="B238" s="24" t="s">
        <v>63</v>
      </c>
      <c r="C238" s="29">
        <f>SUM(C239)</f>
        <v>204.40000000000003</v>
      </c>
      <c r="D238" s="30">
        <f>SUM(D239)</f>
        <v>27</v>
      </c>
      <c r="E238" s="30">
        <f t="shared" ref="E238:J238" si="106">SUM(E239)</f>
        <v>28.4</v>
      </c>
      <c r="F238" s="30">
        <f t="shared" si="106"/>
        <v>29.8</v>
      </c>
      <c r="G238" s="30">
        <f t="shared" si="106"/>
        <v>29.8</v>
      </c>
      <c r="H238" s="30">
        <f t="shared" si="106"/>
        <v>29.8</v>
      </c>
      <c r="I238" s="30">
        <f t="shared" si="106"/>
        <v>29.8</v>
      </c>
      <c r="J238" s="30">
        <f t="shared" si="106"/>
        <v>29.8</v>
      </c>
      <c r="K238" s="66">
        <v>50</v>
      </c>
    </row>
    <row r="239" spans="1:11" x14ac:dyDescent="0.25">
      <c r="A239" s="22"/>
      <c r="B239" s="24" t="s">
        <v>4</v>
      </c>
      <c r="C239" s="29">
        <f>SUM(D239:J239)</f>
        <v>204.40000000000003</v>
      </c>
      <c r="D239" s="30">
        <v>27</v>
      </c>
      <c r="E239" s="30">
        <v>28.4</v>
      </c>
      <c r="F239" s="30">
        <v>29.8</v>
      </c>
      <c r="G239" s="30">
        <f>SUM(F239)</f>
        <v>29.8</v>
      </c>
      <c r="H239" s="30">
        <f>SUM(G239)</f>
        <v>29.8</v>
      </c>
      <c r="I239" s="30">
        <f>SUM(H239)</f>
        <v>29.8</v>
      </c>
      <c r="J239" s="30">
        <f>SUM(I239)</f>
        <v>29.8</v>
      </c>
      <c r="K239" s="67"/>
    </row>
    <row r="240" spans="1:11" ht="15" customHeight="1" x14ac:dyDescent="0.25">
      <c r="A240" s="94" t="s">
        <v>65</v>
      </c>
      <c r="B240" s="95"/>
      <c r="C240" s="95"/>
      <c r="D240" s="95"/>
      <c r="E240" s="95"/>
      <c r="F240" s="95"/>
      <c r="G240" s="95"/>
      <c r="H240" s="95"/>
      <c r="I240" s="95"/>
      <c r="J240" s="95"/>
      <c r="K240" s="96"/>
    </row>
    <row r="241" spans="1:11" x14ac:dyDescent="0.25">
      <c r="A241" s="22"/>
      <c r="B241" s="24" t="s">
        <v>63</v>
      </c>
      <c r="C241" s="29">
        <f>SUM(C242)</f>
        <v>1030.8</v>
      </c>
      <c r="D241" s="30">
        <f>SUM(D242)</f>
        <v>177.8</v>
      </c>
      <c r="E241" s="30">
        <f t="shared" ref="E241:J241" si="107">SUM(E242)</f>
        <v>136.5</v>
      </c>
      <c r="F241" s="30">
        <f t="shared" si="107"/>
        <v>143.30000000000001</v>
      </c>
      <c r="G241" s="30">
        <f t="shared" si="107"/>
        <v>143.30000000000001</v>
      </c>
      <c r="H241" s="30">
        <f t="shared" si="107"/>
        <v>143.30000000000001</v>
      </c>
      <c r="I241" s="30">
        <f t="shared" si="107"/>
        <v>143.30000000000001</v>
      </c>
      <c r="J241" s="30">
        <f t="shared" si="107"/>
        <v>143.30000000000001</v>
      </c>
      <c r="K241" s="66">
        <v>51</v>
      </c>
    </row>
    <row r="242" spans="1:11" x14ac:dyDescent="0.25">
      <c r="A242" s="22"/>
      <c r="B242" s="24" t="s">
        <v>4</v>
      </c>
      <c r="C242" s="29">
        <f>SUM(D242:J242)</f>
        <v>1030.8</v>
      </c>
      <c r="D242" s="30">
        <v>177.8</v>
      </c>
      <c r="E242" s="30">
        <v>136.5</v>
      </c>
      <c r="F242" s="30">
        <v>143.30000000000001</v>
      </c>
      <c r="G242" s="30">
        <f>SUM(F242)</f>
        <v>143.30000000000001</v>
      </c>
      <c r="H242" s="30">
        <f>SUM(G242)</f>
        <v>143.30000000000001</v>
      </c>
      <c r="I242" s="30">
        <f>SUM(H242)</f>
        <v>143.30000000000001</v>
      </c>
      <c r="J242" s="30">
        <f>SUM(I242)</f>
        <v>143.30000000000001</v>
      </c>
      <c r="K242" s="67"/>
    </row>
    <row r="243" spans="1:11" x14ac:dyDescent="0.25">
      <c r="A243" s="97" t="s">
        <v>66</v>
      </c>
      <c r="B243" s="98"/>
      <c r="C243" s="98"/>
      <c r="D243" s="98"/>
      <c r="E243" s="98"/>
      <c r="F243" s="98"/>
      <c r="G243" s="98"/>
      <c r="H243" s="98"/>
      <c r="I243" s="98"/>
      <c r="J243" s="98"/>
      <c r="K243" s="99"/>
    </row>
    <row r="244" spans="1:11" x14ac:dyDescent="0.25">
      <c r="A244" s="22"/>
      <c r="B244" s="24" t="s">
        <v>63</v>
      </c>
      <c r="C244" s="29">
        <f>SUM(C245)</f>
        <v>6498</v>
      </c>
      <c r="D244" s="30">
        <f>SUM(D245)</f>
        <v>898</v>
      </c>
      <c r="E244" s="30">
        <f t="shared" ref="E244:J244" si="108">SUM(E245)</f>
        <v>1100</v>
      </c>
      <c r="F244" s="30">
        <f t="shared" si="108"/>
        <v>900</v>
      </c>
      <c r="G244" s="30">
        <f t="shared" si="108"/>
        <v>900</v>
      </c>
      <c r="H244" s="30">
        <f t="shared" si="108"/>
        <v>900</v>
      </c>
      <c r="I244" s="30">
        <f t="shared" si="108"/>
        <v>900</v>
      </c>
      <c r="J244" s="30">
        <f t="shared" si="108"/>
        <v>900</v>
      </c>
      <c r="K244" s="66">
        <v>52</v>
      </c>
    </row>
    <row r="245" spans="1:11" x14ac:dyDescent="0.25">
      <c r="A245" s="22"/>
      <c r="B245" s="24" t="s">
        <v>4</v>
      </c>
      <c r="C245" s="29">
        <f>SUM(D245:J245)</f>
        <v>6498</v>
      </c>
      <c r="D245" s="30">
        <v>898</v>
      </c>
      <c r="E245" s="30">
        <v>1100</v>
      </c>
      <c r="F245" s="30">
        <v>900</v>
      </c>
      <c r="G245" s="30">
        <f>SUM(F245)</f>
        <v>900</v>
      </c>
      <c r="H245" s="30">
        <f>SUM(G245)</f>
        <v>900</v>
      </c>
      <c r="I245" s="30">
        <f>SUM(H245)</f>
        <v>900</v>
      </c>
      <c r="J245" s="30">
        <f>SUM(I245)</f>
        <v>900</v>
      </c>
      <c r="K245" s="67"/>
    </row>
    <row r="246" spans="1:11" x14ac:dyDescent="0.25">
      <c r="A246" s="97" t="s">
        <v>67</v>
      </c>
      <c r="B246" s="98"/>
      <c r="C246" s="98"/>
      <c r="D246" s="98"/>
      <c r="E246" s="98"/>
      <c r="F246" s="98"/>
      <c r="G246" s="98"/>
      <c r="H246" s="98"/>
      <c r="I246" s="98"/>
      <c r="J246" s="98"/>
      <c r="K246" s="99"/>
    </row>
    <row r="247" spans="1:11" x14ac:dyDescent="0.25">
      <c r="A247" s="22"/>
      <c r="B247" s="24" t="s">
        <v>63</v>
      </c>
      <c r="C247" s="29">
        <f>SUM(C248)</f>
        <v>756.09999999999991</v>
      </c>
      <c r="D247" s="30">
        <f>SUM(D248)</f>
        <v>99.6</v>
      </c>
      <c r="E247" s="30">
        <f t="shared" ref="E247:J247" si="109">SUM(E248)</f>
        <v>105</v>
      </c>
      <c r="F247" s="30">
        <f t="shared" si="109"/>
        <v>110.3</v>
      </c>
      <c r="G247" s="30">
        <f t="shared" si="109"/>
        <v>110.3</v>
      </c>
      <c r="H247" s="30">
        <f t="shared" si="109"/>
        <v>110.3</v>
      </c>
      <c r="I247" s="30">
        <f t="shared" si="109"/>
        <v>110.3</v>
      </c>
      <c r="J247" s="30">
        <f t="shared" si="109"/>
        <v>110.3</v>
      </c>
      <c r="K247" s="66">
        <v>55</v>
      </c>
    </row>
    <row r="248" spans="1:11" x14ac:dyDescent="0.25">
      <c r="A248" s="22"/>
      <c r="B248" s="24" t="s">
        <v>4</v>
      </c>
      <c r="C248" s="29">
        <f>SUM(D248:J248)</f>
        <v>756.09999999999991</v>
      </c>
      <c r="D248" s="30">
        <v>99.6</v>
      </c>
      <c r="E248" s="30">
        <v>105</v>
      </c>
      <c r="F248" s="30">
        <v>110.3</v>
      </c>
      <c r="G248" s="30">
        <v>110.3</v>
      </c>
      <c r="H248" s="30">
        <f>SUM(G248)</f>
        <v>110.3</v>
      </c>
      <c r="I248" s="30">
        <f>SUM(H248)</f>
        <v>110.3</v>
      </c>
      <c r="J248" s="30">
        <f>SUM(I248)</f>
        <v>110.3</v>
      </c>
      <c r="K248" s="67"/>
    </row>
    <row r="249" spans="1:11" ht="27.75" customHeight="1" x14ac:dyDescent="0.25">
      <c r="A249" s="63" t="s">
        <v>82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65"/>
    </row>
    <row r="250" spans="1:11" x14ac:dyDescent="0.25">
      <c r="A250" s="17"/>
      <c r="B250" s="24" t="s">
        <v>40</v>
      </c>
      <c r="C250" s="30">
        <f>SUM(C251)</f>
        <v>378.00000000000006</v>
      </c>
      <c r="D250" s="30">
        <f>SUM(D251)</f>
        <v>50</v>
      </c>
      <c r="E250" s="30">
        <f t="shared" ref="E250:J250" si="110">SUM(E251)</f>
        <v>52.5</v>
      </c>
      <c r="F250" s="30">
        <f t="shared" si="110"/>
        <v>55.1</v>
      </c>
      <c r="G250" s="30">
        <f t="shared" si="110"/>
        <v>55.1</v>
      </c>
      <c r="H250" s="30">
        <f t="shared" si="110"/>
        <v>55.1</v>
      </c>
      <c r="I250" s="30">
        <f t="shared" si="110"/>
        <v>55.1</v>
      </c>
      <c r="J250" s="30">
        <f t="shared" si="110"/>
        <v>55.1</v>
      </c>
      <c r="K250" s="66">
        <v>56</v>
      </c>
    </row>
    <row r="251" spans="1:11" x14ac:dyDescent="0.25">
      <c r="A251" s="15"/>
      <c r="B251" s="23" t="s">
        <v>4</v>
      </c>
      <c r="C251" s="52">
        <f>SUM(D251:J251)</f>
        <v>378.00000000000006</v>
      </c>
      <c r="D251" s="52">
        <f>SUM(D254)</f>
        <v>50</v>
      </c>
      <c r="E251" s="52">
        <f t="shared" ref="E251:J251" si="111">SUM(E254)</f>
        <v>52.5</v>
      </c>
      <c r="F251" s="52">
        <f t="shared" si="111"/>
        <v>55.1</v>
      </c>
      <c r="G251" s="52">
        <f t="shared" si="111"/>
        <v>55.1</v>
      </c>
      <c r="H251" s="52">
        <f t="shared" si="111"/>
        <v>55.1</v>
      </c>
      <c r="I251" s="52">
        <f t="shared" si="111"/>
        <v>55.1</v>
      </c>
      <c r="J251" s="52">
        <f t="shared" si="111"/>
        <v>55.1</v>
      </c>
      <c r="K251" s="70"/>
    </row>
    <row r="252" spans="1:11" x14ac:dyDescent="0.25">
      <c r="A252" s="63" t="s">
        <v>104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5"/>
    </row>
    <row r="253" spans="1:11" x14ac:dyDescent="0.25">
      <c r="A253" s="53"/>
      <c r="B253" s="23" t="s">
        <v>40</v>
      </c>
      <c r="C253" s="54">
        <f>SUM(C254)</f>
        <v>378.00000000000006</v>
      </c>
      <c r="D253" s="52">
        <f>SUM(D254)</f>
        <v>50</v>
      </c>
      <c r="E253" s="52">
        <f t="shared" ref="E253:J253" si="112">SUM(E254)</f>
        <v>52.5</v>
      </c>
      <c r="F253" s="52">
        <f t="shared" si="112"/>
        <v>55.1</v>
      </c>
      <c r="G253" s="52">
        <f t="shared" si="112"/>
        <v>55.1</v>
      </c>
      <c r="H253" s="52">
        <f t="shared" si="112"/>
        <v>55.1</v>
      </c>
      <c r="I253" s="52">
        <f t="shared" si="112"/>
        <v>55.1</v>
      </c>
      <c r="J253" s="52">
        <f t="shared" si="112"/>
        <v>55.1</v>
      </c>
      <c r="K253" s="66">
        <v>56</v>
      </c>
    </row>
    <row r="254" spans="1:11" x14ac:dyDescent="0.25">
      <c r="A254" s="22"/>
      <c r="B254" s="24" t="s">
        <v>4</v>
      </c>
      <c r="C254" s="29">
        <f>SUM(D254:J254)</f>
        <v>378.00000000000006</v>
      </c>
      <c r="D254" s="30">
        <v>50</v>
      </c>
      <c r="E254" s="30">
        <v>52.5</v>
      </c>
      <c r="F254" s="30">
        <v>55.1</v>
      </c>
      <c r="G254" s="30">
        <v>55.1</v>
      </c>
      <c r="H254" s="30">
        <f>SUM(G254)</f>
        <v>55.1</v>
      </c>
      <c r="I254" s="30">
        <f>SUM(H254)</f>
        <v>55.1</v>
      </c>
      <c r="J254" s="30">
        <f>SUM(I254)</f>
        <v>55.1</v>
      </c>
      <c r="K254" s="67"/>
    </row>
    <row r="255" spans="1:11" x14ac:dyDescent="0.25">
      <c r="A255" s="63" t="s">
        <v>107</v>
      </c>
      <c r="B255" s="64"/>
      <c r="C255" s="64"/>
      <c r="D255" s="64"/>
      <c r="E255" s="64"/>
      <c r="F255" s="64"/>
      <c r="G255" s="64"/>
      <c r="H255" s="64"/>
      <c r="I255" s="64"/>
      <c r="J255" s="64"/>
      <c r="K255" s="65"/>
    </row>
    <row r="256" spans="1:11" x14ac:dyDescent="0.25">
      <c r="A256" s="21"/>
      <c r="B256" s="24" t="s">
        <v>40</v>
      </c>
      <c r="C256" s="19">
        <f>SUM(D256:J256)</f>
        <v>200</v>
      </c>
      <c r="D256" s="19">
        <f>SUM(D257)</f>
        <v>200</v>
      </c>
      <c r="E256" s="19">
        <f t="shared" ref="E256:J256" si="113">SUM(E257)</f>
        <v>0</v>
      </c>
      <c r="F256" s="19">
        <f t="shared" si="113"/>
        <v>0</v>
      </c>
      <c r="G256" s="19">
        <f t="shared" si="113"/>
        <v>0</v>
      </c>
      <c r="H256" s="19">
        <f t="shared" si="113"/>
        <v>0</v>
      </c>
      <c r="I256" s="19">
        <f t="shared" si="113"/>
        <v>0</v>
      </c>
      <c r="J256" s="19">
        <f t="shared" si="113"/>
        <v>0</v>
      </c>
      <c r="K256" s="85">
        <v>53</v>
      </c>
    </row>
    <row r="257" spans="1:11" x14ac:dyDescent="0.25">
      <c r="A257" s="21"/>
      <c r="B257" s="24" t="s">
        <v>4</v>
      </c>
      <c r="C257" s="19">
        <f>SUM(D257:J257)</f>
        <v>200</v>
      </c>
      <c r="D257" s="19">
        <v>200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87"/>
    </row>
    <row r="258" spans="1:11" x14ac:dyDescent="0.25">
      <c r="A258" s="72" t="s">
        <v>78</v>
      </c>
      <c r="B258" s="73"/>
      <c r="C258" s="73"/>
      <c r="D258" s="73"/>
      <c r="E258" s="73"/>
      <c r="F258" s="73"/>
      <c r="G258" s="73"/>
      <c r="H258" s="73"/>
      <c r="I258" s="73"/>
      <c r="J258" s="73"/>
      <c r="K258" s="74"/>
    </row>
    <row r="259" spans="1:11" ht="30" x14ac:dyDescent="0.25">
      <c r="A259" s="21"/>
      <c r="B259" s="18" t="s">
        <v>46</v>
      </c>
      <c r="C259" s="55">
        <f t="shared" ref="C259:J260" si="114">C262+C271</f>
        <v>21946.6</v>
      </c>
      <c r="D259" s="19">
        <f t="shared" si="114"/>
        <v>2902</v>
      </c>
      <c r="E259" s="19">
        <f t="shared" si="114"/>
        <v>3047.1</v>
      </c>
      <c r="F259" s="19">
        <f t="shared" si="114"/>
        <v>3199.5</v>
      </c>
      <c r="G259" s="19">
        <f t="shared" si="114"/>
        <v>3199.5</v>
      </c>
      <c r="H259" s="19">
        <f t="shared" si="114"/>
        <v>3199.5</v>
      </c>
      <c r="I259" s="19">
        <f t="shared" si="114"/>
        <v>3199.5</v>
      </c>
      <c r="J259" s="19">
        <f t="shared" si="114"/>
        <v>3199.5</v>
      </c>
      <c r="K259" s="66" t="s">
        <v>105</v>
      </c>
    </row>
    <row r="260" spans="1:11" x14ac:dyDescent="0.25">
      <c r="A260" s="21"/>
      <c r="B260" s="18" t="s">
        <v>4</v>
      </c>
      <c r="C260" s="55">
        <f t="shared" si="114"/>
        <v>21946.6</v>
      </c>
      <c r="D260" s="19">
        <f t="shared" si="114"/>
        <v>2902</v>
      </c>
      <c r="E260" s="19">
        <f t="shared" si="114"/>
        <v>3047.1</v>
      </c>
      <c r="F260" s="19">
        <f t="shared" si="114"/>
        <v>3199.5</v>
      </c>
      <c r="G260" s="19">
        <f t="shared" si="114"/>
        <v>3199.5</v>
      </c>
      <c r="H260" s="19">
        <f t="shared" si="114"/>
        <v>3199.5</v>
      </c>
      <c r="I260" s="19">
        <f t="shared" si="114"/>
        <v>3199.5</v>
      </c>
      <c r="J260" s="19">
        <f t="shared" si="114"/>
        <v>3199.5</v>
      </c>
      <c r="K260" s="67"/>
    </row>
    <row r="261" spans="1:11" x14ac:dyDescent="0.25">
      <c r="A261" s="72" t="s">
        <v>10</v>
      </c>
      <c r="B261" s="73"/>
      <c r="C261" s="73"/>
      <c r="D261" s="73"/>
      <c r="E261" s="73"/>
      <c r="F261" s="73"/>
      <c r="G261" s="73"/>
      <c r="H261" s="73"/>
      <c r="I261" s="73"/>
      <c r="J261" s="73"/>
      <c r="K261" s="74"/>
    </row>
    <row r="262" spans="1:11" ht="45" x14ac:dyDescent="0.25">
      <c r="A262" s="21"/>
      <c r="B262" s="18" t="s">
        <v>47</v>
      </c>
      <c r="C262" s="38">
        <v>0</v>
      </c>
      <c r="D262" s="38">
        <v>0</v>
      </c>
      <c r="E262" s="38">
        <v>0</v>
      </c>
      <c r="F262" s="38">
        <v>0</v>
      </c>
      <c r="G262" s="38">
        <v>0</v>
      </c>
      <c r="H262" s="38">
        <v>0</v>
      </c>
      <c r="I262" s="39">
        <v>0</v>
      </c>
      <c r="J262" s="39">
        <v>0</v>
      </c>
      <c r="K262" s="66" t="s">
        <v>105</v>
      </c>
    </row>
    <row r="263" spans="1:11" x14ac:dyDescent="0.25">
      <c r="A263" s="21"/>
      <c r="B263" s="18" t="s">
        <v>4</v>
      </c>
      <c r="C263" s="38">
        <v>0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67"/>
    </row>
    <row r="264" spans="1:11" x14ac:dyDescent="0.25">
      <c r="A264" s="63" t="s">
        <v>11</v>
      </c>
      <c r="B264" s="64"/>
      <c r="C264" s="64"/>
      <c r="D264" s="64"/>
      <c r="E264" s="64"/>
      <c r="F264" s="64"/>
      <c r="G264" s="64"/>
      <c r="H264" s="64"/>
      <c r="I264" s="64"/>
      <c r="J264" s="64"/>
      <c r="K264" s="65"/>
    </row>
    <row r="265" spans="1:11" ht="60" x14ac:dyDescent="0.25">
      <c r="A265" s="40"/>
      <c r="B265" s="24" t="s">
        <v>39</v>
      </c>
      <c r="C265" s="45">
        <f t="shared" ref="C265:J265" si="115">SUM(C266)</f>
        <v>0</v>
      </c>
      <c r="D265" s="45">
        <f t="shared" si="115"/>
        <v>0</v>
      </c>
      <c r="E265" s="45">
        <f t="shared" si="115"/>
        <v>0</v>
      </c>
      <c r="F265" s="45">
        <f t="shared" si="115"/>
        <v>0</v>
      </c>
      <c r="G265" s="45">
        <f t="shared" si="115"/>
        <v>0</v>
      </c>
      <c r="H265" s="45">
        <f t="shared" si="115"/>
        <v>0</v>
      </c>
      <c r="I265" s="45">
        <f t="shared" si="115"/>
        <v>0</v>
      </c>
      <c r="J265" s="45">
        <f t="shared" si="115"/>
        <v>0</v>
      </c>
      <c r="K265" s="66" t="s">
        <v>105</v>
      </c>
    </row>
    <row r="266" spans="1:11" x14ac:dyDescent="0.25">
      <c r="A266" s="17"/>
      <c r="B266" s="41" t="s">
        <v>4</v>
      </c>
      <c r="C266" s="29">
        <f>SUM(D266:J266)</f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67"/>
    </row>
    <row r="267" spans="1:11" x14ac:dyDescent="0.25">
      <c r="A267" s="63" t="s">
        <v>12</v>
      </c>
      <c r="B267" s="64"/>
      <c r="C267" s="64"/>
      <c r="D267" s="64"/>
      <c r="E267" s="64"/>
      <c r="F267" s="64"/>
      <c r="G267" s="64"/>
      <c r="H267" s="64"/>
      <c r="I267" s="64"/>
      <c r="J267" s="64"/>
      <c r="K267" s="65"/>
    </row>
    <row r="268" spans="1:11" x14ac:dyDescent="0.25">
      <c r="A268" s="17"/>
      <c r="B268" s="24" t="s">
        <v>9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66" t="s">
        <v>105</v>
      </c>
    </row>
    <row r="269" spans="1:11" x14ac:dyDescent="0.25">
      <c r="A269" s="17"/>
      <c r="B269" s="41" t="s">
        <v>4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67"/>
    </row>
    <row r="270" spans="1:11" x14ac:dyDescent="0.25">
      <c r="A270" s="72" t="s">
        <v>22</v>
      </c>
      <c r="B270" s="73"/>
      <c r="C270" s="73"/>
      <c r="D270" s="73"/>
      <c r="E270" s="73"/>
      <c r="F270" s="73"/>
      <c r="G270" s="73"/>
      <c r="H270" s="73"/>
      <c r="I270" s="73"/>
      <c r="J270" s="73"/>
      <c r="K270" s="74"/>
    </row>
    <row r="271" spans="1:11" x14ac:dyDescent="0.25">
      <c r="A271" s="21"/>
      <c r="B271" s="18" t="s">
        <v>9</v>
      </c>
      <c r="C271" s="19">
        <f t="shared" ref="C271:J271" si="116">SUM(C272)</f>
        <v>21946.6</v>
      </c>
      <c r="D271" s="19">
        <f t="shared" si="116"/>
        <v>2902</v>
      </c>
      <c r="E271" s="19">
        <f t="shared" si="116"/>
        <v>3047.1</v>
      </c>
      <c r="F271" s="19">
        <f t="shared" si="116"/>
        <v>3199.5</v>
      </c>
      <c r="G271" s="19">
        <f t="shared" si="116"/>
        <v>3199.5</v>
      </c>
      <c r="H271" s="19">
        <f t="shared" si="116"/>
        <v>3199.5</v>
      </c>
      <c r="I271" s="19">
        <f t="shared" si="116"/>
        <v>3199.5</v>
      </c>
      <c r="J271" s="19">
        <f t="shared" si="116"/>
        <v>3199.5</v>
      </c>
      <c r="K271" s="66" t="s">
        <v>105</v>
      </c>
    </row>
    <row r="272" spans="1:11" x14ac:dyDescent="0.25">
      <c r="A272" s="21"/>
      <c r="B272" s="48" t="s">
        <v>4</v>
      </c>
      <c r="C272" s="19">
        <f>SUM(D272:J272)</f>
        <v>21946.6</v>
      </c>
      <c r="D272" s="19">
        <f>SUM(D275)</f>
        <v>2902</v>
      </c>
      <c r="E272" s="19">
        <f t="shared" ref="E272:J272" si="117">SUM(E275)</f>
        <v>3047.1</v>
      </c>
      <c r="F272" s="19">
        <f t="shared" si="117"/>
        <v>3199.5</v>
      </c>
      <c r="G272" s="19">
        <f t="shared" si="117"/>
        <v>3199.5</v>
      </c>
      <c r="H272" s="19">
        <f t="shared" si="117"/>
        <v>3199.5</v>
      </c>
      <c r="I272" s="19">
        <f t="shared" si="117"/>
        <v>3199.5</v>
      </c>
      <c r="J272" s="19">
        <f t="shared" si="117"/>
        <v>3199.5</v>
      </c>
      <c r="K272" s="67"/>
    </row>
    <row r="273" spans="1:14" x14ac:dyDescent="0.25">
      <c r="A273" s="63" t="s">
        <v>96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5"/>
    </row>
    <row r="274" spans="1:14" ht="21" customHeight="1" x14ac:dyDescent="0.25">
      <c r="A274" s="17"/>
      <c r="B274" s="24" t="s">
        <v>19</v>
      </c>
      <c r="C274" s="27">
        <f t="shared" ref="C274:J274" si="118">SUM(C275:C275)</f>
        <v>21946.6</v>
      </c>
      <c r="D274" s="27">
        <f t="shared" si="118"/>
        <v>2902</v>
      </c>
      <c r="E274" s="27">
        <f t="shared" si="118"/>
        <v>3047.1</v>
      </c>
      <c r="F274" s="27">
        <f t="shared" si="118"/>
        <v>3199.5</v>
      </c>
      <c r="G274" s="27">
        <f t="shared" si="118"/>
        <v>3199.5</v>
      </c>
      <c r="H274" s="27">
        <f t="shared" si="118"/>
        <v>3199.5</v>
      </c>
      <c r="I274" s="27">
        <f t="shared" si="118"/>
        <v>3199.5</v>
      </c>
      <c r="J274" s="27">
        <f t="shared" si="118"/>
        <v>3199.5</v>
      </c>
      <c r="K274" s="66">
        <v>60</v>
      </c>
    </row>
    <row r="275" spans="1:14" x14ac:dyDescent="0.25">
      <c r="A275" s="17"/>
      <c r="B275" s="24" t="s">
        <v>4</v>
      </c>
      <c r="C275" s="27">
        <f>SUM(D275:J275)</f>
        <v>21946.6</v>
      </c>
      <c r="D275" s="27">
        <v>2902</v>
      </c>
      <c r="E275" s="27">
        <v>3047.1</v>
      </c>
      <c r="F275" s="27">
        <v>3199.5</v>
      </c>
      <c r="G275" s="27">
        <f>SUM(F275)</f>
        <v>3199.5</v>
      </c>
      <c r="H275" s="27">
        <f>SUM(G275)</f>
        <v>3199.5</v>
      </c>
      <c r="I275" s="27">
        <f>SUM(H275)</f>
        <v>3199.5</v>
      </c>
      <c r="J275" s="27">
        <f>SUM(I275)</f>
        <v>3199.5</v>
      </c>
      <c r="K275" s="67"/>
    </row>
    <row r="276" spans="1:14" ht="47.25" customHeight="1" x14ac:dyDescent="0.25">
      <c r="A276" s="72" t="s">
        <v>88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4"/>
    </row>
    <row r="277" spans="1:14" ht="30" x14ac:dyDescent="0.25">
      <c r="A277" s="21"/>
      <c r="B277" s="18" t="s">
        <v>48</v>
      </c>
      <c r="C277" s="19">
        <f>SUM(C278:C279)</f>
        <v>74730.7</v>
      </c>
      <c r="D277" s="19">
        <f>SUM(D278:D279)</f>
        <v>11000.699999999999</v>
      </c>
      <c r="E277" s="19">
        <f t="shared" ref="E277:J277" si="119">SUM(E278:E279)</f>
        <v>10199.5</v>
      </c>
      <c r="F277" s="19">
        <f t="shared" si="119"/>
        <v>10706.1</v>
      </c>
      <c r="G277" s="19">
        <f t="shared" si="119"/>
        <v>10706.1</v>
      </c>
      <c r="H277" s="19">
        <f t="shared" si="119"/>
        <v>10706.1</v>
      </c>
      <c r="I277" s="19">
        <f t="shared" si="119"/>
        <v>10706.1</v>
      </c>
      <c r="J277" s="19">
        <f t="shared" si="119"/>
        <v>10706.1</v>
      </c>
      <c r="K277" s="14"/>
      <c r="L277" s="6"/>
      <c r="N277" s="1"/>
    </row>
    <row r="278" spans="1:14" x14ac:dyDescent="0.25">
      <c r="A278" s="21"/>
      <c r="B278" s="18" t="s">
        <v>79</v>
      </c>
      <c r="C278" s="55">
        <f>SUM(D278:J278)</f>
        <v>402</v>
      </c>
      <c r="D278" s="19">
        <f>SUM(D297)</f>
        <v>0</v>
      </c>
      <c r="E278" s="19">
        <f t="shared" ref="E278:J278" si="120">SUM(E297)</f>
        <v>67</v>
      </c>
      <c r="F278" s="19">
        <f t="shared" si="120"/>
        <v>67</v>
      </c>
      <c r="G278" s="19">
        <f t="shared" si="120"/>
        <v>67</v>
      </c>
      <c r="H278" s="19">
        <f t="shared" si="120"/>
        <v>67</v>
      </c>
      <c r="I278" s="19">
        <f t="shared" si="120"/>
        <v>67</v>
      </c>
      <c r="J278" s="19">
        <f t="shared" si="120"/>
        <v>67</v>
      </c>
      <c r="K278" s="56" t="s">
        <v>105</v>
      </c>
      <c r="L278" s="6"/>
      <c r="N278" s="1"/>
    </row>
    <row r="279" spans="1:14" x14ac:dyDescent="0.25">
      <c r="A279" s="21"/>
      <c r="B279" s="18" t="s">
        <v>4</v>
      </c>
      <c r="C279" s="55">
        <f>SUM(D279:J279)</f>
        <v>74328.7</v>
      </c>
      <c r="D279" s="19">
        <f>D282+D298</f>
        <v>11000.699999999999</v>
      </c>
      <c r="E279" s="19">
        <f t="shared" ref="E279:J279" si="121">E282+E298</f>
        <v>10132.5</v>
      </c>
      <c r="F279" s="19">
        <f t="shared" si="121"/>
        <v>10639.1</v>
      </c>
      <c r="G279" s="19">
        <f t="shared" si="121"/>
        <v>10639.1</v>
      </c>
      <c r="H279" s="19">
        <f t="shared" si="121"/>
        <v>10639.1</v>
      </c>
      <c r="I279" s="19">
        <f t="shared" si="121"/>
        <v>10639.1</v>
      </c>
      <c r="J279" s="19">
        <f t="shared" si="121"/>
        <v>10639.1</v>
      </c>
      <c r="K279" s="57"/>
      <c r="L279" s="3"/>
      <c r="N279" s="1"/>
    </row>
    <row r="280" spans="1:14" ht="10.5" customHeight="1" x14ac:dyDescent="0.25">
      <c r="A280" s="72" t="s">
        <v>10</v>
      </c>
      <c r="B280" s="73"/>
      <c r="C280" s="73"/>
      <c r="D280" s="73"/>
      <c r="E280" s="73"/>
      <c r="F280" s="73"/>
      <c r="G280" s="73"/>
      <c r="H280" s="73"/>
      <c r="I280" s="73"/>
      <c r="J280" s="73"/>
      <c r="K280" s="74"/>
      <c r="L280" s="3"/>
    </row>
    <row r="281" spans="1:14" ht="45" x14ac:dyDescent="0.25">
      <c r="A281" s="21"/>
      <c r="B281" s="18" t="s">
        <v>47</v>
      </c>
      <c r="C281" s="19">
        <f>SUM(D281:J281)</f>
        <v>1301.9000000000001</v>
      </c>
      <c r="D281" s="19">
        <f>SUM(D282)</f>
        <v>1301.9000000000001</v>
      </c>
      <c r="E281" s="58">
        <f t="shared" ref="E281:J281" si="122">SUM(E282)</f>
        <v>0</v>
      </c>
      <c r="F281" s="58">
        <f t="shared" si="122"/>
        <v>0</v>
      </c>
      <c r="G281" s="58">
        <f t="shared" si="122"/>
        <v>0</v>
      </c>
      <c r="H281" s="58">
        <f t="shared" si="122"/>
        <v>0</v>
      </c>
      <c r="I281" s="58">
        <f t="shared" si="122"/>
        <v>0</v>
      </c>
      <c r="J281" s="58">
        <f t="shared" si="122"/>
        <v>0</v>
      </c>
      <c r="K281" s="66" t="s">
        <v>105</v>
      </c>
      <c r="L281" s="3"/>
    </row>
    <row r="282" spans="1:14" x14ac:dyDescent="0.25">
      <c r="A282" s="21"/>
      <c r="B282" s="18" t="s">
        <v>4</v>
      </c>
      <c r="C282" s="19">
        <f>SUM(D282:J282)</f>
        <v>1301.9000000000001</v>
      </c>
      <c r="D282" s="19">
        <f>SUM(D288)</f>
        <v>1301.9000000000001</v>
      </c>
      <c r="E282" s="58">
        <f t="shared" ref="E282:J282" si="123">SUM(E288)</f>
        <v>0</v>
      </c>
      <c r="F282" s="58">
        <f t="shared" si="123"/>
        <v>0</v>
      </c>
      <c r="G282" s="58">
        <f t="shared" si="123"/>
        <v>0</v>
      </c>
      <c r="H282" s="58">
        <f t="shared" si="123"/>
        <v>0</v>
      </c>
      <c r="I282" s="58">
        <f t="shared" si="123"/>
        <v>0</v>
      </c>
      <c r="J282" s="58">
        <f t="shared" si="123"/>
        <v>0</v>
      </c>
      <c r="K282" s="67"/>
      <c r="L282" s="3"/>
    </row>
    <row r="283" spans="1:14" ht="12.75" customHeight="1" x14ac:dyDescent="0.25">
      <c r="A283" s="63" t="s">
        <v>11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5"/>
      <c r="L283" s="3"/>
    </row>
    <row r="284" spans="1:14" ht="60" x14ac:dyDescent="0.25">
      <c r="A284" s="40"/>
      <c r="B284" s="24" t="s">
        <v>39</v>
      </c>
      <c r="C284" s="45">
        <f>SUM(C285)</f>
        <v>0</v>
      </c>
      <c r="D284" s="45">
        <f t="shared" ref="D284:J284" si="124">SUM(D285)</f>
        <v>0</v>
      </c>
      <c r="E284" s="45">
        <f t="shared" si="124"/>
        <v>0</v>
      </c>
      <c r="F284" s="45">
        <f t="shared" si="124"/>
        <v>0</v>
      </c>
      <c r="G284" s="45">
        <f t="shared" si="124"/>
        <v>0</v>
      </c>
      <c r="H284" s="45">
        <f t="shared" si="124"/>
        <v>0</v>
      </c>
      <c r="I284" s="45">
        <f t="shared" si="124"/>
        <v>0</v>
      </c>
      <c r="J284" s="45">
        <f t="shared" si="124"/>
        <v>0</v>
      </c>
      <c r="K284" s="66" t="s">
        <v>105</v>
      </c>
      <c r="L284" s="3"/>
    </row>
    <row r="285" spans="1:14" x14ac:dyDescent="0.25">
      <c r="A285" s="17"/>
      <c r="B285" s="41" t="s">
        <v>4</v>
      </c>
      <c r="C285" s="29">
        <f>SUM(D285:J285)</f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67"/>
      <c r="L285" s="3"/>
    </row>
    <row r="286" spans="1:14" ht="12.75" customHeight="1" x14ac:dyDescent="0.25">
      <c r="A286" s="63" t="s">
        <v>12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65"/>
    </row>
    <row r="287" spans="1:14" x14ac:dyDescent="0.25">
      <c r="A287" s="17"/>
      <c r="B287" s="24" t="s">
        <v>9</v>
      </c>
      <c r="C287" s="27">
        <f>SUM(D287:J287)</f>
        <v>1301.9000000000001</v>
      </c>
      <c r="D287" s="27">
        <f>SUM(D288)</f>
        <v>1301.9000000000001</v>
      </c>
      <c r="E287" s="59">
        <f t="shared" ref="E287:J287" si="125">SUM(E288)</f>
        <v>0</v>
      </c>
      <c r="F287" s="59">
        <f t="shared" si="125"/>
        <v>0</v>
      </c>
      <c r="G287" s="59">
        <f t="shared" si="125"/>
        <v>0</v>
      </c>
      <c r="H287" s="59">
        <f t="shared" si="125"/>
        <v>0</v>
      </c>
      <c r="I287" s="59">
        <f t="shared" si="125"/>
        <v>0</v>
      </c>
      <c r="J287" s="59">
        <f t="shared" si="125"/>
        <v>0</v>
      </c>
      <c r="K287" s="66" t="s">
        <v>105</v>
      </c>
    </row>
    <row r="288" spans="1:14" x14ac:dyDescent="0.25">
      <c r="A288" s="17"/>
      <c r="B288" s="41" t="s">
        <v>4</v>
      </c>
      <c r="C288" s="27">
        <f>SUM(D288:J288)</f>
        <v>1301.9000000000001</v>
      </c>
      <c r="D288" s="27">
        <f>SUM(D291)</f>
        <v>1301.9000000000001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67"/>
    </row>
    <row r="289" spans="1:13" x14ac:dyDescent="0.25">
      <c r="A289" s="63" t="s">
        <v>81</v>
      </c>
      <c r="B289" s="64"/>
      <c r="C289" s="64"/>
      <c r="D289" s="64"/>
      <c r="E289" s="64"/>
      <c r="F289" s="64"/>
      <c r="G289" s="64"/>
      <c r="H289" s="64"/>
      <c r="I289" s="64"/>
      <c r="J289" s="64"/>
      <c r="K289" s="65"/>
    </row>
    <row r="290" spans="1:13" x14ac:dyDescent="0.25">
      <c r="A290" s="17"/>
      <c r="B290" s="24" t="s">
        <v>19</v>
      </c>
      <c r="C290" s="27">
        <f t="shared" ref="C290:J290" si="126">SUM(C291:C291)</f>
        <v>1301.9000000000001</v>
      </c>
      <c r="D290" s="27">
        <f t="shared" si="126"/>
        <v>1301.9000000000001</v>
      </c>
      <c r="E290" s="27">
        <f t="shared" si="126"/>
        <v>0</v>
      </c>
      <c r="F290" s="27">
        <f t="shared" si="126"/>
        <v>0</v>
      </c>
      <c r="G290" s="27">
        <f t="shared" si="126"/>
        <v>0</v>
      </c>
      <c r="H290" s="27">
        <f t="shared" si="126"/>
        <v>0</v>
      </c>
      <c r="I290" s="27">
        <f t="shared" si="126"/>
        <v>0</v>
      </c>
      <c r="J290" s="27">
        <f t="shared" si="126"/>
        <v>0</v>
      </c>
      <c r="K290" s="66">
        <v>70</v>
      </c>
    </row>
    <row r="291" spans="1:13" x14ac:dyDescent="0.25">
      <c r="A291" s="17"/>
      <c r="B291" s="24" t="s">
        <v>4</v>
      </c>
      <c r="C291" s="27">
        <f>SUM(D291:J291)</f>
        <v>1301.9000000000001</v>
      </c>
      <c r="D291" s="27">
        <f>SUM(D294)</f>
        <v>1301.9000000000001</v>
      </c>
      <c r="E291" s="27">
        <f t="shared" ref="E291:J291" si="127">SUM(E294)</f>
        <v>0</v>
      </c>
      <c r="F291" s="27">
        <f t="shared" si="127"/>
        <v>0</v>
      </c>
      <c r="G291" s="27">
        <f t="shared" si="127"/>
        <v>0</v>
      </c>
      <c r="H291" s="27">
        <f t="shared" si="127"/>
        <v>0</v>
      </c>
      <c r="I291" s="27">
        <f t="shared" si="127"/>
        <v>0</v>
      </c>
      <c r="J291" s="27">
        <f t="shared" si="127"/>
        <v>0</v>
      </c>
      <c r="K291" s="67"/>
    </row>
    <row r="292" spans="1:13" x14ac:dyDescent="0.25">
      <c r="A292" s="97" t="s">
        <v>97</v>
      </c>
      <c r="B292" s="98"/>
      <c r="C292" s="98"/>
      <c r="D292" s="98"/>
      <c r="E292" s="98"/>
      <c r="F292" s="98"/>
      <c r="G292" s="98"/>
      <c r="H292" s="98"/>
      <c r="I292" s="98"/>
      <c r="J292" s="98"/>
      <c r="K292" s="99"/>
    </row>
    <row r="293" spans="1:13" x14ac:dyDescent="0.25">
      <c r="A293" s="22"/>
      <c r="B293" s="24" t="s">
        <v>63</v>
      </c>
      <c r="C293" s="29">
        <f>SUM(C294)</f>
        <v>1301.9000000000001</v>
      </c>
      <c r="D293" s="30">
        <f>SUM(D294)</f>
        <v>1301.9000000000001</v>
      </c>
      <c r="E293" s="30">
        <f t="shared" ref="E293:J293" si="128">SUM(E294)</f>
        <v>0</v>
      </c>
      <c r="F293" s="30">
        <f t="shared" si="128"/>
        <v>0</v>
      </c>
      <c r="G293" s="30">
        <f t="shared" si="128"/>
        <v>0</v>
      </c>
      <c r="H293" s="30">
        <f t="shared" si="128"/>
        <v>0</v>
      </c>
      <c r="I293" s="30">
        <f t="shared" si="128"/>
        <v>0</v>
      </c>
      <c r="J293" s="30">
        <f t="shared" si="128"/>
        <v>0</v>
      </c>
      <c r="K293" s="66">
        <v>70</v>
      </c>
    </row>
    <row r="294" spans="1:13" x14ac:dyDescent="0.25">
      <c r="A294" s="22"/>
      <c r="B294" s="24" t="s">
        <v>4</v>
      </c>
      <c r="C294" s="29">
        <f>SUM(D294:J294)</f>
        <v>1301.9000000000001</v>
      </c>
      <c r="D294" s="30">
        <v>1301.9000000000001</v>
      </c>
      <c r="E294" s="30">
        <v>0</v>
      </c>
      <c r="F294" s="30">
        <v>0</v>
      </c>
      <c r="G294" s="30">
        <v>0</v>
      </c>
      <c r="H294" s="30">
        <f>SUM(G294)</f>
        <v>0</v>
      </c>
      <c r="I294" s="30">
        <f>SUM(H294)</f>
        <v>0</v>
      </c>
      <c r="J294" s="30">
        <f>SUM(I294)</f>
        <v>0</v>
      </c>
      <c r="K294" s="67"/>
    </row>
    <row r="295" spans="1:13" ht="12.75" customHeight="1" x14ac:dyDescent="0.25">
      <c r="A295" s="72" t="s">
        <v>22</v>
      </c>
      <c r="B295" s="73"/>
      <c r="C295" s="73"/>
      <c r="D295" s="73"/>
      <c r="E295" s="73"/>
      <c r="F295" s="73"/>
      <c r="G295" s="73"/>
      <c r="H295" s="73"/>
      <c r="I295" s="73"/>
      <c r="J295" s="73"/>
      <c r="K295" s="101"/>
    </row>
    <row r="296" spans="1:13" x14ac:dyDescent="0.25">
      <c r="A296" s="21"/>
      <c r="B296" s="18" t="s">
        <v>9</v>
      </c>
      <c r="C296" s="19">
        <f>SUM(C297:C298)</f>
        <v>73428.800000000003</v>
      </c>
      <c r="D296" s="19">
        <f>SUM(D297:D298)</f>
        <v>9698.7999999999993</v>
      </c>
      <c r="E296" s="19">
        <f t="shared" ref="E296:J296" si="129">SUM(E297:E298)</f>
        <v>10199.5</v>
      </c>
      <c r="F296" s="19">
        <f t="shared" si="129"/>
        <v>10706.1</v>
      </c>
      <c r="G296" s="19">
        <f t="shared" si="129"/>
        <v>10706.1</v>
      </c>
      <c r="H296" s="19">
        <f t="shared" si="129"/>
        <v>10706.1</v>
      </c>
      <c r="I296" s="19">
        <f t="shared" si="129"/>
        <v>10706.1</v>
      </c>
      <c r="J296" s="55">
        <f t="shared" si="129"/>
        <v>10706.1</v>
      </c>
      <c r="K296" s="14"/>
      <c r="M296" s="4"/>
    </row>
    <row r="297" spans="1:13" x14ac:dyDescent="0.25">
      <c r="A297" s="21"/>
      <c r="B297" s="18" t="s">
        <v>79</v>
      </c>
      <c r="C297" s="19">
        <f>SUM(D297:J297)</f>
        <v>402</v>
      </c>
      <c r="D297" s="19">
        <f>SUM(D310)</f>
        <v>0</v>
      </c>
      <c r="E297" s="19">
        <f t="shared" ref="E297:J297" si="130">SUM(E310)</f>
        <v>67</v>
      </c>
      <c r="F297" s="19">
        <f t="shared" si="130"/>
        <v>67</v>
      </c>
      <c r="G297" s="19">
        <f t="shared" si="130"/>
        <v>67</v>
      </c>
      <c r="H297" s="19">
        <f t="shared" si="130"/>
        <v>67</v>
      </c>
      <c r="I297" s="19">
        <f t="shared" si="130"/>
        <v>67</v>
      </c>
      <c r="J297" s="55">
        <f t="shared" si="130"/>
        <v>67</v>
      </c>
      <c r="K297" s="56" t="s">
        <v>105</v>
      </c>
      <c r="M297" s="4"/>
    </row>
    <row r="298" spans="1:13" x14ac:dyDescent="0.25">
      <c r="A298" s="21"/>
      <c r="B298" s="48" t="s">
        <v>4</v>
      </c>
      <c r="C298" s="19">
        <f>SUM(D298:J298)</f>
        <v>73026.8</v>
      </c>
      <c r="D298" s="19">
        <f>SUM(D301+D304)</f>
        <v>9698.7999999999993</v>
      </c>
      <c r="E298" s="19">
        <f t="shared" ref="E298:J298" si="131">SUM(E301+E304)</f>
        <v>10132.5</v>
      </c>
      <c r="F298" s="19">
        <f t="shared" si="131"/>
        <v>10639.1</v>
      </c>
      <c r="G298" s="19">
        <f t="shared" si="131"/>
        <v>10639.1</v>
      </c>
      <c r="H298" s="19">
        <f t="shared" si="131"/>
        <v>10639.1</v>
      </c>
      <c r="I298" s="19">
        <f t="shared" si="131"/>
        <v>10639.1</v>
      </c>
      <c r="J298" s="55">
        <f t="shared" si="131"/>
        <v>10639.1</v>
      </c>
      <c r="K298" s="57"/>
      <c r="M298" s="4"/>
    </row>
    <row r="299" spans="1:13" ht="28.5" customHeight="1" x14ac:dyDescent="0.25">
      <c r="A299" s="63" t="s">
        <v>87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100"/>
    </row>
    <row r="300" spans="1:13" x14ac:dyDescent="0.25">
      <c r="A300" s="17"/>
      <c r="B300" s="24" t="s">
        <v>19</v>
      </c>
      <c r="C300" s="27">
        <f t="shared" ref="C300:J300" si="132">SUM(C301:C301)</f>
        <v>68111.3</v>
      </c>
      <c r="D300" s="27">
        <f t="shared" si="132"/>
        <v>9048.7999999999993</v>
      </c>
      <c r="E300" s="27">
        <f t="shared" si="132"/>
        <v>9450</v>
      </c>
      <c r="F300" s="27">
        <f t="shared" si="132"/>
        <v>9922.5</v>
      </c>
      <c r="G300" s="27">
        <f t="shared" si="132"/>
        <v>9922.5</v>
      </c>
      <c r="H300" s="27">
        <f t="shared" si="132"/>
        <v>9922.5</v>
      </c>
      <c r="I300" s="27">
        <f t="shared" si="132"/>
        <v>9922.5</v>
      </c>
      <c r="J300" s="27">
        <f t="shared" si="132"/>
        <v>9922.5</v>
      </c>
      <c r="K300" s="66" t="s">
        <v>106</v>
      </c>
    </row>
    <row r="301" spans="1:13" x14ac:dyDescent="0.25">
      <c r="A301" s="17"/>
      <c r="B301" s="24" t="s">
        <v>4</v>
      </c>
      <c r="C301" s="27">
        <f>SUM(D301:J301)</f>
        <v>68111.3</v>
      </c>
      <c r="D301" s="27">
        <v>9048.7999999999993</v>
      </c>
      <c r="E301" s="27">
        <v>9450</v>
      </c>
      <c r="F301" s="27">
        <v>9922.5</v>
      </c>
      <c r="G301" s="27">
        <f>SUM(F301)</f>
        <v>9922.5</v>
      </c>
      <c r="H301" s="27">
        <f>SUM(G301)</f>
        <v>9922.5</v>
      </c>
      <c r="I301" s="27">
        <f>SUM(H301)</f>
        <v>9922.5</v>
      </c>
      <c r="J301" s="27">
        <f>SUM(I301)</f>
        <v>9922.5</v>
      </c>
      <c r="K301" s="70"/>
    </row>
    <row r="302" spans="1:13" ht="14.25" customHeight="1" x14ac:dyDescent="0.25">
      <c r="A302" s="63" t="s">
        <v>81</v>
      </c>
      <c r="B302" s="64"/>
      <c r="C302" s="64"/>
      <c r="D302" s="64"/>
      <c r="E302" s="64"/>
      <c r="F302" s="64"/>
      <c r="G302" s="64"/>
      <c r="H302" s="64"/>
      <c r="I302" s="64"/>
      <c r="J302" s="64"/>
      <c r="K302" s="65"/>
    </row>
    <row r="303" spans="1:13" x14ac:dyDescent="0.25">
      <c r="A303" s="17"/>
      <c r="B303" s="24" t="s">
        <v>40</v>
      </c>
      <c r="C303" s="27">
        <f>SUM(C304:C304)</f>
        <v>4915.5</v>
      </c>
      <c r="D303" s="27">
        <f>SUM(D304:D304)</f>
        <v>650</v>
      </c>
      <c r="E303" s="27">
        <f t="shared" ref="E303:J303" si="133">SUM(E304)</f>
        <v>682.5</v>
      </c>
      <c r="F303" s="27">
        <f t="shared" si="133"/>
        <v>716.6</v>
      </c>
      <c r="G303" s="27">
        <f t="shared" si="133"/>
        <v>716.6</v>
      </c>
      <c r="H303" s="27">
        <f t="shared" si="133"/>
        <v>716.6</v>
      </c>
      <c r="I303" s="27">
        <f t="shared" si="133"/>
        <v>716.6</v>
      </c>
      <c r="J303" s="27">
        <f t="shared" si="133"/>
        <v>716.6</v>
      </c>
      <c r="K303" s="68">
        <v>68</v>
      </c>
    </row>
    <row r="304" spans="1:13" x14ac:dyDescent="0.25">
      <c r="A304" s="17"/>
      <c r="B304" s="24" t="s">
        <v>4</v>
      </c>
      <c r="C304" s="27">
        <f>SUM(D304:J304)</f>
        <v>4915.5</v>
      </c>
      <c r="D304" s="27">
        <f>SUM(D306)</f>
        <v>650</v>
      </c>
      <c r="E304" s="27">
        <f t="shared" ref="E304:J304" si="134">SUM(E306)</f>
        <v>682.5</v>
      </c>
      <c r="F304" s="27">
        <f t="shared" si="134"/>
        <v>716.6</v>
      </c>
      <c r="G304" s="27">
        <f t="shared" si="134"/>
        <v>716.6</v>
      </c>
      <c r="H304" s="27">
        <f t="shared" si="134"/>
        <v>716.6</v>
      </c>
      <c r="I304" s="27">
        <f t="shared" si="134"/>
        <v>716.6</v>
      </c>
      <c r="J304" s="27">
        <f t="shared" si="134"/>
        <v>716.6</v>
      </c>
      <c r="K304" s="68"/>
    </row>
    <row r="305" spans="1:11" ht="12" customHeight="1" x14ac:dyDescent="0.25">
      <c r="A305" s="97" t="s">
        <v>76</v>
      </c>
      <c r="B305" s="98"/>
      <c r="C305" s="98"/>
      <c r="D305" s="98"/>
      <c r="E305" s="98"/>
      <c r="F305" s="98"/>
      <c r="G305" s="98"/>
      <c r="H305" s="98"/>
      <c r="I305" s="98"/>
      <c r="J305" s="98"/>
      <c r="K305" s="99"/>
    </row>
    <row r="306" spans="1:11" x14ac:dyDescent="0.25">
      <c r="A306" s="22"/>
      <c r="B306" s="24" t="s">
        <v>63</v>
      </c>
      <c r="C306" s="29">
        <f>SUM(C307)</f>
        <v>4915.5</v>
      </c>
      <c r="D306" s="30">
        <f>SUM(D307)</f>
        <v>650</v>
      </c>
      <c r="E306" s="30">
        <f t="shared" ref="E306:J306" si="135">SUM(E307)</f>
        <v>682.5</v>
      </c>
      <c r="F306" s="30">
        <f t="shared" si="135"/>
        <v>716.6</v>
      </c>
      <c r="G306" s="30">
        <f t="shared" si="135"/>
        <v>716.6</v>
      </c>
      <c r="H306" s="30">
        <f t="shared" si="135"/>
        <v>716.6</v>
      </c>
      <c r="I306" s="30">
        <f t="shared" si="135"/>
        <v>716.6</v>
      </c>
      <c r="J306" s="30">
        <f t="shared" si="135"/>
        <v>716.6</v>
      </c>
      <c r="K306" s="66">
        <v>68</v>
      </c>
    </row>
    <row r="307" spans="1:11" x14ac:dyDescent="0.25">
      <c r="A307" s="22"/>
      <c r="B307" s="24" t="s">
        <v>4</v>
      </c>
      <c r="C307" s="29">
        <f>SUM(D307:J307)</f>
        <v>4915.5</v>
      </c>
      <c r="D307" s="30">
        <v>650</v>
      </c>
      <c r="E307" s="30">
        <v>682.5</v>
      </c>
      <c r="F307" s="30">
        <v>716.6</v>
      </c>
      <c r="G307" s="30">
        <v>716.6</v>
      </c>
      <c r="H307" s="30">
        <f>SUM(G307)</f>
        <v>716.6</v>
      </c>
      <c r="I307" s="30">
        <f>SUM(H307)</f>
        <v>716.6</v>
      </c>
      <c r="J307" s="30">
        <f>SUM(I307)</f>
        <v>716.6</v>
      </c>
      <c r="K307" s="67"/>
    </row>
    <row r="308" spans="1:11" ht="28.5" customHeight="1" x14ac:dyDescent="0.25">
      <c r="A308" s="63" t="s">
        <v>80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5"/>
    </row>
    <row r="309" spans="1:11" x14ac:dyDescent="0.25">
      <c r="A309" s="17"/>
      <c r="B309" s="24" t="s">
        <v>40</v>
      </c>
      <c r="C309" s="27">
        <f t="shared" ref="C309:J309" si="136">SUM(C310)</f>
        <v>402</v>
      </c>
      <c r="D309" s="27">
        <f t="shared" si="136"/>
        <v>0</v>
      </c>
      <c r="E309" s="27">
        <f t="shared" si="136"/>
        <v>67</v>
      </c>
      <c r="F309" s="27">
        <f t="shared" si="136"/>
        <v>67</v>
      </c>
      <c r="G309" s="27">
        <f t="shared" si="136"/>
        <v>67</v>
      </c>
      <c r="H309" s="27">
        <f t="shared" si="136"/>
        <v>67</v>
      </c>
      <c r="I309" s="27">
        <f t="shared" si="136"/>
        <v>67</v>
      </c>
      <c r="J309" s="27">
        <f t="shared" si="136"/>
        <v>67</v>
      </c>
      <c r="K309" s="68">
        <v>71</v>
      </c>
    </row>
    <row r="310" spans="1:11" x14ac:dyDescent="0.25">
      <c r="A310" s="17"/>
      <c r="B310" s="24" t="s">
        <v>79</v>
      </c>
      <c r="C310" s="27">
        <f>SUM(D310:J310)</f>
        <v>402</v>
      </c>
      <c r="D310" s="27">
        <v>0</v>
      </c>
      <c r="E310" s="27">
        <v>67</v>
      </c>
      <c r="F310" s="27">
        <v>67</v>
      </c>
      <c r="G310" s="27">
        <v>67</v>
      </c>
      <c r="H310" s="27">
        <v>67</v>
      </c>
      <c r="I310" s="27">
        <v>67</v>
      </c>
      <c r="J310" s="27">
        <v>67</v>
      </c>
      <c r="K310" s="68"/>
    </row>
    <row r="311" spans="1:11" ht="12.75" customHeight="1" x14ac:dyDescent="0.25"/>
    <row r="320" spans="1:11" ht="12.75" customHeight="1" x14ac:dyDescent="0.25"/>
  </sheetData>
  <mergeCells count="187">
    <mergeCell ref="K309:K310"/>
    <mergeCell ref="A308:K308"/>
    <mergeCell ref="K306:K307"/>
    <mergeCell ref="K300:K301"/>
    <mergeCell ref="K293:K294"/>
    <mergeCell ref="A292:K292"/>
    <mergeCell ref="A258:K258"/>
    <mergeCell ref="A299:K299"/>
    <mergeCell ref="A283:K283"/>
    <mergeCell ref="A305:K305"/>
    <mergeCell ref="A302:K302"/>
    <mergeCell ref="A286:K286"/>
    <mergeCell ref="K287:K288"/>
    <mergeCell ref="A295:K295"/>
    <mergeCell ref="K303:K304"/>
    <mergeCell ref="K284:K285"/>
    <mergeCell ref="K281:K282"/>
    <mergeCell ref="A280:K280"/>
    <mergeCell ref="K259:K260"/>
    <mergeCell ref="K271:K272"/>
    <mergeCell ref="A273:K273"/>
    <mergeCell ref="K268:K269"/>
    <mergeCell ref="K265:K266"/>
    <mergeCell ref="K262:K263"/>
    <mergeCell ref="A276:K276"/>
    <mergeCell ref="K274:K275"/>
    <mergeCell ref="A264:K264"/>
    <mergeCell ref="A270:K270"/>
    <mergeCell ref="A267:K267"/>
    <mergeCell ref="A252:K252"/>
    <mergeCell ref="K238:K239"/>
    <mergeCell ref="K244:K245"/>
    <mergeCell ref="A246:K246"/>
    <mergeCell ref="K247:K248"/>
    <mergeCell ref="A243:K243"/>
    <mergeCell ref="K241:K242"/>
    <mergeCell ref="K256:K257"/>
    <mergeCell ref="K253:K254"/>
    <mergeCell ref="K235:K236"/>
    <mergeCell ref="A240:K240"/>
    <mergeCell ref="A234:K234"/>
    <mergeCell ref="K209:K210"/>
    <mergeCell ref="A237:K237"/>
    <mergeCell ref="K226:K227"/>
    <mergeCell ref="A249:K249"/>
    <mergeCell ref="A255:K255"/>
    <mergeCell ref="A261:K261"/>
    <mergeCell ref="K250:K251"/>
    <mergeCell ref="K232:K233"/>
    <mergeCell ref="K229:K230"/>
    <mergeCell ref="A231:K231"/>
    <mergeCell ref="K212:K213"/>
    <mergeCell ref="A214:K214"/>
    <mergeCell ref="A219:K219"/>
    <mergeCell ref="A228:K228"/>
    <mergeCell ref="K220:K221"/>
    <mergeCell ref="K223:K224"/>
    <mergeCell ref="K215:K218"/>
    <mergeCell ref="A222:K222"/>
    <mergeCell ref="A225:K225"/>
    <mergeCell ref="A202:K202"/>
    <mergeCell ref="K184:K187"/>
    <mergeCell ref="K206:K207"/>
    <mergeCell ref="A197:K197"/>
    <mergeCell ref="K189:K190"/>
    <mergeCell ref="A205:K205"/>
    <mergeCell ref="K203:K204"/>
    <mergeCell ref="K195:K196"/>
    <mergeCell ref="A191:K191"/>
    <mergeCell ref="A188:K188"/>
    <mergeCell ref="A208:K208"/>
    <mergeCell ref="A211:K211"/>
    <mergeCell ref="A133:K133"/>
    <mergeCell ref="A130:K130"/>
    <mergeCell ref="K198:K201"/>
    <mergeCell ref="A194:K194"/>
    <mergeCell ref="A183:K183"/>
    <mergeCell ref="A180:K180"/>
    <mergeCell ref="K181:K182"/>
    <mergeCell ref="A175:K175"/>
    <mergeCell ref="K171:K174"/>
    <mergeCell ref="K152:K153"/>
    <mergeCell ref="K168:K169"/>
    <mergeCell ref="A162:K162"/>
    <mergeCell ref="A167:K167"/>
    <mergeCell ref="K163:K166"/>
    <mergeCell ref="A136:K136"/>
    <mergeCell ref="A170:K170"/>
    <mergeCell ref="K158:K161"/>
    <mergeCell ref="A142:K142"/>
    <mergeCell ref="K176:K179"/>
    <mergeCell ref="K140:K141"/>
    <mergeCell ref="K192:K193"/>
    <mergeCell ref="A122:K122"/>
    <mergeCell ref="A157:K157"/>
    <mergeCell ref="A151:K151"/>
    <mergeCell ref="A148:K148"/>
    <mergeCell ref="A126:K126"/>
    <mergeCell ref="A4:K4"/>
    <mergeCell ref="A5:K5"/>
    <mergeCell ref="B8:B9"/>
    <mergeCell ref="A154:K154"/>
    <mergeCell ref="K134:K135"/>
    <mergeCell ref="K143:K144"/>
    <mergeCell ref="K149:K150"/>
    <mergeCell ref="A145:K145"/>
    <mergeCell ref="K146:K147"/>
    <mergeCell ref="K137:K138"/>
    <mergeCell ref="K131:K132"/>
    <mergeCell ref="A139:K139"/>
    <mergeCell ref="K127:K129"/>
    <mergeCell ref="K123:K125"/>
    <mergeCell ref="A64:K64"/>
    <mergeCell ref="K65:K66"/>
    <mergeCell ref="K43:K44"/>
    <mergeCell ref="A55:K55"/>
    <mergeCell ref="K86:K89"/>
    <mergeCell ref="I1:K1"/>
    <mergeCell ref="K8:K9"/>
    <mergeCell ref="A22:K22"/>
    <mergeCell ref="G23:G24"/>
    <mergeCell ref="K18:K21"/>
    <mergeCell ref="A2:K2"/>
    <mergeCell ref="A3:K3"/>
    <mergeCell ref="K118:K121"/>
    <mergeCell ref="A99:K99"/>
    <mergeCell ref="K91:K94"/>
    <mergeCell ref="A117:K117"/>
    <mergeCell ref="K105:K108"/>
    <mergeCell ref="A109:K109"/>
    <mergeCell ref="K110:K112"/>
    <mergeCell ref="K114:K116"/>
    <mergeCell ref="A104:K104"/>
    <mergeCell ref="K83:K84"/>
    <mergeCell ref="K96:K98"/>
    <mergeCell ref="A113:K113"/>
    <mergeCell ref="A95:K95"/>
    <mergeCell ref="A90:K90"/>
    <mergeCell ref="A85:K85"/>
    <mergeCell ref="K100:K103"/>
    <mergeCell ref="K28:K30"/>
    <mergeCell ref="A82:K82"/>
    <mergeCell ref="A34:K34"/>
    <mergeCell ref="A52:K52"/>
    <mergeCell ref="K74:K75"/>
    <mergeCell ref="K68:K69"/>
    <mergeCell ref="K77:K78"/>
    <mergeCell ref="A45:K45"/>
    <mergeCell ref="K46:K48"/>
    <mergeCell ref="K80:K81"/>
    <mergeCell ref="A67:K67"/>
    <mergeCell ref="D23:D24"/>
    <mergeCell ref="J23:J24"/>
    <mergeCell ref="H23:H24"/>
    <mergeCell ref="A23:A24"/>
    <mergeCell ref="I23:I24"/>
    <mergeCell ref="E23:E24"/>
    <mergeCell ref="K62:K63"/>
    <mergeCell ref="A58:K58"/>
    <mergeCell ref="A61:K61"/>
    <mergeCell ref="K50:K51"/>
    <mergeCell ref="K39:K41"/>
    <mergeCell ref="K56:K57"/>
    <mergeCell ref="K14:K17"/>
    <mergeCell ref="A289:K289"/>
    <mergeCell ref="K290:K291"/>
    <mergeCell ref="C8:J8"/>
    <mergeCell ref="A6:K6"/>
    <mergeCell ref="A8:A9"/>
    <mergeCell ref="K10:K13"/>
    <mergeCell ref="A38:K38"/>
    <mergeCell ref="A42:K42"/>
    <mergeCell ref="K53:K54"/>
    <mergeCell ref="F23:F24"/>
    <mergeCell ref="A70:K70"/>
    <mergeCell ref="A79:K79"/>
    <mergeCell ref="K71:K72"/>
    <mergeCell ref="K59:K60"/>
    <mergeCell ref="A73:K73"/>
    <mergeCell ref="A76:K76"/>
    <mergeCell ref="K35:K37"/>
    <mergeCell ref="K32:K33"/>
    <mergeCell ref="A27:K27"/>
    <mergeCell ref="A49:K49"/>
    <mergeCell ref="A31:K31"/>
    <mergeCell ref="K23:K26"/>
    <mergeCell ref="C23:C24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2015-01-19T04:00:41Z</cp:lastPrinted>
  <dcterms:created xsi:type="dcterms:W3CDTF">2013-09-11T09:57:45Z</dcterms:created>
  <dcterms:modified xsi:type="dcterms:W3CDTF">2015-01-19T04:00:56Z</dcterms:modified>
</cp:coreProperties>
</file>