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<sst xmlns="http://schemas.openxmlformats.org/spreadsheetml/2006/main" count="307" uniqueCount="106">
  <si>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</si>
  <si>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</si>
  <si>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</si>
  <si>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</si>
  <si>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</si>
  <si>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</si>
  <si>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</si>
  <si>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</si>
  <si>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</si>
  <si>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</si>
  <si>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</si>
  <si>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</si>
  <si>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</si>
  <si>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</si>
  <si>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</si>
  <si>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</si>
  <si>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</si>
  <si>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</si>
  <si>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</si>
  <si>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</si>
  <si>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</si>
  <si>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</si>
  <si>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</si>
  <si>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</si>
  <si>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</si>
  <si>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</si>
  <si>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</si>
  <si>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</si>
  <si>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</si>
  <si>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</si>
  <si>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</si>
  <si>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</si>
  <si>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</si>
  <si>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</si>
  <si>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</si>
  <si>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</si>
  <si>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</si>
  <si>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</si>
  <si>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</si>
  <si>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</si>
  <si>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</si>
  <si>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</si>
  <si>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</si>
  <si>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</si>
  <si>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</si>
  <si>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</si>
  <si>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</si>
  <si>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</si>
  <si>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</si>
  <si>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</si>
  <si>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</si>
  <si>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</si>
  <si>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</si>
  <si>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</si>
  <si>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</si>
  <si>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</si>
  <si>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</si>
  <si>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</si>
  <si>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</si>
  <si>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</si>
  <si>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</si>
  <si>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</si>
  <si>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</si>
  <si>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</si>
  <si>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</si>
  <si>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</si>
  <si>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</si>
  <si>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</si>
  <si>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</si>
  <si>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</si>
  <si>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</si>
  <si>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</si>
  <si>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</si>
  <si>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</si>
  <si>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</si>
  <si>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</si>
  <si>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</si>
  <si>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</si>
  <si>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</si>
  <si>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</si>
  <si>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</si>
  <si>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</si>
  <si>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</si>
  <si>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</si>
  <si>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</si>
  <si>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</si>
  <si>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</si>
  <si>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</si>
  <si>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</si>
  <si>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</si>
  <si>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</si>
  <si>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</si>
  <si>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</si>
  <si>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</si>
  <si>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</si>
  <si>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</si>
  <si>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</si>
  <si>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</si>
  <si>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</si>
  <si>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</si>
  <si>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</si>
  <si>
    <t xml:space="preserve">Мероприятие 18- Проведение капитального ремонта общего имущества многоквартирного фонда Североуральского городского округа, в том числе разработка проектно-сметной документации </t>
  </si>
  <si>
    <t xml:space="preserve"> Мероприятие 15 -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</si>
  <si>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16 -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муниципального жилищного фонда поселка Покровск-Уральский</t>
  </si>
  <si>
    <t xml:space="preserve"> - Приобретение и монтаж декоративного освещения на газонах площади Мира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</si>
  <si>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.07.2014г.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</si>
</sst>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3" fillId="0" borderId="1" xfId="2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4" fillId="0" borderId="1" xfId="2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6" fontId="4" fillId="0" borderId="1" xfId="20" applyNumberFormat="1" applyFont="1" applyFill="1" applyBorder="1" applyAlignment="1">
      <alignment horizontal="right" vertical="center" wrapText="1"/>
    </xf>
    <xf numFmtId="166" fontId="3" fillId="0" borderId="1" xfId="2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92"/>
  <sheetViews>
    <sheetView tabSelected="1" view="pageLayout" zoomScaleSheetLayoutView="30" workbookViewId="0" topLeftCell="A7">
      <selection activeCell="F65" sqref="F65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61" t="s">
        <v>105</v>
      </c>
      <c r="J1" s="161"/>
      <c r="K1" s="161"/>
    </row>
    <row r="2" spans="1:13" ht="116.25" customHeight="1">
      <c r="A2" s="162" t="s">
        <v>88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47"/>
      <c r="M2" s="47"/>
    </row>
    <row r="3" spans="1:11" ht="28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5.75">
      <c r="A4" s="158" t="s">
        <v>60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5.75">
      <c r="A5" s="158" t="s">
        <v>49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5.75">
      <c r="A6" s="154" t="s">
        <v>74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48"/>
    </row>
    <row r="8" spans="1:11" ht="60" customHeight="1">
      <c r="A8" s="151" t="s">
        <v>1</v>
      </c>
      <c r="B8" s="151" t="s">
        <v>18</v>
      </c>
      <c r="C8" s="151" t="s">
        <v>17</v>
      </c>
      <c r="D8" s="151"/>
      <c r="E8" s="151"/>
      <c r="F8" s="151"/>
      <c r="G8" s="151"/>
      <c r="H8" s="151"/>
      <c r="I8" s="151"/>
      <c r="J8" s="151"/>
      <c r="K8" s="159" t="s">
        <v>16</v>
      </c>
    </row>
    <row r="9" spans="1:16" ht="30" customHeight="1">
      <c r="A9" s="152"/>
      <c r="B9" s="152"/>
      <c r="C9" s="101" t="s">
        <v>2</v>
      </c>
      <c r="D9" s="102" t="s">
        <v>27</v>
      </c>
      <c r="E9" s="101" t="s">
        <v>28</v>
      </c>
      <c r="F9" s="101" t="s">
        <v>29</v>
      </c>
      <c r="G9" s="101" t="s">
        <v>30</v>
      </c>
      <c r="H9" s="101" t="s">
        <v>31</v>
      </c>
      <c r="I9" s="101" t="s">
        <v>32</v>
      </c>
      <c r="J9" s="101" t="s">
        <v>33</v>
      </c>
      <c r="K9" s="160"/>
      <c r="L9" s="2"/>
      <c r="M9" s="2"/>
      <c r="N9" s="69"/>
      <c r="P9" s="2"/>
    </row>
    <row r="10" spans="1:16" ht="28.5" customHeight="1">
      <c r="A10" s="11" t="s">
        <v>26</v>
      </c>
      <c r="B10" s="73" t="s">
        <v>3</v>
      </c>
      <c r="C10" s="90">
        <f>SUM(C11:C13)</f>
        <v>925863.3</v>
      </c>
      <c r="D10" s="90">
        <f>SUM(D11:D13)</f>
        <v>300128</v>
      </c>
      <c r="E10" s="90">
        <f aca="true" t="shared" si="0" ref="E10:J10">SUM(E11:E13)</f>
        <v>238081.8</v>
      </c>
      <c r="F10" s="90">
        <f t="shared" si="0"/>
        <v>56041.5</v>
      </c>
      <c r="G10" s="90">
        <f t="shared" si="0"/>
        <v>82903</v>
      </c>
      <c r="H10" s="90">
        <f t="shared" si="0"/>
        <v>82903</v>
      </c>
      <c r="I10" s="90">
        <f t="shared" si="0"/>
        <v>82903</v>
      </c>
      <c r="J10" s="90">
        <f t="shared" si="0"/>
        <v>82903</v>
      </c>
      <c r="K10" s="93"/>
      <c r="L10" s="2"/>
      <c r="M10" s="2"/>
      <c r="N10" s="2"/>
      <c r="O10" s="2"/>
      <c r="P10" s="2"/>
    </row>
    <row r="11" spans="1:16" ht="15">
      <c r="A11" s="11"/>
      <c r="B11" s="70" t="s">
        <v>4</v>
      </c>
      <c r="C11" s="71">
        <f>SUM(D11:J11)</f>
        <v>578748.2</v>
      </c>
      <c r="D11" s="71">
        <f>SUM(D15+D19)</f>
        <v>97765.79999999999</v>
      </c>
      <c r="E11" s="71">
        <f aca="true" t="shared" si="1" ref="E11:J11">SUM(E15+E19)</f>
        <v>93663.9</v>
      </c>
      <c r="F11" s="71">
        <f t="shared" si="1"/>
        <v>55974.5</v>
      </c>
      <c r="G11" s="71">
        <f t="shared" si="1"/>
        <v>82836</v>
      </c>
      <c r="H11" s="71">
        <f t="shared" si="1"/>
        <v>82836</v>
      </c>
      <c r="I11" s="71">
        <f t="shared" si="1"/>
        <v>82836</v>
      </c>
      <c r="J11" s="71">
        <f t="shared" si="1"/>
        <v>82836</v>
      </c>
      <c r="K11" s="93"/>
      <c r="L11" s="2"/>
      <c r="M11" s="2"/>
      <c r="N11" s="2"/>
      <c r="O11" s="2"/>
      <c r="P11" s="2"/>
    </row>
    <row r="12" spans="1:16" ht="15">
      <c r="A12" s="11"/>
      <c r="B12" s="70" t="s">
        <v>5</v>
      </c>
      <c r="C12" s="71">
        <f>SUM(D12:J12)</f>
        <v>165290.4</v>
      </c>
      <c r="D12" s="71">
        <f>SUM(D16+D20)</f>
        <v>134104.3</v>
      </c>
      <c r="E12" s="71">
        <f aca="true" t="shared" si="2" ref="E12:J12">SUM(E16+E20)</f>
        <v>30851.1</v>
      </c>
      <c r="F12" s="71">
        <f t="shared" si="2"/>
        <v>67</v>
      </c>
      <c r="G12" s="71">
        <f t="shared" si="2"/>
        <v>67</v>
      </c>
      <c r="H12" s="71">
        <f t="shared" si="2"/>
        <v>67</v>
      </c>
      <c r="I12" s="71">
        <f t="shared" si="2"/>
        <v>67</v>
      </c>
      <c r="J12" s="71">
        <f t="shared" si="2"/>
        <v>67</v>
      </c>
      <c r="K12" s="93"/>
      <c r="L12" s="2"/>
      <c r="M12" s="2"/>
      <c r="N12" s="2"/>
      <c r="O12" s="2"/>
      <c r="P12" s="2"/>
    </row>
    <row r="13" spans="1:16" ht="15">
      <c r="A13" s="11"/>
      <c r="B13" s="70" t="s">
        <v>91</v>
      </c>
      <c r="C13" s="71">
        <f>SUM(D13:J13)</f>
        <v>181824.7</v>
      </c>
      <c r="D13" s="71">
        <f>SUM(D21+D17)</f>
        <v>68257.9</v>
      </c>
      <c r="E13" s="71">
        <f aca="true" t="shared" si="3" ref="E13:J13">SUM(E21+E17)</f>
        <v>113566.8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5"/>
      <c r="L13" s="2"/>
      <c r="M13" s="2"/>
      <c r="N13" s="2"/>
      <c r="O13" s="2"/>
      <c r="P13" s="2"/>
    </row>
    <row r="14" spans="1:11" ht="16.5" customHeight="1">
      <c r="A14" s="11"/>
      <c r="B14" s="73" t="s">
        <v>6</v>
      </c>
      <c r="C14" s="90">
        <f>SUM(C15:C17)</f>
        <v>590986.1000000001</v>
      </c>
      <c r="D14" s="90">
        <f>SUM(D15:D17)</f>
        <v>250365.9</v>
      </c>
      <c r="E14" s="90">
        <f aca="true" t="shared" si="4" ref="E14:J14">SUM(E15:E17)</f>
        <v>191046.7</v>
      </c>
      <c r="F14" s="90">
        <f t="shared" si="4"/>
        <v>8425.5</v>
      </c>
      <c r="G14" s="90">
        <f t="shared" si="4"/>
        <v>35287</v>
      </c>
      <c r="H14" s="90">
        <f t="shared" si="4"/>
        <v>35287</v>
      </c>
      <c r="I14" s="90">
        <f t="shared" si="4"/>
        <v>35287</v>
      </c>
      <c r="J14" s="90">
        <f t="shared" si="4"/>
        <v>35287</v>
      </c>
      <c r="K14" s="93"/>
    </row>
    <row r="15" spans="1:12" ht="15">
      <c r="A15" s="11"/>
      <c r="B15" s="70" t="s">
        <v>4</v>
      </c>
      <c r="C15" s="72">
        <f>SUM(D15:J15)</f>
        <v>245090.8</v>
      </c>
      <c r="D15" s="72">
        <f aca="true" t="shared" si="5" ref="D15:J15">D29+D85+D129+D152+D178+D212+D248+D267</f>
        <v>48821.5</v>
      </c>
      <c r="E15" s="72">
        <f t="shared" si="5"/>
        <v>46695.799999999996</v>
      </c>
      <c r="F15" s="72">
        <f t="shared" si="5"/>
        <v>8425.5</v>
      </c>
      <c r="G15" s="72">
        <f t="shared" si="5"/>
        <v>35287</v>
      </c>
      <c r="H15" s="72">
        <f t="shared" si="5"/>
        <v>35287</v>
      </c>
      <c r="I15" s="72">
        <f t="shared" si="5"/>
        <v>35287</v>
      </c>
      <c r="J15" s="72">
        <f t="shared" si="5"/>
        <v>35287</v>
      </c>
      <c r="K15" s="93"/>
      <c r="L15" s="69"/>
    </row>
    <row r="16" spans="1:11" ht="15">
      <c r="A16" s="11"/>
      <c r="B16" s="70" t="s">
        <v>5</v>
      </c>
      <c r="C16" s="72">
        <f>SUM(D16:J16)</f>
        <v>164070.6</v>
      </c>
      <c r="D16" s="72">
        <f>D86+D153+D30</f>
        <v>133286.5</v>
      </c>
      <c r="E16" s="72">
        <f aca="true" t="shared" si="6" ref="E16:J17">E86+E153</f>
        <v>30784.1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1" ht="15">
      <c r="A17" s="11"/>
      <c r="B17" s="70" t="s">
        <v>91</v>
      </c>
      <c r="C17" s="72">
        <f>SUM(D17:J17)</f>
        <v>181824.7</v>
      </c>
      <c r="D17" s="72">
        <f>D87+D154</f>
        <v>68257.9</v>
      </c>
      <c r="E17" s="72">
        <f t="shared" si="6"/>
        <v>113566.8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93"/>
    </row>
    <row r="18" spans="1:12" ht="15">
      <c r="A18" s="74"/>
      <c r="B18" s="73" t="s">
        <v>7</v>
      </c>
      <c r="C18" s="90">
        <f>SUM(C19:C20)</f>
        <v>334877.2</v>
      </c>
      <c r="D18" s="90">
        <f>SUM(D19:D20)</f>
        <v>49762.1</v>
      </c>
      <c r="E18" s="90">
        <f aca="true" t="shared" si="7" ref="E18:J18">SUM(E19:E20)</f>
        <v>47035.1</v>
      </c>
      <c r="F18" s="90">
        <f t="shared" si="7"/>
        <v>47616</v>
      </c>
      <c r="G18" s="90">
        <f t="shared" si="7"/>
        <v>47616</v>
      </c>
      <c r="H18" s="90">
        <f t="shared" si="7"/>
        <v>47616</v>
      </c>
      <c r="I18" s="90">
        <f t="shared" si="7"/>
        <v>47616</v>
      </c>
      <c r="J18" s="90">
        <f t="shared" si="7"/>
        <v>47616</v>
      </c>
      <c r="K18" s="93"/>
      <c r="L18" s="69"/>
    </row>
    <row r="19" spans="1:11" ht="15">
      <c r="A19" s="74"/>
      <c r="B19" s="70" t="s">
        <v>4</v>
      </c>
      <c r="C19" s="71">
        <f>SUM(D19:J19)</f>
        <v>333657.4</v>
      </c>
      <c r="D19" s="71">
        <f>D44+D104+D138+D170+D221+D257+D277+D189</f>
        <v>48944.299999999996</v>
      </c>
      <c r="E19" s="71">
        <f aca="true" t="shared" si="8" ref="E19:J19">E44+E104+E138+E170+E221+E257+E277+E189</f>
        <v>46968.1</v>
      </c>
      <c r="F19" s="71">
        <f t="shared" si="8"/>
        <v>47549</v>
      </c>
      <c r="G19" s="71">
        <f t="shared" si="8"/>
        <v>47549</v>
      </c>
      <c r="H19" s="71">
        <f t="shared" si="8"/>
        <v>47549</v>
      </c>
      <c r="I19" s="71">
        <f t="shared" si="8"/>
        <v>47549</v>
      </c>
      <c r="J19" s="71">
        <f t="shared" si="8"/>
        <v>47549</v>
      </c>
      <c r="K19" s="93"/>
    </row>
    <row r="20" spans="1:11" ht="15">
      <c r="A20" s="74"/>
      <c r="B20" s="95" t="s">
        <v>5</v>
      </c>
      <c r="C20" s="71">
        <f>SUM(D20:J20)</f>
        <v>1219.8</v>
      </c>
      <c r="D20" s="71">
        <f>SUM(D105+D276)</f>
        <v>817.8</v>
      </c>
      <c r="E20" s="71">
        <f aca="true" t="shared" si="9" ref="E20:J20">SUM(E105+E276)</f>
        <v>67</v>
      </c>
      <c r="F20" s="71">
        <f t="shared" si="9"/>
        <v>67</v>
      </c>
      <c r="G20" s="71">
        <f t="shared" si="9"/>
        <v>67</v>
      </c>
      <c r="H20" s="71">
        <f t="shared" si="9"/>
        <v>67</v>
      </c>
      <c r="I20" s="71">
        <f t="shared" si="9"/>
        <v>67</v>
      </c>
      <c r="J20" s="71">
        <f t="shared" si="9"/>
        <v>67</v>
      </c>
      <c r="K20" s="93"/>
    </row>
    <row r="21" spans="1:15" ht="12" customHeight="1">
      <c r="A21" s="74"/>
      <c r="B21" s="70" t="s">
        <v>91</v>
      </c>
      <c r="C21" s="71">
        <f>SUM(D21:J21)</f>
        <v>0</v>
      </c>
      <c r="D21" s="72">
        <v>0</v>
      </c>
      <c r="E21" s="72">
        <f aca="true" t="shared" si="10" ref="E21:J21">E105</f>
        <v>0</v>
      </c>
      <c r="F21" s="72">
        <f t="shared" si="10"/>
        <v>0</v>
      </c>
      <c r="G21" s="72">
        <f t="shared" si="10"/>
        <v>0</v>
      </c>
      <c r="H21" s="72">
        <f t="shared" si="10"/>
        <v>0</v>
      </c>
      <c r="I21" s="72">
        <f t="shared" si="10"/>
        <v>0</v>
      </c>
      <c r="J21" s="72">
        <f t="shared" si="10"/>
        <v>0</v>
      </c>
      <c r="K21" s="93"/>
      <c r="O21" s="2"/>
    </row>
    <row r="22" spans="1:11" ht="15.75" customHeight="1">
      <c r="A22" s="153" t="s">
        <v>20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15">
      <c r="A23" s="155"/>
      <c r="B23" s="73" t="s">
        <v>8</v>
      </c>
      <c r="C23" s="147">
        <f>SUM(C25+C26)</f>
        <v>181142.6</v>
      </c>
      <c r="D23" s="147">
        <f>SUM(D25+D26)</f>
        <v>24893.899999999998</v>
      </c>
      <c r="E23" s="147">
        <f aca="true" t="shared" si="11" ref="E23:J23">SUM(E25)</f>
        <v>22806.2</v>
      </c>
      <c r="F23" s="147">
        <f t="shared" si="11"/>
        <v>26688.5</v>
      </c>
      <c r="G23" s="147">
        <f t="shared" si="11"/>
        <v>26688.5</v>
      </c>
      <c r="H23" s="147">
        <f t="shared" si="11"/>
        <v>26688.5</v>
      </c>
      <c r="I23" s="147">
        <f t="shared" si="11"/>
        <v>26688.5</v>
      </c>
      <c r="J23" s="147">
        <f t="shared" si="11"/>
        <v>26688.5</v>
      </c>
      <c r="K23" s="156"/>
    </row>
    <row r="24" spans="1:12" ht="15">
      <c r="A24" s="155"/>
      <c r="B24" s="73" t="s">
        <v>9</v>
      </c>
      <c r="C24" s="147"/>
      <c r="D24" s="147"/>
      <c r="E24" s="147"/>
      <c r="F24" s="147"/>
      <c r="G24" s="147"/>
      <c r="H24" s="147"/>
      <c r="I24" s="147"/>
      <c r="J24" s="147"/>
      <c r="K24" s="157"/>
      <c r="L24" s="7"/>
    </row>
    <row r="25" spans="1:14" ht="15">
      <c r="A25" s="74"/>
      <c r="B25" s="70" t="s">
        <v>4</v>
      </c>
      <c r="C25" s="71">
        <f>SUM(D25:J25)</f>
        <v>179632.6</v>
      </c>
      <c r="D25" s="71">
        <f>SUM(D29+D44)</f>
        <v>23383.899999999998</v>
      </c>
      <c r="E25" s="71">
        <f aca="true" t="shared" si="12" ref="E25:J25">SUM(E29+E44)</f>
        <v>22806.2</v>
      </c>
      <c r="F25" s="71">
        <f t="shared" si="12"/>
        <v>26688.5</v>
      </c>
      <c r="G25" s="71">
        <f t="shared" si="12"/>
        <v>26688.5</v>
      </c>
      <c r="H25" s="71">
        <f t="shared" si="12"/>
        <v>26688.5</v>
      </c>
      <c r="I25" s="71">
        <f t="shared" si="12"/>
        <v>26688.5</v>
      </c>
      <c r="J25" s="71">
        <f t="shared" si="12"/>
        <v>26688.5</v>
      </c>
      <c r="K25" s="75"/>
      <c r="M25" s="2"/>
      <c r="N25" s="2"/>
    </row>
    <row r="26" spans="1:14" ht="15">
      <c r="A26" s="74"/>
      <c r="B26" s="95" t="s">
        <v>5</v>
      </c>
      <c r="C26" s="71">
        <f>SUM(D26:J26)</f>
        <v>1510</v>
      </c>
      <c r="D26" s="71">
        <f>SUM(D30)</f>
        <v>1510</v>
      </c>
      <c r="E26" s="71">
        <f aca="true" t="shared" si="13" ref="E26:J26">SUM(E30)</f>
        <v>0</v>
      </c>
      <c r="F26" s="71">
        <f t="shared" si="13"/>
        <v>0</v>
      </c>
      <c r="G26" s="71">
        <f t="shared" si="13"/>
        <v>0</v>
      </c>
      <c r="H26" s="71">
        <f t="shared" si="13"/>
        <v>0</v>
      </c>
      <c r="I26" s="71">
        <f t="shared" si="13"/>
        <v>0</v>
      </c>
      <c r="J26" s="71">
        <f t="shared" si="13"/>
        <v>0</v>
      </c>
      <c r="K26" s="75"/>
      <c r="M26" s="2"/>
      <c r="N26" s="2"/>
    </row>
    <row r="27" spans="1:11" ht="15.75" customHeight="1">
      <c r="A27" s="130" t="s">
        <v>10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2"/>
    </row>
    <row r="28" spans="1:11" ht="40.5">
      <c r="A28" s="74"/>
      <c r="B28" s="73" t="s">
        <v>34</v>
      </c>
      <c r="C28" s="76">
        <f>SUM(D28:J28)</f>
        <v>37957.7</v>
      </c>
      <c r="D28" s="76">
        <f>SUM(D29+D30)</f>
        <v>3710</v>
      </c>
      <c r="E28" s="76">
        <f aca="true" t="shared" si="14" ref="E28:J28">SUM(E29)</f>
        <v>2120.2</v>
      </c>
      <c r="F28" s="76">
        <f t="shared" si="14"/>
        <v>6425.5</v>
      </c>
      <c r="G28" s="76">
        <f t="shared" si="14"/>
        <v>6425.5</v>
      </c>
      <c r="H28" s="76">
        <f t="shared" si="14"/>
        <v>6425.5</v>
      </c>
      <c r="I28" s="76">
        <f t="shared" si="14"/>
        <v>6425.5</v>
      </c>
      <c r="J28" s="76">
        <f t="shared" si="14"/>
        <v>6425.5</v>
      </c>
      <c r="K28" s="77"/>
    </row>
    <row r="29" spans="1:11" ht="15">
      <c r="A29" s="74"/>
      <c r="B29" s="70" t="s">
        <v>4</v>
      </c>
      <c r="C29" s="71">
        <f>SUM(D29:J29)</f>
        <v>36447.7</v>
      </c>
      <c r="D29" s="78">
        <f>SUM(D40)</f>
        <v>2200</v>
      </c>
      <c r="E29" s="78">
        <f aca="true" t="shared" si="15" ref="E29:J29">SUM(E40)</f>
        <v>2120.2</v>
      </c>
      <c r="F29" s="78">
        <f t="shared" si="15"/>
        <v>6425.5</v>
      </c>
      <c r="G29" s="78">
        <f t="shared" si="15"/>
        <v>6425.5</v>
      </c>
      <c r="H29" s="78">
        <f t="shared" si="15"/>
        <v>6425.5</v>
      </c>
      <c r="I29" s="78">
        <f t="shared" si="15"/>
        <v>6425.5</v>
      </c>
      <c r="J29" s="78">
        <f t="shared" si="15"/>
        <v>6425.5</v>
      </c>
      <c r="K29" s="75"/>
    </row>
    <row r="30" spans="1:11" ht="15">
      <c r="A30" s="74"/>
      <c r="B30" s="95" t="s">
        <v>5</v>
      </c>
      <c r="C30" s="71">
        <f>SUM(D30:J30)</f>
        <v>1510</v>
      </c>
      <c r="D30" s="78">
        <f>SUM(D37)</f>
        <v>1510</v>
      </c>
      <c r="E30" s="78">
        <f aca="true" t="shared" si="16" ref="E30:J30">SUM(E37)</f>
        <v>0</v>
      </c>
      <c r="F30" s="78">
        <f t="shared" si="16"/>
        <v>0</v>
      </c>
      <c r="G30" s="78">
        <f t="shared" si="16"/>
        <v>0</v>
      </c>
      <c r="H30" s="78">
        <f t="shared" si="16"/>
        <v>0</v>
      </c>
      <c r="I30" s="78">
        <f t="shared" si="16"/>
        <v>0</v>
      </c>
      <c r="J30" s="78">
        <f t="shared" si="16"/>
        <v>0</v>
      </c>
      <c r="K30" s="75"/>
    </row>
    <row r="31" spans="1:11" ht="15" customHeight="1">
      <c r="A31" s="133" t="s">
        <v>11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</row>
    <row r="32" spans="1:11" ht="54">
      <c r="A32" s="5"/>
      <c r="B32" s="17" t="s">
        <v>24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/>
    </row>
    <row r="33" spans="1:11" ht="15">
      <c r="A33" s="11"/>
      <c r="B33" s="16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6"/>
    </row>
    <row r="34" spans="1:11" ht="15" customHeight="1">
      <c r="A34" s="133" t="s">
        <v>12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</row>
    <row r="35" spans="1:11" ht="18.75" customHeight="1">
      <c r="A35" s="110"/>
      <c r="B35" s="111" t="s">
        <v>2</v>
      </c>
      <c r="C35" s="112">
        <f>SUM(D35:J35)</f>
        <v>37957.7</v>
      </c>
      <c r="D35" s="112">
        <f>SUM(D36:D37)</f>
        <v>3710</v>
      </c>
      <c r="E35" s="112">
        <f aca="true" t="shared" si="17" ref="E35:J35">SUM(E36:E37)</f>
        <v>2120.2</v>
      </c>
      <c r="F35" s="112">
        <f t="shared" si="17"/>
        <v>6425.5</v>
      </c>
      <c r="G35" s="112">
        <f t="shared" si="17"/>
        <v>6425.5</v>
      </c>
      <c r="H35" s="112">
        <f t="shared" si="17"/>
        <v>6425.5</v>
      </c>
      <c r="I35" s="112">
        <f t="shared" si="17"/>
        <v>6425.5</v>
      </c>
      <c r="J35" s="112">
        <f t="shared" si="17"/>
        <v>6425.5</v>
      </c>
      <c r="K35" s="1"/>
    </row>
    <row r="36" spans="1:11" ht="11.25" customHeight="1">
      <c r="A36" s="11"/>
      <c r="B36" s="16" t="s">
        <v>4</v>
      </c>
      <c r="C36" s="109">
        <f>SUM(D36:J36)</f>
        <v>36447.7</v>
      </c>
      <c r="D36" s="109">
        <f>SUM(D40)</f>
        <v>2200</v>
      </c>
      <c r="E36" s="109">
        <f aca="true" t="shared" si="18" ref="E36:J36">SUM(E40)</f>
        <v>2120.2</v>
      </c>
      <c r="F36" s="109">
        <f t="shared" si="18"/>
        <v>6425.5</v>
      </c>
      <c r="G36" s="109">
        <f t="shared" si="18"/>
        <v>6425.5</v>
      </c>
      <c r="H36" s="109">
        <f t="shared" si="18"/>
        <v>6425.5</v>
      </c>
      <c r="I36" s="109">
        <f t="shared" si="18"/>
        <v>6425.5</v>
      </c>
      <c r="J36" s="109">
        <f t="shared" si="18"/>
        <v>6425.5</v>
      </c>
      <c r="K36" s="1"/>
    </row>
    <row r="37" spans="1:11" ht="11.25" customHeight="1">
      <c r="A37" s="5"/>
      <c r="B37" s="95" t="s">
        <v>5</v>
      </c>
      <c r="C37" s="109">
        <f>SUM(D37:J37)</f>
        <v>1510</v>
      </c>
      <c r="D37" s="109">
        <f>SUM(D41)</f>
        <v>1510</v>
      </c>
      <c r="E37" s="109">
        <f aca="true" t="shared" si="19" ref="E37:J37">SUM(E41)</f>
        <v>0</v>
      </c>
      <c r="F37" s="109">
        <f t="shared" si="19"/>
        <v>0</v>
      </c>
      <c r="G37" s="109">
        <f t="shared" si="19"/>
        <v>0</v>
      </c>
      <c r="H37" s="109">
        <f t="shared" si="19"/>
        <v>0</v>
      </c>
      <c r="I37" s="109">
        <f t="shared" si="19"/>
        <v>0</v>
      </c>
      <c r="J37" s="109">
        <f t="shared" si="19"/>
        <v>0</v>
      </c>
      <c r="K37" s="1"/>
    </row>
    <row r="38" spans="1:11" ht="15" customHeight="1">
      <c r="A38" s="121" t="s">
        <v>35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5" customHeight="1">
      <c r="A39" s="13"/>
      <c r="B39" s="15" t="s">
        <v>19</v>
      </c>
      <c r="C39" s="33">
        <f>SUM(D39:J39)</f>
        <v>37957.7</v>
      </c>
      <c r="D39" s="33">
        <f>D40+D41</f>
        <v>3710</v>
      </c>
      <c r="E39" s="33">
        <f aca="true" t="shared" si="20" ref="E39:J39">SUM(E40)</f>
        <v>2120.2</v>
      </c>
      <c r="F39" s="33">
        <f t="shared" si="20"/>
        <v>6425.5</v>
      </c>
      <c r="G39" s="33">
        <f t="shared" si="20"/>
        <v>6425.5</v>
      </c>
      <c r="H39" s="33">
        <f t="shared" si="20"/>
        <v>6425.5</v>
      </c>
      <c r="I39" s="33">
        <f t="shared" si="20"/>
        <v>6425.5</v>
      </c>
      <c r="J39" s="33">
        <f t="shared" si="20"/>
        <v>6425.5</v>
      </c>
      <c r="K39" s="115">
        <v>4</v>
      </c>
    </row>
    <row r="40" spans="1:11" ht="15">
      <c r="A40" s="49"/>
      <c r="B40" s="54" t="s">
        <v>4</v>
      </c>
      <c r="C40" s="60">
        <f>SUM(D40:J40)</f>
        <v>36447.7</v>
      </c>
      <c r="D40" s="60">
        <v>2200</v>
      </c>
      <c r="E40" s="114">
        <v>2120.2</v>
      </c>
      <c r="F40" s="114">
        <v>6425.5</v>
      </c>
      <c r="G40" s="114">
        <f>SUM(F40)</f>
        <v>6425.5</v>
      </c>
      <c r="H40" s="114">
        <f>SUM(G40)</f>
        <v>6425.5</v>
      </c>
      <c r="I40" s="114">
        <f>SUM(H40)</f>
        <v>6425.5</v>
      </c>
      <c r="J40" s="114">
        <f>SUM(I40)</f>
        <v>6425.5</v>
      </c>
      <c r="K40" s="126"/>
    </row>
    <row r="41" spans="1:11" ht="15">
      <c r="A41" s="11"/>
      <c r="B41" s="36" t="s">
        <v>5</v>
      </c>
      <c r="C41" s="32">
        <f>D41+E41+F41+G41+H41+I41+J41</f>
        <v>1510</v>
      </c>
      <c r="D41" s="32">
        <v>1510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65"/>
    </row>
    <row r="42" spans="1:11" ht="15">
      <c r="A42" s="133" t="s">
        <v>13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1" ht="40.5">
      <c r="A43" s="74"/>
      <c r="B43" s="73" t="s">
        <v>14</v>
      </c>
      <c r="C43" s="76">
        <f>SUM(D43:J43)</f>
        <v>143184.9</v>
      </c>
      <c r="D43" s="76">
        <f>SUM(D44)</f>
        <v>21183.899999999998</v>
      </c>
      <c r="E43" s="76">
        <f aca="true" t="shared" si="21" ref="E43:J43">SUM(E44)</f>
        <v>20686</v>
      </c>
      <c r="F43" s="76">
        <f t="shared" si="21"/>
        <v>20263</v>
      </c>
      <c r="G43" s="76">
        <f t="shared" si="21"/>
        <v>20263</v>
      </c>
      <c r="H43" s="76">
        <f t="shared" si="21"/>
        <v>20263</v>
      </c>
      <c r="I43" s="76">
        <f t="shared" si="21"/>
        <v>20263</v>
      </c>
      <c r="J43" s="76">
        <f t="shared" si="21"/>
        <v>20263</v>
      </c>
      <c r="K43" s="67"/>
    </row>
    <row r="44" spans="1:14" ht="15">
      <c r="A44" s="74"/>
      <c r="B44" s="70" t="s">
        <v>4</v>
      </c>
      <c r="C44" s="78">
        <f>SUM(D44:J44)</f>
        <v>143184.9</v>
      </c>
      <c r="D44" s="78">
        <f aca="true" t="shared" si="22" ref="D44:J44">SUM(D47+D50+D53+D56)</f>
        <v>21183.899999999998</v>
      </c>
      <c r="E44" s="78">
        <f t="shared" si="22"/>
        <v>20686</v>
      </c>
      <c r="F44" s="78">
        <f t="shared" si="22"/>
        <v>20263</v>
      </c>
      <c r="G44" s="78">
        <f t="shared" si="22"/>
        <v>20263</v>
      </c>
      <c r="H44" s="78">
        <f t="shared" si="22"/>
        <v>20263</v>
      </c>
      <c r="I44" s="78">
        <f t="shared" si="22"/>
        <v>20263</v>
      </c>
      <c r="J44" s="78">
        <f t="shared" si="22"/>
        <v>20263</v>
      </c>
      <c r="K44" s="1"/>
      <c r="M44" s="104"/>
      <c r="N44" s="104"/>
    </row>
    <row r="45" spans="1:14" ht="15" customHeight="1">
      <c r="A45" s="139" t="s">
        <v>50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3"/>
      <c r="M45" s="3"/>
      <c r="N45" s="3"/>
    </row>
    <row r="46" spans="1:14" ht="15">
      <c r="A46" s="13"/>
      <c r="B46" s="15" t="s">
        <v>19</v>
      </c>
      <c r="C46" s="33">
        <f>SUM(D46:J46)</f>
        <v>90499.00000000001</v>
      </c>
      <c r="D46" s="33">
        <f aca="true" t="shared" si="23" ref="D46:J46">SUM(D47)</f>
        <v>11900</v>
      </c>
      <c r="E46" s="33">
        <f t="shared" si="23"/>
        <v>13000</v>
      </c>
      <c r="F46" s="33">
        <f t="shared" si="23"/>
        <v>13119.8</v>
      </c>
      <c r="G46" s="33">
        <f t="shared" si="23"/>
        <v>13119.8</v>
      </c>
      <c r="H46" s="33">
        <f t="shared" si="23"/>
        <v>13119.8</v>
      </c>
      <c r="I46" s="33">
        <f t="shared" si="23"/>
        <v>13119.8</v>
      </c>
      <c r="J46" s="33">
        <f t="shared" si="23"/>
        <v>13119.8</v>
      </c>
      <c r="K46" s="115">
        <v>7</v>
      </c>
      <c r="M46" s="3"/>
      <c r="N46" s="3"/>
    </row>
    <row r="47" spans="1:14" ht="15">
      <c r="A47" s="11"/>
      <c r="B47" s="16" t="s">
        <v>4</v>
      </c>
      <c r="C47" s="40">
        <f>SUM(D47:J47)</f>
        <v>90499.00000000001</v>
      </c>
      <c r="D47" s="40">
        <v>11900</v>
      </c>
      <c r="E47" s="40">
        <v>13000</v>
      </c>
      <c r="F47" s="40">
        <v>13119.8</v>
      </c>
      <c r="G47" s="40">
        <f>SUM(F47)</f>
        <v>13119.8</v>
      </c>
      <c r="H47" s="40">
        <f>SUM(G47)</f>
        <v>13119.8</v>
      </c>
      <c r="I47" s="40">
        <f>SUM(H47)</f>
        <v>13119.8</v>
      </c>
      <c r="J47" s="40">
        <f>SUM(I47)</f>
        <v>13119.8</v>
      </c>
      <c r="K47" s="126"/>
      <c r="M47" s="3"/>
      <c r="N47" s="3"/>
    </row>
    <row r="48" spans="1:14" ht="15">
      <c r="A48" s="139" t="s">
        <v>51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3"/>
      <c r="M48" s="3"/>
      <c r="N48" s="3"/>
    </row>
    <row r="49" spans="1:14" ht="15">
      <c r="A49" s="13"/>
      <c r="B49" s="15" t="s">
        <v>19</v>
      </c>
      <c r="C49" s="33">
        <f>SUM(D49:J49)</f>
        <v>15759</v>
      </c>
      <c r="D49" s="33">
        <f aca="true" t="shared" si="24" ref="D49:J49">SUM(D50)</f>
        <v>2906.6</v>
      </c>
      <c r="E49" s="33">
        <f t="shared" si="24"/>
        <v>2056.4</v>
      </c>
      <c r="F49" s="33">
        <f t="shared" si="24"/>
        <v>2159.2</v>
      </c>
      <c r="G49" s="33">
        <f t="shared" si="24"/>
        <v>2159.2</v>
      </c>
      <c r="H49" s="33">
        <f t="shared" si="24"/>
        <v>2159.2</v>
      </c>
      <c r="I49" s="33">
        <f t="shared" si="24"/>
        <v>2159.2</v>
      </c>
      <c r="J49" s="33">
        <f t="shared" si="24"/>
        <v>2159.2</v>
      </c>
      <c r="K49" s="115">
        <v>9</v>
      </c>
      <c r="M49" s="3"/>
      <c r="N49" s="3"/>
    </row>
    <row r="50" spans="1:14" ht="15">
      <c r="A50" s="11"/>
      <c r="B50" s="16" t="s">
        <v>4</v>
      </c>
      <c r="C50" s="40">
        <f>SUM(D50:J50)</f>
        <v>15759</v>
      </c>
      <c r="D50" s="40">
        <v>2906.6</v>
      </c>
      <c r="E50" s="40">
        <v>2056.4</v>
      </c>
      <c r="F50" s="40">
        <v>2159.2</v>
      </c>
      <c r="G50" s="40">
        <f>SUM(F50)</f>
        <v>2159.2</v>
      </c>
      <c r="H50" s="40">
        <f>SUM(G50)</f>
        <v>2159.2</v>
      </c>
      <c r="I50" s="40">
        <f>SUM(H50)</f>
        <v>2159.2</v>
      </c>
      <c r="J50" s="40">
        <f>SUM(I50)</f>
        <v>2159.2</v>
      </c>
      <c r="K50" s="126"/>
      <c r="M50" s="3"/>
      <c r="N50" s="3"/>
    </row>
    <row r="51" spans="1:14" ht="15">
      <c r="A51" s="139" t="s">
        <v>52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3"/>
      <c r="M51" s="3"/>
      <c r="N51" s="3"/>
    </row>
    <row r="52" spans="1:14" ht="15">
      <c r="A52" s="13"/>
      <c r="B52" s="15" t="s">
        <v>19</v>
      </c>
      <c r="C52" s="33">
        <f>SUM(D52:J52)</f>
        <v>15587.3</v>
      </c>
      <c r="D52" s="33">
        <f aca="true" t="shared" si="25" ref="D52:J52">SUM(D53)</f>
        <v>1995</v>
      </c>
      <c r="E52" s="33">
        <f t="shared" si="25"/>
        <v>2594.8</v>
      </c>
      <c r="F52" s="33">
        <f t="shared" si="25"/>
        <v>2199.5</v>
      </c>
      <c r="G52" s="33">
        <f t="shared" si="25"/>
        <v>2199.5</v>
      </c>
      <c r="H52" s="33">
        <f t="shared" si="25"/>
        <v>2199.5</v>
      </c>
      <c r="I52" s="33">
        <f t="shared" si="25"/>
        <v>2199.5</v>
      </c>
      <c r="J52" s="33">
        <f t="shared" si="25"/>
        <v>2199.5</v>
      </c>
      <c r="K52" s="115">
        <v>14</v>
      </c>
      <c r="M52" s="3"/>
      <c r="N52" s="3"/>
    </row>
    <row r="53" spans="1:14" ht="15">
      <c r="A53" s="11"/>
      <c r="B53" s="16" t="s">
        <v>4</v>
      </c>
      <c r="C53" s="40">
        <f>SUM(D53:J53)</f>
        <v>15587.3</v>
      </c>
      <c r="D53" s="40">
        <v>1995</v>
      </c>
      <c r="E53" s="40">
        <v>2594.8</v>
      </c>
      <c r="F53" s="40">
        <v>2199.5</v>
      </c>
      <c r="G53" s="40">
        <f>SUM(F53)</f>
        <v>2199.5</v>
      </c>
      <c r="H53" s="40">
        <f>SUM(G53)</f>
        <v>2199.5</v>
      </c>
      <c r="I53" s="40">
        <f>SUM(H53)</f>
        <v>2199.5</v>
      </c>
      <c r="J53" s="40">
        <f>SUM(I53)</f>
        <v>2199.5</v>
      </c>
      <c r="K53" s="126"/>
      <c r="M53" s="3"/>
      <c r="N53" s="3"/>
    </row>
    <row r="54" spans="1:11" ht="15">
      <c r="A54" s="139" t="s">
        <v>53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 ht="15">
      <c r="A55" s="13"/>
      <c r="B55" s="15" t="s">
        <v>40</v>
      </c>
      <c r="C55" s="33">
        <f>SUM(D55:J55)</f>
        <v>21339.6</v>
      </c>
      <c r="D55" s="33">
        <f aca="true" t="shared" si="26" ref="D55:J55">SUM(D56)</f>
        <v>4382.299999999999</v>
      </c>
      <c r="E55" s="33">
        <f t="shared" si="26"/>
        <v>3034.8</v>
      </c>
      <c r="F55" s="33">
        <f>SUM(F56)</f>
        <v>2784.5</v>
      </c>
      <c r="G55" s="33">
        <f t="shared" si="26"/>
        <v>2784.5</v>
      </c>
      <c r="H55" s="33">
        <f t="shared" si="26"/>
        <v>2784.5</v>
      </c>
      <c r="I55" s="33">
        <f t="shared" si="26"/>
        <v>2784.5</v>
      </c>
      <c r="J55" s="33">
        <f t="shared" si="26"/>
        <v>2784.5</v>
      </c>
      <c r="K55" s="115" t="s">
        <v>93</v>
      </c>
    </row>
    <row r="56" spans="1:11" ht="15">
      <c r="A56" s="11"/>
      <c r="B56" s="16" t="s">
        <v>4</v>
      </c>
      <c r="C56" s="40">
        <f>SUM(D56:J56)</f>
        <v>21339.6</v>
      </c>
      <c r="D56" s="40">
        <f>SUM(D59+D62+D65+D68+D71+D77+D74)</f>
        <v>4382.299999999999</v>
      </c>
      <c r="E56" s="40">
        <f aca="true" t="shared" si="27" ref="E56:J56">SUM(E59+E62+E65+E68+E71+E77)</f>
        <v>3034.8</v>
      </c>
      <c r="F56" s="40">
        <f t="shared" si="27"/>
        <v>2784.5</v>
      </c>
      <c r="G56" s="40">
        <f>SUM(G59+G62+G65+G68+G71+G77)</f>
        <v>2784.5</v>
      </c>
      <c r="H56" s="40">
        <f t="shared" si="27"/>
        <v>2784.5</v>
      </c>
      <c r="I56" s="40">
        <f t="shared" si="27"/>
        <v>2784.5</v>
      </c>
      <c r="J56" s="40">
        <f t="shared" si="27"/>
        <v>2784.5</v>
      </c>
      <c r="K56" s="126"/>
    </row>
    <row r="57" spans="1:11" ht="15">
      <c r="A57" s="136" t="s">
        <v>69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8"/>
    </row>
    <row r="58" spans="1:11" ht="15">
      <c r="A58" s="5"/>
      <c r="B58" s="51" t="s">
        <v>64</v>
      </c>
      <c r="C58" s="52">
        <f aca="true" t="shared" si="28" ref="C58:J58">SUM(C59)</f>
        <v>1709.8</v>
      </c>
      <c r="D58" s="53">
        <f t="shared" si="28"/>
        <v>387.3</v>
      </c>
      <c r="E58" s="53">
        <f t="shared" si="28"/>
        <v>220</v>
      </c>
      <c r="F58" s="53">
        <f t="shared" si="28"/>
        <v>220.5</v>
      </c>
      <c r="G58" s="59">
        <f t="shared" si="28"/>
        <v>220.5</v>
      </c>
      <c r="H58" s="52">
        <f t="shared" si="28"/>
        <v>220.5</v>
      </c>
      <c r="I58" s="52">
        <f t="shared" si="28"/>
        <v>220.5</v>
      </c>
      <c r="J58" s="52">
        <f t="shared" si="28"/>
        <v>220.5</v>
      </c>
      <c r="K58" s="115">
        <v>15</v>
      </c>
    </row>
    <row r="59" spans="1:11" ht="15">
      <c r="A59" s="5"/>
      <c r="B59" s="16" t="s">
        <v>4</v>
      </c>
      <c r="C59" s="30">
        <f>SUM(D59:J59)</f>
        <v>1709.8</v>
      </c>
      <c r="D59" s="29">
        <v>387.3</v>
      </c>
      <c r="E59" s="32">
        <v>220</v>
      </c>
      <c r="F59" s="32">
        <v>220.5</v>
      </c>
      <c r="G59" s="32">
        <v>220.5</v>
      </c>
      <c r="H59" s="32">
        <f>SUM(G59)</f>
        <v>220.5</v>
      </c>
      <c r="I59" s="32">
        <f>SUM(H59)</f>
        <v>220.5</v>
      </c>
      <c r="J59" s="32">
        <f>SUM(I59)</f>
        <v>220.5</v>
      </c>
      <c r="K59" s="116"/>
    </row>
    <row r="60" spans="1:11" ht="15">
      <c r="A60" s="136" t="s">
        <v>87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8"/>
    </row>
    <row r="61" spans="1:11" ht="15">
      <c r="A61" s="5"/>
      <c r="B61" s="51" t="s">
        <v>64</v>
      </c>
      <c r="C61" s="52">
        <f>SUM(C62)</f>
        <v>1296.4999999999995</v>
      </c>
      <c r="D61" s="52">
        <f>SUM(D62)</f>
        <v>1099.5</v>
      </c>
      <c r="E61" s="52">
        <f aca="true" t="shared" si="29" ref="E61:J61">SUM(E62)</f>
        <v>31.5</v>
      </c>
      <c r="F61" s="52">
        <f t="shared" si="29"/>
        <v>33.1</v>
      </c>
      <c r="G61" s="52">
        <f t="shared" si="29"/>
        <v>33.1</v>
      </c>
      <c r="H61" s="52">
        <f t="shared" si="29"/>
        <v>33.1</v>
      </c>
      <c r="I61" s="52">
        <f t="shared" si="29"/>
        <v>33.1</v>
      </c>
      <c r="J61" s="52">
        <f t="shared" si="29"/>
        <v>33.1</v>
      </c>
      <c r="K61" s="115">
        <v>5</v>
      </c>
    </row>
    <row r="62" spans="1:11" ht="15">
      <c r="A62" s="5"/>
      <c r="B62" s="16" t="s">
        <v>4</v>
      </c>
      <c r="C62" s="30">
        <f>SUM(D62:J62)</f>
        <v>1296.4999999999995</v>
      </c>
      <c r="D62" s="30">
        <v>1099.5</v>
      </c>
      <c r="E62" s="32">
        <v>31.5</v>
      </c>
      <c r="F62" s="32">
        <v>33.1</v>
      </c>
      <c r="G62" s="32">
        <v>33.1</v>
      </c>
      <c r="H62" s="32">
        <f>SUM(G62)</f>
        <v>33.1</v>
      </c>
      <c r="I62" s="32">
        <f>SUM(H62)</f>
        <v>33.1</v>
      </c>
      <c r="J62" s="32">
        <f>SUM(I62)</f>
        <v>33.1</v>
      </c>
      <c r="K62" s="116"/>
    </row>
    <row r="63" spans="1:11" ht="15">
      <c r="A63" s="136" t="s">
        <v>72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8"/>
    </row>
    <row r="64" spans="1:11" ht="15">
      <c r="A64" s="5"/>
      <c r="B64" s="51" t="s">
        <v>64</v>
      </c>
      <c r="C64" s="52">
        <f>SUM(C65)</f>
        <v>3781.5</v>
      </c>
      <c r="D64" s="53">
        <f>SUM(D65)</f>
        <v>500</v>
      </c>
      <c r="E64" s="53">
        <f aca="true" t="shared" si="30" ref="E64:J64">SUM(E65)</f>
        <v>525</v>
      </c>
      <c r="F64" s="52">
        <f t="shared" si="30"/>
        <v>551.3</v>
      </c>
      <c r="G64" s="52">
        <f t="shared" si="30"/>
        <v>551.3</v>
      </c>
      <c r="H64" s="52">
        <f t="shared" si="30"/>
        <v>551.3</v>
      </c>
      <c r="I64" s="52">
        <f t="shared" si="30"/>
        <v>551.3</v>
      </c>
      <c r="J64" s="52">
        <f t="shared" si="30"/>
        <v>551.3</v>
      </c>
      <c r="K64" s="115">
        <v>11</v>
      </c>
    </row>
    <row r="65" spans="1:11" ht="15">
      <c r="A65" s="5"/>
      <c r="B65" s="16" t="s">
        <v>4</v>
      </c>
      <c r="C65" s="30">
        <f>SUM(D65:J65)</f>
        <v>3781.5</v>
      </c>
      <c r="D65" s="29">
        <v>500</v>
      </c>
      <c r="E65" s="32">
        <v>525</v>
      </c>
      <c r="F65" s="32">
        <v>551.3</v>
      </c>
      <c r="G65" s="32">
        <v>551.3</v>
      </c>
      <c r="H65" s="32">
        <f>SUM(G65)</f>
        <v>551.3</v>
      </c>
      <c r="I65" s="32">
        <f>SUM(H65)</f>
        <v>551.3</v>
      </c>
      <c r="J65" s="32">
        <f>SUM(I65)</f>
        <v>551.3</v>
      </c>
      <c r="K65" s="116"/>
    </row>
    <row r="66" spans="1:11" ht="15">
      <c r="A66" s="136" t="s">
        <v>70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8"/>
    </row>
    <row r="67" spans="1:11" ht="15">
      <c r="A67" s="5"/>
      <c r="B67" s="51" t="s">
        <v>64</v>
      </c>
      <c r="C67" s="59">
        <f>SUM(C68)</f>
        <v>589.9000000000001</v>
      </c>
      <c r="D67" s="59">
        <f>SUM(D68)</f>
        <v>130.4</v>
      </c>
      <c r="E67" s="59">
        <f aca="true" t="shared" si="31" ref="E67:J67">SUM(E68)</f>
        <v>73.5</v>
      </c>
      <c r="F67" s="59">
        <f t="shared" si="31"/>
        <v>77.2</v>
      </c>
      <c r="G67" s="59">
        <f t="shared" si="31"/>
        <v>77.2</v>
      </c>
      <c r="H67" s="59">
        <f t="shared" si="31"/>
        <v>77.2</v>
      </c>
      <c r="I67" s="59">
        <f t="shared" si="31"/>
        <v>77.2</v>
      </c>
      <c r="J67" s="59">
        <f t="shared" si="31"/>
        <v>77.2</v>
      </c>
      <c r="K67" s="115">
        <v>13</v>
      </c>
    </row>
    <row r="68" spans="1:11" ht="15">
      <c r="A68" s="5"/>
      <c r="B68" s="16" t="s">
        <v>4</v>
      </c>
      <c r="C68" s="32">
        <f>SUM(D68:J68)</f>
        <v>589.9000000000001</v>
      </c>
      <c r="D68" s="32">
        <v>130.4</v>
      </c>
      <c r="E68" s="32">
        <v>73.5</v>
      </c>
      <c r="F68" s="32">
        <v>77.2</v>
      </c>
      <c r="G68" s="32">
        <v>77.2</v>
      </c>
      <c r="H68" s="32">
        <f>SUM(G68)</f>
        <v>77.2</v>
      </c>
      <c r="I68" s="32">
        <f>SUM(H68)</f>
        <v>77.2</v>
      </c>
      <c r="J68" s="32">
        <f>SUM(I68)</f>
        <v>77.2</v>
      </c>
      <c r="K68" s="116"/>
    </row>
    <row r="69" spans="1:11" ht="15">
      <c r="A69" s="136" t="s">
        <v>71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8"/>
    </row>
    <row r="70" spans="1:11" ht="15">
      <c r="A70" s="5"/>
      <c r="B70" s="51" t="s">
        <v>64</v>
      </c>
      <c r="C70" s="59">
        <f>SUM(C71)</f>
        <v>13111.8</v>
      </c>
      <c r="D70" s="59">
        <f>SUM(D71)</f>
        <v>1685.5</v>
      </c>
      <c r="E70" s="59">
        <f aca="true" t="shared" si="32" ref="E70:J70">SUM(E71)</f>
        <v>2134.8</v>
      </c>
      <c r="F70" s="59">
        <f t="shared" si="32"/>
        <v>1858.3</v>
      </c>
      <c r="G70" s="59">
        <f t="shared" si="32"/>
        <v>1858.3</v>
      </c>
      <c r="H70" s="59">
        <f t="shared" si="32"/>
        <v>1858.3</v>
      </c>
      <c r="I70" s="59">
        <f t="shared" si="32"/>
        <v>1858.3</v>
      </c>
      <c r="J70" s="59">
        <f t="shared" si="32"/>
        <v>1858.3</v>
      </c>
      <c r="K70" s="115">
        <v>5</v>
      </c>
    </row>
    <row r="71" spans="1:11" ht="15">
      <c r="A71" s="5"/>
      <c r="B71" s="16" t="s">
        <v>4</v>
      </c>
      <c r="C71" s="32">
        <f>SUM(D71:J71)</f>
        <v>13111.8</v>
      </c>
      <c r="D71" s="32">
        <v>1685.5</v>
      </c>
      <c r="E71" s="32">
        <v>2134.8</v>
      </c>
      <c r="F71" s="32">
        <v>1858.3</v>
      </c>
      <c r="G71" s="32">
        <v>1858.3</v>
      </c>
      <c r="H71" s="32">
        <f>SUM(G71)</f>
        <v>1858.3</v>
      </c>
      <c r="I71" s="32">
        <f>SUM(H71)</f>
        <v>1858.3</v>
      </c>
      <c r="J71" s="32">
        <f>SUM(I71)</f>
        <v>1858.3</v>
      </c>
      <c r="K71" s="116"/>
    </row>
    <row r="72" spans="1:11" ht="15">
      <c r="A72" s="136" t="s">
        <v>104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8"/>
    </row>
    <row r="73" spans="1:11" ht="15">
      <c r="A73" s="5"/>
      <c r="B73" s="51" t="s">
        <v>64</v>
      </c>
      <c r="C73" s="59">
        <f>SUM(C74)</f>
        <v>350</v>
      </c>
      <c r="D73" s="59">
        <f>SUM(D74)</f>
        <v>350</v>
      </c>
      <c r="E73" s="59">
        <f aca="true" t="shared" si="33" ref="E73:J73">SUM(E74)</f>
        <v>0</v>
      </c>
      <c r="F73" s="59">
        <f t="shared" si="33"/>
        <v>0</v>
      </c>
      <c r="G73" s="59">
        <f t="shared" si="33"/>
        <v>0</v>
      </c>
      <c r="H73" s="59">
        <f t="shared" si="33"/>
        <v>0</v>
      </c>
      <c r="I73" s="59">
        <f t="shared" si="33"/>
        <v>0</v>
      </c>
      <c r="J73" s="59">
        <f t="shared" si="33"/>
        <v>0</v>
      </c>
      <c r="K73" s="115">
        <v>5</v>
      </c>
    </row>
    <row r="74" spans="1:11" ht="15">
      <c r="A74" s="5"/>
      <c r="B74" s="16" t="s">
        <v>4</v>
      </c>
      <c r="C74" s="32">
        <f>SUM(D74:J74)</f>
        <v>350</v>
      </c>
      <c r="D74" s="32">
        <v>350</v>
      </c>
      <c r="E74" s="32">
        <v>0</v>
      </c>
      <c r="F74" s="32">
        <v>0</v>
      </c>
      <c r="G74" s="32">
        <v>0</v>
      </c>
      <c r="H74" s="32">
        <f>SUM(G74)</f>
        <v>0</v>
      </c>
      <c r="I74" s="32">
        <f>SUM(H74)</f>
        <v>0</v>
      </c>
      <c r="J74" s="32">
        <f>SUM(I74)</f>
        <v>0</v>
      </c>
      <c r="K74" s="116"/>
    </row>
    <row r="75" spans="1:11" ht="15">
      <c r="A75" s="136" t="s">
        <v>86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8"/>
    </row>
    <row r="76" spans="1:11" ht="15">
      <c r="A76" s="5"/>
      <c r="B76" s="51" t="s">
        <v>64</v>
      </c>
      <c r="C76" s="52">
        <f>SUM(C77)</f>
        <v>500.10000000000014</v>
      </c>
      <c r="D76" s="53">
        <f>SUM(D77)</f>
        <v>229.6</v>
      </c>
      <c r="E76" s="53">
        <f aca="true" t="shared" si="34" ref="E76:J76">SUM(E77)</f>
        <v>50</v>
      </c>
      <c r="F76" s="52">
        <f t="shared" si="34"/>
        <v>44.1</v>
      </c>
      <c r="G76" s="52">
        <f t="shared" si="34"/>
        <v>44.1</v>
      </c>
      <c r="H76" s="52">
        <f t="shared" si="34"/>
        <v>44.1</v>
      </c>
      <c r="I76" s="52">
        <f t="shared" si="34"/>
        <v>44.1</v>
      </c>
      <c r="J76" s="52">
        <f t="shared" si="34"/>
        <v>44.1</v>
      </c>
      <c r="K76" s="115">
        <v>12</v>
      </c>
    </row>
    <row r="77" spans="1:11" ht="15">
      <c r="A77" s="5"/>
      <c r="B77" s="16" t="s">
        <v>4</v>
      </c>
      <c r="C77" s="30">
        <f>SUM(D77:J77)</f>
        <v>500.10000000000014</v>
      </c>
      <c r="D77" s="29">
        <v>229.6</v>
      </c>
      <c r="E77" s="32">
        <v>50</v>
      </c>
      <c r="F77" s="32">
        <v>44.1</v>
      </c>
      <c r="G77" s="32">
        <v>44.1</v>
      </c>
      <c r="H77" s="32">
        <f>SUM(G77)</f>
        <v>44.1</v>
      </c>
      <c r="I77" s="32">
        <f>SUM(H77)</f>
        <v>44.1</v>
      </c>
      <c r="J77" s="32">
        <f>SUM(I77)</f>
        <v>44.1</v>
      </c>
      <c r="K77" s="116"/>
    </row>
    <row r="78" spans="1:11" ht="30.75" customHeight="1">
      <c r="A78" s="117" t="s">
        <v>25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9"/>
    </row>
    <row r="79" spans="1:12" ht="27">
      <c r="A79" s="74"/>
      <c r="B79" s="73" t="s">
        <v>36</v>
      </c>
      <c r="C79" s="79">
        <f>SUM(D79:J79)</f>
        <v>36693.9</v>
      </c>
      <c r="D79" s="79">
        <f>SUM(D80:D82)</f>
        <v>7547.4</v>
      </c>
      <c r="E79" s="79">
        <f aca="true" t="shared" si="35" ref="E79:J79">SUM(E80:E82)</f>
        <v>6467.5</v>
      </c>
      <c r="F79" s="79">
        <f t="shared" si="35"/>
        <v>4535.8</v>
      </c>
      <c r="G79" s="79">
        <f t="shared" si="35"/>
        <v>4535.8</v>
      </c>
      <c r="H79" s="79">
        <f t="shared" si="35"/>
        <v>4535.8</v>
      </c>
      <c r="I79" s="79">
        <f t="shared" si="35"/>
        <v>4535.8</v>
      </c>
      <c r="J79" s="79">
        <f t="shared" si="35"/>
        <v>4535.8</v>
      </c>
      <c r="K79" s="80"/>
      <c r="L79" s="68"/>
    </row>
    <row r="80" spans="1:11" ht="15">
      <c r="A80" s="74"/>
      <c r="B80" s="70" t="s">
        <v>4</v>
      </c>
      <c r="C80" s="81">
        <f>SUM(D80:J80)</f>
        <v>33349.5</v>
      </c>
      <c r="D80" s="82">
        <f>SUM(D85+D104)</f>
        <v>4203</v>
      </c>
      <c r="E80" s="82">
        <f>SUM(E85+E104)</f>
        <v>6467.5</v>
      </c>
      <c r="F80" s="82">
        <f>F85+F104</f>
        <v>4535.8</v>
      </c>
      <c r="G80" s="82">
        <f>SUM(G85+G104)</f>
        <v>4535.8</v>
      </c>
      <c r="H80" s="82">
        <f>SUM(H85+H104)</f>
        <v>4535.8</v>
      </c>
      <c r="I80" s="82">
        <f>SUM(I85+I104)</f>
        <v>4535.8</v>
      </c>
      <c r="J80" s="82">
        <f>SUM(J85+J104)</f>
        <v>4535.8</v>
      </c>
      <c r="K80" s="83"/>
    </row>
    <row r="81" spans="1:11" ht="15">
      <c r="A81" s="74"/>
      <c r="B81" s="70" t="s">
        <v>5</v>
      </c>
      <c r="C81" s="81">
        <f>SUM(D81:J81)</f>
        <v>3344.4</v>
      </c>
      <c r="D81" s="82">
        <f>SUM(D86+D105)</f>
        <v>3344.4</v>
      </c>
      <c r="E81" s="82">
        <f aca="true" t="shared" si="36" ref="E81:J81">SUM(E86+E105)</f>
        <v>0</v>
      </c>
      <c r="F81" s="82">
        <f t="shared" si="36"/>
        <v>0</v>
      </c>
      <c r="G81" s="82">
        <f t="shared" si="36"/>
        <v>0</v>
      </c>
      <c r="H81" s="82">
        <f t="shared" si="36"/>
        <v>0</v>
      </c>
      <c r="I81" s="82">
        <f t="shared" si="36"/>
        <v>0</v>
      </c>
      <c r="J81" s="82">
        <f t="shared" si="36"/>
        <v>0</v>
      </c>
      <c r="K81" s="83"/>
    </row>
    <row r="82" spans="1:11" ht="15">
      <c r="A82" s="74"/>
      <c r="B82" s="70" t="s">
        <v>92</v>
      </c>
      <c r="C82" s="81">
        <f>SUM(D82:J82)</f>
        <v>0</v>
      </c>
      <c r="D82" s="82">
        <v>0</v>
      </c>
      <c r="E82" s="82">
        <f aca="true" t="shared" si="37" ref="E82:J82">SUM(E87+E105)</f>
        <v>0</v>
      </c>
      <c r="F82" s="82">
        <f t="shared" si="37"/>
        <v>0</v>
      </c>
      <c r="G82" s="82">
        <f t="shared" si="37"/>
        <v>0</v>
      </c>
      <c r="H82" s="82">
        <f t="shared" si="37"/>
        <v>0</v>
      </c>
      <c r="I82" s="82">
        <f t="shared" si="37"/>
        <v>0</v>
      </c>
      <c r="J82" s="82">
        <f t="shared" si="37"/>
        <v>0</v>
      </c>
      <c r="K82" s="83"/>
    </row>
    <row r="83" spans="1:11" ht="15" customHeight="1">
      <c r="A83" s="130" t="s">
        <v>10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2"/>
    </row>
    <row r="84" spans="1:11" ht="40.5">
      <c r="A84" s="74"/>
      <c r="B84" s="73" t="s">
        <v>37</v>
      </c>
      <c r="C84" s="76">
        <f>SUM(C85:C87)</f>
        <v>17187.4</v>
      </c>
      <c r="D84" s="76">
        <f>SUM(D85:D87)</f>
        <v>3187.4</v>
      </c>
      <c r="E84" s="76">
        <f aca="true" t="shared" si="38" ref="E84:J84">SUM(E85:E87)</f>
        <v>4000</v>
      </c>
      <c r="F84" s="76">
        <f t="shared" si="38"/>
        <v>2000</v>
      </c>
      <c r="G84" s="76">
        <f t="shared" si="38"/>
        <v>2000</v>
      </c>
      <c r="H84" s="76">
        <f t="shared" si="38"/>
        <v>2000</v>
      </c>
      <c r="I84" s="76">
        <f t="shared" si="38"/>
        <v>2000</v>
      </c>
      <c r="J84" s="76">
        <f t="shared" si="38"/>
        <v>2000</v>
      </c>
      <c r="K84" s="77"/>
    </row>
    <row r="85" spans="1:11" ht="15">
      <c r="A85" s="74"/>
      <c r="B85" s="70" t="s">
        <v>4</v>
      </c>
      <c r="C85" s="78">
        <f>SUM(D85:J85)</f>
        <v>14431</v>
      </c>
      <c r="D85" s="78">
        <v>431</v>
      </c>
      <c r="E85" s="78">
        <f aca="true" t="shared" si="39" ref="E85:J85">SUM(E94)</f>
        <v>4000</v>
      </c>
      <c r="F85" s="78">
        <f t="shared" si="39"/>
        <v>2000</v>
      </c>
      <c r="G85" s="78">
        <f t="shared" si="39"/>
        <v>2000</v>
      </c>
      <c r="H85" s="78">
        <f t="shared" si="39"/>
        <v>2000</v>
      </c>
      <c r="I85" s="78">
        <f t="shared" si="39"/>
        <v>2000</v>
      </c>
      <c r="J85" s="78">
        <f t="shared" si="39"/>
        <v>2000</v>
      </c>
      <c r="K85" s="75"/>
    </row>
    <row r="86" spans="1:11" ht="15">
      <c r="A86" s="74"/>
      <c r="B86" s="70" t="s">
        <v>5</v>
      </c>
      <c r="C86" s="78">
        <f>SUM(D86:J86)</f>
        <v>2756.4</v>
      </c>
      <c r="D86" s="78">
        <f>SUM(D95)</f>
        <v>2756.4</v>
      </c>
      <c r="E86" s="78">
        <f aca="true" t="shared" si="40" ref="E86:J86">SUM(E95)</f>
        <v>0</v>
      </c>
      <c r="F86" s="78">
        <f t="shared" si="40"/>
        <v>0</v>
      </c>
      <c r="G86" s="78">
        <f t="shared" si="40"/>
        <v>0</v>
      </c>
      <c r="H86" s="78">
        <f t="shared" si="40"/>
        <v>0</v>
      </c>
      <c r="I86" s="78">
        <f t="shared" si="40"/>
        <v>0</v>
      </c>
      <c r="J86" s="78">
        <f t="shared" si="40"/>
        <v>0</v>
      </c>
      <c r="K86" s="75"/>
    </row>
    <row r="87" spans="1:11" ht="15">
      <c r="A87" s="74"/>
      <c r="B87" s="70" t="s">
        <v>92</v>
      </c>
      <c r="C87" s="78">
        <f>SUM(D87:J87)</f>
        <v>0</v>
      </c>
      <c r="D87" s="78">
        <f>SUM(D96)</f>
        <v>0</v>
      </c>
      <c r="E87" s="78">
        <f aca="true" t="shared" si="41" ref="E87:J87">SUM(E96)</f>
        <v>0</v>
      </c>
      <c r="F87" s="78">
        <f t="shared" si="41"/>
        <v>0</v>
      </c>
      <c r="G87" s="78">
        <f t="shared" si="41"/>
        <v>0</v>
      </c>
      <c r="H87" s="78">
        <f t="shared" si="41"/>
        <v>0</v>
      </c>
      <c r="I87" s="78">
        <f t="shared" si="41"/>
        <v>0</v>
      </c>
      <c r="J87" s="78">
        <f t="shared" si="41"/>
        <v>0</v>
      </c>
      <c r="K87" s="75"/>
    </row>
    <row r="88" spans="1:11" ht="18.75" customHeight="1">
      <c r="A88" s="133" t="s">
        <v>11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5"/>
    </row>
    <row r="89" spans="1:11" ht="39" customHeight="1">
      <c r="A89" s="11"/>
      <c r="B89" s="35" t="s">
        <v>24</v>
      </c>
      <c r="C89" s="65">
        <v>0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1"/>
    </row>
    <row r="90" spans="1:11" ht="12.75" customHeight="1">
      <c r="A90" s="11"/>
      <c r="B90" s="16" t="s">
        <v>4</v>
      </c>
      <c r="C90" s="65">
        <v>0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1"/>
    </row>
    <row r="91" spans="1:11" ht="12.75" customHeight="1">
      <c r="A91" s="11"/>
      <c r="B91" s="36" t="s">
        <v>5</v>
      </c>
      <c r="C91" s="113"/>
      <c r="D91" s="113"/>
      <c r="E91" s="113"/>
      <c r="F91" s="113"/>
      <c r="G91" s="113"/>
      <c r="H91" s="113"/>
      <c r="I91" s="113"/>
      <c r="J91" s="113"/>
      <c r="K91" s="1"/>
    </row>
    <row r="92" spans="1:11" ht="15" customHeight="1">
      <c r="A92" s="133" t="s">
        <v>12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5"/>
    </row>
    <row r="93" spans="1:11" ht="15">
      <c r="A93" s="11"/>
      <c r="B93" s="15" t="s">
        <v>38</v>
      </c>
      <c r="C93" s="41">
        <f>SUM(C94:C96)</f>
        <v>17187.4</v>
      </c>
      <c r="D93" s="41">
        <f>SUM(D94:D96)</f>
        <v>3187.4</v>
      </c>
      <c r="E93" s="41">
        <f aca="true" t="shared" si="42" ref="E93:J93">SUM(E94:E96)</f>
        <v>4000</v>
      </c>
      <c r="F93" s="41">
        <f t="shared" si="42"/>
        <v>2000</v>
      </c>
      <c r="G93" s="41">
        <f t="shared" si="42"/>
        <v>2000</v>
      </c>
      <c r="H93" s="41">
        <f t="shared" si="42"/>
        <v>2000</v>
      </c>
      <c r="I93" s="41">
        <f t="shared" si="42"/>
        <v>2000</v>
      </c>
      <c r="J93" s="41">
        <f t="shared" si="42"/>
        <v>2000</v>
      </c>
      <c r="K93" s="1"/>
    </row>
    <row r="94" spans="1:11" ht="15">
      <c r="A94" s="11"/>
      <c r="B94" s="16" t="s">
        <v>4</v>
      </c>
      <c r="C94" s="42">
        <f>SUM(D94:J94)</f>
        <v>14431</v>
      </c>
      <c r="D94" s="42">
        <f>SUM(D99)</f>
        <v>431</v>
      </c>
      <c r="E94" s="42">
        <f aca="true" t="shared" si="43" ref="E94:J94">SUM(E99)</f>
        <v>4000</v>
      </c>
      <c r="F94" s="42">
        <f t="shared" si="43"/>
        <v>2000</v>
      </c>
      <c r="G94" s="42">
        <f t="shared" si="43"/>
        <v>2000</v>
      </c>
      <c r="H94" s="42">
        <f t="shared" si="43"/>
        <v>2000</v>
      </c>
      <c r="I94" s="42">
        <f t="shared" si="43"/>
        <v>2000</v>
      </c>
      <c r="J94" s="42">
        <f t="shared" si="43"/>
        <v>2000</v>
      </c>
      <c r="K94" s="1"/>
    </row>
    <row r="95" spans="1:11" ht="15">
      <c r="A95" s="11"/>
      <c r="B95" s="36" t="s">
        <v>5</v>
      </c>
      <c r="C95" s="42">
        <f>SUM(D95:J95)</f>
        <v>2756.4</v>
      </c>
      <c r="D95" s="42">
        <f>SUM(D100)</f>
        <v>2756.4</v>
      </c>
      <c r="E95" s="42">
        <f aca="true" t="shared" si="44" ref="E95:J95">SUM(E100)</f>
        <v>0</v>
      </c>
      <c r="F95" s="42">
        <f t="shared" si="44"/>
        <v>0</v>
      </c>
      <c r="G95" s="42">
        <f t="shared" si="44"/>
        <v>0</v>
      </c>
      <c r="H95" s="42">
        <f t="shared" si="44"/>
        <v>0</v>
      </c>
      <c r="I95" s="42">
        <f t="shared" si="44"/>
        <v>0</v>
      </c>
      <c r="J95" s="42">
        <f t="shared" si="44"/>
        <v>0</v>
      </c>
      <c r="K95" s="1"/>
    </row>
    <row r="96" spans="1:11" ht="15">
      <c r="A96" s="11"/>
      <c r="B96" s="70" t="s">
        <v>92</v>
      </c>
      <c r="C96" s="42">
        <f>SUM(D96:J96)</f>
        <v>0</v>
      </c>
      <c r="D96" s="42">
        <f>SUM(D101)</f>
        <v>0</v>
      </c>
      <c r="E96" s="42">
        <f aca="true" t="shared" si="45" ref="E96:J96">SUM(E101)</f>
        <v>0</v>
      </c>
      <c r="F96" s="42">
        <f t="shared" si="45"/>
        <v>0</v>
      </c>
      <c r="G96" s="42">
        <f t="shared" si="45"/>
        <v>0</v>
      </c>
      <c r="H96" s="42">
        <f t="shared" si="45"/>
        <v>0</v>
      </c>
      <c r="I96" s="42">
        <f t="shared" si="45"/>
        <v>0</v>
      </c>
      <c r="J96" s="42">
        <f t="shared" si="45"/>
        <v>0</v>
      </c>
      <c r="K96" s="14"/>
    </row>
    <row r="97" spans="1:11" ht="40.5" customHeight="1">
      <c r="A97" s="121" t="s">
        <v>54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3"/>
    </row>
    <row r="98" spans="1:11" ht="15">
      <c r="A98" s="13"/>
      <c r="B98" s="15" t="s">
        <v>19</v>
      </c>
      <c r="C98" s="38">
        <f>SUM(C99:C101)</f>
        <v>17187.4</v>
      </c>
      <c r="D98" s="38">
        <f>SUM(D99:D101)</f>
        <v>3187.4</v>
      </c>
      <c r="E98" s="38">
        <f aca="true" t="shared" si="46" ref="E98:J98">SUM(E99:E101)</f>
        <v>4000</v>
      </c>
      <c r="F98" s="38">
        <f t="shared" si="46"/>
        <v>2000</v>
      </c>
      <c r="G98" s="38">
        <f t="shared" si="46"/>
        <v>2000</v>
      </c>
      <c r="H98" s="38">
        <f t="shared" si="46"/>
        <v>2000</v>
      </c>
      <c r="I98" s="38">
        <f t="shared" si="46"/>
        <v>2000</v>
      </c>
      <c r="J98" s="38">
        <f t="shared" si="46"/>
        <v>2000</v>
      </c>
      <c r="K98" s="115">
        <v>27</v>
      </c>
    </row>
    <row r="99" spans="1:11" ht="15">
      <c r="A99" s="11"/>
      <c r="B99" s="16" t="s">
        <v>4</v>
      </c>
      <c r="C99" s="46">
        <f>SUM(D99:J99)</f>
        <v>14431</v>
      </c>
      <c r="D99" s="46">
        <v>431</v>
      </c>
      <c r="E99" s="46">
        <v>4000</v>
      </c>
      <c r="F99" s="40">
        <v>2000</v>
      </c>
      <c r="G99" s="40">
        <f aca="true" t="shared" si="47" ref="G99:J100">SUM(F99)</f>
        <v>2000</v>
      </c>
      <c r="H99" s="40">
        <f t="shared" si="47"/>
        <v>2000</v>
      </c>
      <c r="I99" s="40">
        <f t="shared" si="47"/>
        <v>2000</v>
      </c>
      <c r="J99" s="40">
        <f t="shared" si="47"/>
        <v>2000</v>
      </c>
      <c r="K99" s="126"/>
    </row>
    <row r="100" spans="1:11" ht="15">
      <c r="A100" s="11"/>
      <c r="B100" s="16" t="s">
        <v>5</v>
      </c>
      <c r="C100" s="46">
        <f>SUM(D100:J100)</f>
        <v>2756.4</v>
      </c>
      <c r="D100" s="46">
        <v>2756.4</v>
      </c>
      <c r="E100" s="46">
        <v>0</v>
      </c>
      <c r="F100" s="40">
        <f>SUM(E100*1.05)</f>
        <v>0</v>
      </c>
      <c r="G100" s="40">
        <f t="shared" si="47"/>
        <v>0</v>
      </c>
      <c r="H100" s="40">
        <f t="shared" si="47"/>
        <v>0</v>
      </c>
      <c r="I100" s="40">
        <f t="shared" si="47"/>
        <v>0</v>
      </c>
      <c r="J100" s="40">
        <f t="shared" si="47"/>
        <v>0</v>
      </c>
      <c r="K100" s="126"/>
    </row>
    <row r="101" spans="1:11" ht="15">
      <c r="A101" s="11"/>
      <c r="B101" s="70" t="s">
        <v>92</v>
      </c>
      <c r="C101" s="46">
        <f>SUM(D101:J101)</f>
        <v>0</v>
      </c>
      <c r="D101" s="46">
        <v>0</v>
      </c>
      <c r="E101" s="46">
        <v>0</v>
      </c>
      <c r="F101" s="40">
        <v>0</v>
      </c>
      <c r="G101" s="40">
        <f>SUM(F101)</f>
        <v>0</v>
      </c>
      <c r="H101" s="40">
        <f>SUM(G101)</f>
        <v>0</v>
      </c>
      <c r="I101" s="40">
        <f>SUM(H101)</f>
        <v>0</v>
      </c>
      <c r="J101" s="40">
        <f>SUM(I101)</f>
        <v>0</v>
      </c>
      <c r="K101" s="116"/>
    </row>
    <row r="102" spans="1:11" ht="17.25" customHeight="1">
      <c r="A102" s="130" t="s">
        <v>13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2"/>
    </row>
    <row r="103" spans="1:11" ht="37.5" customHeight="1">
      <c r="A103" s="74"/>
      <c r="B103" s="73" t="s">
        <v>14</v>
      </c>
      <c r="C103" s="84">
        <f>SUM(D103:J103)</f>
        <v>19506.499999999996</v>
      </c>
      <c r="D103" s="84">
        <f>SUM(D104:D105)</f>
        <v>4360</v>
      </c>
      <c r="E103" s="84">
        <f aca="true" t="shared" si="48" ref="E103:J103">SUM(E104:E105)</f>
        <v>2467.5</v>
      </c>
      <c r="F103" s="84">
        <f t="shared" si="48"/>
        <v>2535.8</v>
      </c>
      <c r="G103" s="84">
        <f t="shared" si="48"/>
        <v>2535.8</v>
      </c>
      <c r="H103" s="84">
        <f t="shared" si="48"/>
        <v>2535.8</v>
      </c>
      <c r="I103" s="84">
        <f t="shared" si="48"/>
        <v>2535.8</v>
      </c>
      <c r="J103" s="84">
        <f t="shared" si="48"/>
        <v>2535.8</v>
      </c>
      <c r="K103" s="83"/>
    </row>
    <row r="104" spans="1:11" ht="15">
      <c r="A104" s="74"/>
      <c r="B104" s="70" t="s">
        <v>4</v>
      </c>
      <c r="C104" s="82">
        <f>SUM(D104:J104)</f>
        <v>18918.499999999996</v>
      </c>
      <c r="D104" s="82">
        <f>SUM(D108+D116+D120+D123)</f>
        <v>3772</v>
      </c>
      <c r="E104" s="82">
        <f aca="true" t="shared" si="49" ref="E104:J104">SUM(E108+E116+E120+E123)</f>
        <v>2467.5</v>
      </c>
      <c r="F104" s="82">
        <f t="shared" si="49"/>
        <v>2535.8</v>
      </c>
      <c r="G104" s="82">
        <f t="shared" si="49"/>
        <v>2535.8</v>
      </c>
      <c r="H104" s="82">
        <f t="shared" si="49"/>
        <v>2535.8</v>
      </c>
      <c r="I104" s="82">
        <f t="shared" si="49"/>
        <v>2535.8</v>
      </c>
      <c r="J104" s="82">
        <f t="shared" si="49"/>
        <v>2535.8</v>
      </c>
      <c r="K104" s="83"/>
    </row>
    <row r="105" spans="1:11" ht="15">
      <c r="A105" s="74"/>
      <c r="B105" s="95" t="s">
        <v>5</v>
      </c>
      <c r="C105" s="82">
        <f>SUM(D105:J105)</f>
        <v>588</v>
      </c>
      <c r="D105" s="82">
        <f>SUM(D117)</f>
        <v>588</v>
      </c>
      <c r="E105" s="82">
        <f aca="true" t="shared" si="50" ref="E105:J105">SUM(E117)</f>
        <v>0</v>
      </c>
      <c r="F105" s="82">
        <f t="shared" si="50"/>
        <v>0</v>
      </c>
      <c r="G105" s="82">
        <f t="shared" si="50"/>
        <v>0</v>
      </c>
      <c r="H105" s="82">
        <f t="shared" si="50"/>
        <v>0</v>
      </c>
      <c r="I105" s="82">
        <f t="shared" si="50"/>
        <v>0</v>
      </c>
      <c r="J105" s="82">
        <f t="shared" si="50"/>
        <v>0</v>
      </c>
      <c r="K105" s="83"/>
    </row>
    <row r="106" spans="1:11" ht="31.5" customHeight="1">
      <c r="A106" s="139" t="s">
        <v>75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3"/>
    </row>
    <row r="107" spans="1:11" ht="15">
      <c r="A107" s="11"/>
      <c r="B107" s="15" t="s">
        <v>76</v>
      </c>
      <c r="C107" s="33">
        <f>SUM(D107:J107)</f>
        <v>3794.000000000001</v>
      </c>
      <c r="D107" s="38">
        <f aca="true" t="shared" si="51" ref="D107:J107">SUM(D108:D109)</f>
        <v>1200</v>
      </c>
      <c r="E107" s="38">
        <f t="shared" si="51"/>
        <v>415</v>
      </c>
      <c r="F107" s="38">
        <f t="shared" si="51"/>
        <v>435.8</v>
      </c>
      <c r="G107" s="38">
        <f t="shared" si="51"/>
        <v>435.8</v>
      </c>
      <c r="H107" s="38">
        <f t="shared" si="51"/>
        <v>435.8</v>
      </c>
      <c r="I107" s="38">
        <f t="shared" si="51"/>
        <v>435.8</v>
      </c>
      <c r="J107" s="38">
        <f t="shared" si="51"/>
        <v>435.8</v>
      </c>
      <c r="K107" s="148" t="s">
        <v>94</v>
      </c>
    </row>
    <row r="108" spans="1:11" ht="15">
      <c r="A108" s="11"/>
      <c r="B108" s="16" t="s">
        <v>4</v>
      </c>
      <c r="C108" s="32">
        <f>SUM(D108:J108)</f>
        <v>3794.000000000001</v>
      </c>
      <c r="D108" s="39">
        <f>SUM(D113)</f>
        <v>1200</v>
      </c>
      <c r="E108" s="39">
        <f aca="true" t="shared" si="52" ref="E108:J108">SUM(E113)</f>
        <v>415</v>
      </c>
      <c r="F108" s="39">
        <f t="shared" si="52"/>
        <v>435.8</v>
      </c>
      <c r="G108" s="39">
        <f t="shared" si="52"/>
        <v>435.8</v>
      </c>
      <c r="H108" s="39">
        <f t="shared" si="52"/>
        <v>435.8</v>
      </c>
      <c r="I108" s="39">
        <f t="shared" si="52"/>
        <v>435.8</v>
      </c>
      <c r="J108" s="39">
        <f t="shared" si="52"/>
        <v>435.8</v>
      </c>
      <c r="K108" s="149"/>
    </row>
    <row r="109" spans="1:11" ht="15">
      <c r="A109" s="11"/>
      <c r="B109" s="16" t="s">
        <v>5</v>
      </c>
      <c r="C109" s="32">
        <f>SUM(D109:J109)</f>
        <v>0</v>
      </c>
      <c r="D109" s="39">
        <f>SUM(D110)</f>
        <v>0</v>
      </c>
      <c r="E109" s="39">
        <f aca="true" t="shared" si="53" ref="E109:J109">SUM(E110)</f>
        <v>0</v>
      </c>
      <c r="F109" s="39">
        <f t="shared" si="53"/>
        <v>0</v>
      </c>
      <c r="G109" s="39">
        <f t="shared" si="53"/>
        <v>0</v>
      </c>
      <c r="H109" s="39">
        <f t="shared" si="53"/>
        <v>0</v>
      </c>
      <c r="I109" s="39">
        <f t="shared" si="53"/>
        <v>0</v>
      </c>
      <c r="J109" s="39">
        <f t="shared" si="53"/>
        <v>0</v>
      </c>
      <c r="K109" s="150"/>
    </row>
    <row r="110" spans="1:11" ht="15">
      <c r="A110" s="5"/>
      <c r="B110" s="70" t="s">
        <v>92</v>
      </c>
      <c r="C110" s="32">
        <f>SUM(D110:J110)</f>
        <v>0</v>
      </c>
      <c r="D110" s="58">
        <v>0</v>
      </c>
      <c r="E110" s="32">
        <v>0</v>
      </c>
      <c r="F110" s="32">
        <v>0</v>
      </c>
      <c r="G110" s="40">
        <f>SUM(F110)</f>
        <v>0</v>
      </c>
      <c r="H110" s="40">
        <f>SUM(G110)</f>
        <v>0</v>
      </c>
      <c r="I110" s="40">
        <f>SUM(H110)</f>
        <v>0</v>
      </c>
      <c r="J110" s="40">
        <f>SUM(I110)</f>
        <v>0</v>
      </c>
      <c r="K110" s="64"/>
    </row>
    <row r="111" spans="1:11" ht="15">
      <c r="A111" s="136" t="s">
        <v>77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8"/>
    </row>
    <row r="112" spans="1:11" ht="15">
      <c r="A112" s="5"/>
      <c r="B112" s="51" t="s">
        <v>64</v>
      </c>
      <c r="C112" s="59">
        <f aca="true" t="shared" si="54" ref="C112:J112">SUM(C113)</f>
        <v>3794.000000000001</v>
      </c>
      <c r="D112" s="59">
        <f t="shared" si="54"/>
        <v>1200</v>
      </c>
      <c r="E112" s="59">
        <f t="shared" si="54"/>
        <v>415</v>
      </c>
      <c r="F112" s="59">
        <f t="shared" si="54"/>
        <v>435.8</v>
      </c>
      <c r="G112" s="59">
        <f t="shared" si="54"/>
        <v>435.8</v>
      </c>
      <c r="H112" s="59">
        <f t="shared" si="54"/>
        <v>435.8</v>
      </c>
      <c r="I112" s="59">
        <f t="shared" si="54"/>
        <v>435.8</v>
      </c>
      <c r="J112" s="59">
        <f t="shared" si="54"/>
        <v>435.8</v>
      </c>
      <c r="K112" s="115"/>
    </row>
    <row r="113" spans="1:11" ht="15">
      <c r="A113" s="5"/>
      <c r="B113" s="16" t="s">
        <v>4</v>
      </c>
      <c r="C113" s="32">
        <f>SUM(D113:J113)</f>
        <v>3794.000000000001</v>
      </c>
      <c r="D113" s="32">
        <v>1200</v>
      </c>
      <c r="E113" s="32">
        <v>415</v>
      </c>
      <c r="F113" s="32">
        <v>435.8</v>
      </c>
      <c r="G113" s="32">
        <f>SUM(F113)</f>
        <v>435.8</v>
      </c>
      <c r="H113" s="32">
        <f>SUM(G113)</f>
        <v>435.8</v>
      </c>
      <c r="I113" s="32">
        <f>SUM(H113)</f>
        <v>435.8</v>
      </c>
      <c r="J113" s="32">
        <f>SUM(I113)</f>
        <v>435.8</v>
      </c>
      <c r="K113" s="116"/>
    </row>
    <row r="114" spans="1:11" ht="28.5" customHeight="1">
      <c r="A114" s="121" t="s">
        <v>63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3"/>
    </row>
    <row r="115" spans="1:11" ht="15">
      <c r="A115" s="11"/>
      <c r="B115" s="15" t="s">
        <v>15</v>
      </c>
      <c r="C115" s="38">
        <f>SUM(C116:C117)</f>
        <v>15230</v>
      </c>
      <c r="D115" s="38">
        <f>SUM(D116:D117)</f>
        <v>2730</v>
      </c>
      <c r="E115" s="38">
        <f aca="true" t="shared" si="55" ref="E115:J115">SUM(E116:E117)</f>
        <v>2000</v>
      </c>
      <c r="F115" s="38">
        <f t="shared" si="55"/>
        <v>2100</v>
      </c>
      <c r="G115" s="38">
        <f t="shared" si="55"/>
        <v>2100</v>
      </c>
      <c r="H115" s="38">
        <f t="shared" si="55"/>
        <v>2100</v>
      </c>
      <c r="I115" s="38">
        <f t="shared" si="55"/>
        <v>2100</v>
      </c>
      <c r="J115" s="38">
        <f t="shared" si="55"/>
        <v>2100</v>
      </c>
      <c r="K115" s="148">
        <v>26</v>
      </c>
    </row>
    <row r="116" spans="1:11" ht="15">
      <c r="A116" s="11"/>
      <c r="B116" s="16" t="s">
        <v>4</v>
      </c>
      <c r="C116" s="39">
        <f>SUM(D116:J116)</f>
        <v>14642</v>
      </c>
      <c r="D116" s="39">
        <v>2142</v>
      </c>
      <c r="E116" s="39">
        <v>2000</v>
      </c>
      <c r="F116" s="32">
        <v>2100</v>
      </c>
      <c r="G116" s="40">
        <f aca="true" t="shared" si="56" ref="G116:J117">SUM(F116)</f>
        <v>2100</v>
      </c>
      <c r="H116" s="40">
        <f t="shared" si="56"/>
        <v>2100</v>
      </c>
      <c r="I116" s="40">
        <f t="shared" si="56"/>
        <v>2100</v>
      </c>
      <c r="J116" s="40">
        <f t="shared" si="56"/>
        <v>2100</v>
      </c>
      <c r="K116" s="149"/>
    </row>
    <row r="117" spans="1:11" ht="15">
      <c r="A117" s="11"/>
      <c r="B117" s="16" t="s">
        <v>5</v>
      </c>
      <c r="C117" s="39">
        <f>SUM(D117:J117)</f>
        <v>588</v>
      </c>
      <c r="D117" s="39">
        <v>588</v>
      </c>
      <c r="E117" s="39">
        <v>0</v>
      </c>
      <c r="F117" s="32">
        <v>0</v>
      </c>
      <c r="G117" s="40">
        <v>0</v>
      </c>
      <c r="H117" s="40">
        <f t="shared" si="56"/>
        <v>0</v>
      </c>
      <c r="I117" s="40">
        <f t="shared" si="56"/>
        <v>0</v>
      </c>
      <c r="J117" s="40">
        <f t="shared" si="56"/>
        <v>0</v>
      </c>
      <c r="K117" s="150"/>
    </row>
    <row r="118" spans="1:11" ht="15">
      <c r="A118" s="139" t="s">
        <v>55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3"/>
    </row>
    <row r="119" spans="1:11" ht="15">
      <c r="A119" s="11"/>
      <c r="B119" s="15" t="s">
        <v>15</v>
      </c>
      <c r="C119" s="43">
        <f>SUM(D119:J119)</f>
        <v>380</v>
      </c>
      <c r="D119" s="41">
        <f>SUM(D120)</f>
        <v>380</v>
      </c>
      <c r="E119" s="41">
        <f aca="true" t="shared" si="57" ref="E119:J119">SUM(E120)</f>
        <v>0</v>
      </c>
      <c r="F119" s="41">
        <f t="shared" si="57"/>
        <v>0</v>
      </c>
      <c r="G119" s="41">
        <f t="shared" si="57"/>
        <v>0</v>
      </c>
      <c r="H119" s="41">
        <f t="shared" si="57"/>
        <v>0</v>
      </c>
      <c r="I119" s="41">
        <f t="shared" si="57"/>
        <v>0</v>
      </c>
      <c r="J119" s="41">
        <f t="shared" si="57"/>
        <v>0</v>
      </c>
      <c r="K119" s="148">
        <v>28</v>
      </c>
    </row>
    <row r="120" spans="1:11" ht="15">
      <c r="A120" s="11"/>
      <c r="B120" s="16" t="s">
        <v>4</v>
      </c>
      <c r="C120" s="44">
        <f>SUM(D120:J120)</f>
        <v>380</v>
      </c>
      <c r="D120" s="42">
        <v>380</v>
      </c>
      <c r="E120" s="42">
        <v>0</v>
      </c>
      <c r="F120" s="40">
        <v>0</v>
      </c>
      <c r="G120" s="40">
        <f>SUM(F120)</f>
        <v>0</v>
      </c>
      <c r="H120" s="40">
        <f>SUM(G120)</f>
        <v>0</v>
      </c>
      <c r="I120" s="40">
        <f>SUM(H120)</f>
        <v>0</v>
      </c>
      <c r="J120" s="40">
        <f>SUM(I120)</f>
        <v>0</v>
      </c>
      <c r="K120" s="149"/>
    </row>
    <row r="121" spans="1:11" ht="15">
      <c r="A121" s="139" t="s">
        <v>56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3"/>
    </row>
    <row r="122" spans="1:11" ht="15">
      <c r="A122" s="11"/>
      <c r="B122" s="15" t="s">
        <v>15</v>
      </c>
      <c r="C122" s="43">
        <f>SUM(D122:J122)</f>
        <v>102.5</v>
      </c>
      <c r="D122" s="41">
        <f>SUM(D123)</f>
        <v>50</v>
      </c>
      <c r="E122" s="41">
        <f aca="true" t="shared" si="58" ref="E122:J122">SUM(E123)</f>
        <v>52.5</v>
      </c>
      <c r="F122" s="41">
        <f t="shared" si="58"/>
        <v>0</v>
      </c>
      <c r="G122" s="41">
        <f t="shared" si="58"/>
        <v>0</v>
      </c>
      <c r="H122" s="41">
        <f t="shared" si="58"/>
        <v>0</v>
      </c>
      <c r="I122" s="41">
        <f t="shared" si="58"/>
        <v>0</v>
      </c>
      <c r="J122" s="41">
        <f t="shared" si="58"/>
        <v>0</v>
      </c>
      <c r="K122" s="148">
        <v>29</v>
      </c>
    </row>
    <row r="123" spans="1:11" ht="15">
      <c r="A123" s="11"/>
      <c r="B123" s="16" t="s">
        <v>4</v>
      </c>
      <c r="C123" s="44">
        <f>SUM(D123:J123)</f>
        <v>102.5</v>
      </c>
      <c r="D123" s="42">
        <v>50</v>
      </c>
      <c r="E123" s="42">
        <v>52.5</v>
      </c>
      <c r="F123" s="40">
        <v>0</v>
      </c>
      <c r="G123" s="40">
        <f>SUM(F123)</f>
        <v>0</v>
      </c>
      <c r="H123" s="40">
        <f>SUM(G123)</f>
        <v>0</v>
      </c>
      <c r="I123" s="40">
        <f>SUM(H123)</f>
        <v>0</v>
      </c>
      <c r="J123" s="40">
        <f>SUM(I123)</f>
        <v>0</v>
      </c>
      <c r="K123" s="149"/>
    </row>
    <row r="124" spans="1:11" ht="14.25" customHeight="1">
      <c r="A124" s="117" t="s">
        <v>21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9"/>
    </row>
    <row r="125" spans="1:11" ht="27">
      <c r="A125" s="74"/>
      <c r="B125" s="73" t="s">
        <v>41</v>
      </c>
      <c r="C125" s="76">
        <f>SUM(C126:C126)</f>
        <v>2706.9999999999995</v>
      </c>
      <c r="D125" s="76">
        <f>SUM(D126)</f>
        <v>1513</v>
      </c>
      <c r="E125" s="76">
        <f aca="true" t="shared" si="59" ref="E125:J125">SUM(E126)</f>
        <v>191</v>
      </c>
      <c r="F125" s="76">
        <f t="shared" si="59"/>
        <v>200.6</v>
      </c>
      <c r="G125" s="76">
        <f t="shared" si="59"/>
        <v>200.6</v>
      </c>
      <c r="H125" s="76">
        <f t="shared" si="59"/>
        <v>200.6</v>
      </c>
      <c r="I125" s="76">
        <f t="shared" si="59"/>
        <v>200.6</v>
      </c>
      <c r="J125" s="76">
        <f t="shared" si="59"/>
        <v>200.6</v>
      </c>
      <c r="K125" s="93"/>
    </row>
    <row r="126" spans="1:11" ht="15">
      <c r="A126" s="74"/>
      <c r="B126" s="70" t="s">
        <v>4</v>
      </c>
      <c r="C126" s="71">
        <f>SUM(D126:J126)</f>
        <v>2706.9999999999995</v>
      </c>
      <c r="D126" s="71">
        <f>SUM(D138)</f>
        <v>1513</v>
      </c>
      <c r="E126" s="71">
        <f aca="true" t="shared" si="60" ref="E126:J126">SUM(E138)</f>
        <v>191</v>
      </c>
      <c r="F126" s="71">
        <f t="shared" si="60"/>
        <v>200.6</v>
      </c>
      <c r="G126" s="71">
        <f t="shared" si="60"/>
        <v>200.6</v>
      </c>
      <c r="H126" s="71">
        <f t="shared" si="60"/>
        <v>200.6</v>
      </c>
      <c r="I126" s="71">
        <f t="shared" si="60"/>
        <v>200.6</v>
      </c>
      <c r="J126" s="71">
        <f t="shared" si="60"/>
        <v>200.6</v>
      </c>
      <c r="K126" s="75"/>
    </row>
    <row r="127" spans="1:11" ht="15" customHeight="1">
      <c r="A127" s="130" t="s">
        <v>10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2"/>
    </row>
    <row r="128" spans="1:11" ht="40.5">
      <c r="A128" s="74"/>
      <c r="B128" s="73" t="s">
        <v>37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6">
        <v>0</v>
      </c>
      <c r="J128" s="86">
        <v>0</v>
      </c>
      <c r="K128" s="87"/>
    </row>
    <row r="129" spans="1:11" ht="15">
      <c r="A129" s="74"/>
      <c r="B129" s="70" t="s">
        <v>4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  <c r="J129" s="88">
        <v>0</v>
      </c>
      <c r="K129" s="75"/>
    </row>
    <row r="130" spans="1:11" ht="15" customHeight="1">
      <c r="A130" s="133" t="s">
        <v>11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5"/>
    </row>
    <row r="131" spans="1:11" ht="51" customHeight="1">
      <c r="A131" s="11"/>
      <c r="B131" s="15" t="s">
        <v>39</v>
      </c>
      <c r="C131" s="26">
        <f>SUM(C132)</f>
        <v>0</v>
      </c>
      <c r="D131" s="26">
        <f aca="true" t="shared" si="61" ref="D131:J131">SUM(D132)</f>
        <v>0</v>
      </c>
      <c r="E131" s="26">
        <f t="shared" si="61"/>
        <v>0</v>
      </c>
      <c r="F131" s="26">
        <f t="shared" si="61"/>
        <v>0</v>
      </c>
      <c r="G131" s="26">
        <f t="shared" si="61"/>
        <v>0</v>
      </c>
      <c r="H131" s="26">
        <f t="shared" si="61"/>
        <v>0</v>
      </c>
      <c r="I131" s="26">
        <f t="shared" si="61"/>
        <v>0</v>
      </c>
      <c r="J131" s="26">
        <f t="shared" si="61"/>
        <v>0</v>
      </c>
      <c r="K131" s="12"/>
    </row>
    <row r="132" spans="1:11" ht="15">
      <c r="A132" s="11"/>
      <c r="B132" s="22" t="s">
        <v>4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6"/>
    </row>
    <row r="133" spans="1:11" ht="12" customHeight="1">
      <c r="A133" s="133" t="s">
        <v>12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5"/>
    </row>
    <row r="134" spans="1:11" ht="15">
      <c r="A134" s="13"/>
      <c r="B134" s="15" t="s">
        <v>40</v>
      </c>
      <c r="C134" s="27">
        <f>SUM(A136)</f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13"/>
    </row>
    <row r="135" spans="1:11" ht="15">
      <c r="A135" s="11"/>
      <c r="B135" s="22" t="s">
        <v>4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1"/>
    </row>
    <row r="136" spans="1:11" ht="12" customHeight="1">
      <c r="A136" s="133" t="s">
        <v>13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135"/>
    </row>
    <row r="137" spans="1:11" ht="15">
      <c r="A137" s="89"/>
      <c r="B137" s="73" t="s">
        <v>19</v>
      </c>
      <c r="C137" s="76">
        <f aca="true" t="shared" si="62" ref="C137:J137">SUM(C138:C138)</f>
        <v>2706.9999999999995</v>
      </c>
      <c r="D137" s="76">
        <f t="shared" si="62"/>
        <v>1513</v>
      </c>
      <c r="E137" s="76">
        <f t="shared" si="62"/>
        <v>191</v>
      </c>
      <c r="F137" s="76">
        <f t="shared" si="62"/>
        <v>200.6</v>
      </c>
      <c r="G137" s="76">
        <f t="shared" si="62"/>
        <v>200.6</v>
      </c>
      <c r="H137" s="76">
        <f t="shared" si="62"/>
        <v>200.6</v>
      </c>
      <c r="I137" s="76">
        <f t="shared" si="62"/>
        <v>200.6</v>
      </c>
      <c r="J137" s="76">
        <f t="shared" si="62"/>
        <v>200.6</v>
      </c>
      <c r="K137" s="89"/>
    </row>
    <row r="138" spans="1:11" ht="15">
      <c r="A138" s="74"/>
      <c r="B138" s="70" t="s">
        <v>4</v>
      </c>
      <c r="C138" s="71">
        <f>SUM(D138:J138)</f>
        <v>2706.9999999999995</v>
      </c>
      <c r="D138" s="71">
        <f>SUM(D141)</f>
        <v>1513</v>
      </c>
      <c r="E138" s="71">
        <f aca="true" t="shared" si="63" ref="E138:J138">SUM(E141)</f>
        <v>191</v>
      </c>
      <c r="F138" s="71">
        <f t="shared" si="63"/>
        <v>200.6</v>
      </c>
      <c r="G138" s="71">
        <f t="shared" si="63"/>
        <v>200.6</v>
      </c>
      <c r="H138" s="71">
        <f t="shared" si="63"/>
        <v>200.6</v>
      </c>
      <c r="I138" s="71">
        <f t="shared" si="63"/>
        <v>200.6</v>
      </c>
      <c r="J138" s="71">
        <f t="shared" si="63"/>
        <v>200.6</v>
      </c>
      <c r="K138" s="75"/>
    </row>
    <row r="139" spans="1:11" ht="12.75" customHeight="1">
      <c r="A139" s="139" t="s">
        <v>57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3"/>
    </row>
    <row r="140" spans="1:11" ht="15">
      <c r="A140" s="13"/>
      <c r="B140" s="15" t="s">
        <v>40</v>
      </c>
      <c r="C140" s="33">
        <f>SUM(D140:J140)</f>
        <v>2706.9999999999995</v>
      </c>
      <c r="D140" s="33">
        <f>SUM(D141)</f>
        <v>1513</v>
      </c>
      <c r="E140" s="33">
        <f aca="true" t="shared" si="64" ref="E140:J140">SUM(E141)</f>
        <v>191</v>
      </c>
      <c r="F140" s="33">
        <f t="shared" si="64"/>
        <v>200.6</v>
      </c>
      <c r="G140" s="33">
        <f t="shared" si="64"/>
        <v>200.6</v>
      </c>
      <c r="H140" s="33">
        <f t="shared" si="64"/>
        <v>200.6</v>
      </c>
      <c r="I140" s="33">
        <f t="shared" si="64"/>
        <v>200.6</v>
      </c>
      <c r="J140" s="33">
        <f t="shared" si="64"/>
        <v>200.6</v>
      </c>
      <c r="K140" s="115">
        <v>33</v>
      </c>
    </row>
    <row r="141" spans="1:11" ht="15">
      <c r="A141" s="49"/>
      <c r="B141" s="54" t="s">
        <v>4</v>
      </c>
      <c r="C141" s="60">
        <f>SUM(D141:J141)</f>
        <v>2706.9999999999995</v>
      </c>
      <c r="D141" s="60">
        <f>SUM(D144)</f>
        <v>1513</v>
      </c>
      <c r="E141" s="60">
        <f aca="true" t="shared" si="65" ref="E141:J141">SUM(E144)</f>
        <v>191</v>
      </c>
      <c r="F141" s="60">
        <f t="shared" si="65"/>
        <v>200.6</v>
      </c>
      <c r="G141" s="60">
        <f t="shared" si="65"/>
        <v>200.6</v>
      </c>
      <c r="H141" s="60">
        <f t="shared" si="65"/>
        <v>200.6</v>
      </c>
      <c r="I141" s="60">
        <f t="shared" si="65"/>
        <v>200.6</v>
      </c>
      <c r="J141" s="60">
        <f t="shared" si="65"/>
        <v>200.6</v>
      </c>
      <c r="K141" s="126"/>
    </row>
    <row r="142" spans="1:11" ht="15">
      <c r="A142" s="136" t="s">
        <v>98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8"/>
    </row>
    <row r="143" spans="1:11" ht="15">
      <c r="A143" s="55"/>
      <c r="B143" s="61" t="s">
        <v>64</v>
      </c>
      <c r="C143" s="63">
        <f>SUM(C144)</f>
        <v>2706.9999999999995</v>
      </c>
      <c r="D143" s="63">
        <f>SUM(D144)</f>
        <v>1513</v>
      </c>
      <c r="E143" s="63">
        <f aca="true" t="shared" si="66" ref="E143:J143">SUM(E144)</f>
        <v>191</v>
      </c>
      <c r="F143" s="62">
        <f t="shared" si="66"/>
        <v>200.6</v>
      </c>
      <c r="G143" s="62">
        <f t="shared" si="66"/>
        <v>200.6</v>
      </c>
      <c r="H143" s="62">
        <f t="shared" si="66"/>
        <v>200.6</v>
      </c>
      <c r="I143" s="62">
        <f t="shared" si="66"/>
        <v>200.6</v>
      </c>
      <c r="J143" s="62">
        <f t="shared" si="66"/>
        <v>200.6</v>
      </c>
      <c r="K143" s="50">
        <v>33</v>
      </c>
    </row>
    <row r="144" spans="1:11" ht="15">
      <c r="A144" s="5"/>
      <c r="B144" s="16" t="s">
        <v>4</v>
      </c>
      <c r="C144" s="32">
        <f>SUM(D144:J144)</f>
        <v>2706.9999999999995</v>
      </c>
      <c r="D144" s="32">
        <v>1513</v>
      </c>
      <c r="E144" s="32">
        <v>191</v>
      </c>
      <c r="F144" s="32">
        <v>200.6</v>
      </c>
      <c r="G144" s="32">
        <f>SUM(F144)</f>
        <v>200.6</v>
      </c>
      <c r="H144" s="32">
        <f>SUM(G144)</f>
        <v>200.6</v>
      </c>
      <c r="I144" s="32">
        <f>SUM(H144)</f>
        <v>200.6</v>
      </c>
      <c r="J144" s="32">
        <f>SUM(I144)</f>
        <v>200.6</v>
      </c>
      <c r="K144" s="50"/>
    </row>
    <row r="145" spans="1:11" ht="30.75" customHeight="1">
      <c r="A145" s="117" t="s">
        <v>23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9"/>
    </row>
    <row r="146" spans="1:11" ht="27">
      <c r="A146" s="74"/>
      <c r="B146" s="73" t="s">
        <v>42</v>
      </c>
      <c r="C146" s="90">
        <f>SUM(C147:C149)</f>
        <v>535841</v>
      </c>
      <c r="D146" s="90">
        <f aca="true" t="shared" si="67" ref="D146:J146">SUM(D147:D149)</f>
        <v>243468.5</v>
      </c>
      <c r="E146" s="90">
        <f t="shared" si="67"/>
        <v>184926.5</v>
      </c>
      <c r="F146" s="90">
        <f t="shared" si="67"/>
        <v>0</v>
      </c>
      <c r="G146" s="91">
        <f t="shared" si="67"/>
        <v>26861.5</v>
      </c>
      <c r="H146" s="91">
        <f t="shared" si="67"/>
        <v>26861.5</v>
      </c>
      <c r="I146" s="91">
        <f t="shared" si="67"/>
        <v>26861.5</v>
      </c>
      <c r="J146" s="91">
        <f t="shared" si="67"/>
        <v>26861.5</v>
      </c>
      <c r="K146" s="77"/>
    </row>
    <row r="147" spans="1:11" ht="15">
      <c r="A147" s="74"/>
      <c r="B147" s="70" t="s">
        <v>4</v>
      </c>
      <c r="C147" s="71">
        <f>SUM(D147:J147)</f>
        <v>194212.1</v>
      </c>
      <c r="D147" s="71">
        <f>SUM(D152)</f>
        <v>46190.5</v>
      </c>
      <c r="E147" s="71">
        <f aca="true" t="shared" si="68" ref="E147:J147">SUM(E152)</f>
        <v>40575.6</v>
      </c>
      <c r="F147" s="71">
        <f t="shared" si="68"/>
        <v>0</v>
      </c>
      <c r="G147" s="92">
        <f t="shared" si="68"/>
        <v>26861.5</v>
      </c>
      <c r="H147" s="92">
        <f t="shared" si="68"/>
        <v>26861.5</v>
      </c>
      <c r="I147" s="92">
        <f t="shared" si="68"/>
        <v>26861.5</v>
      </c>
      <c r="J147" s="92">
        <f t="shared" si="68"/>
        <v>26861.5</v>
      </c>
      <c r="K147" s="93"/>
    </row>
    <row r="148" spans="1:11" ht="15">
      <c r="A148" s="74"/>
      <c r="B148" s="70" t="s">
        <v>5</v>
      </c>
      <c r="C148" s="71">
        <f>SUM(D148:J148)</f>
        <v>159804.2</v>
      </c>
      <c r="D148" s="71">
        <f>SUM(D153)</f>
        <v>129020.1</v>
      </c>
      <c r="E148" s="71">
        <f aca="true" t="shared" si="69" ref="E148:J148">SUM(E153)</f>
        <v>30784.1</v>
      </c>
      <c r="F148" s="71">
        <f t="shared" si="69"/>
        <v>0</v>
      </c>
      <c r="G148" s="92">
        <f t="shared" si="69"/>
        <v>0</v>
      </c>
      <c r="H148" s="92">
        <f t="shared" si="69"/>
        <v>0</v>
      </c>
      <c r="I148" s="92">
        <f t="shared" si="69"/>
        <v>0</v>
      </c>
      <c r="J148" s="92">
        <f t="shared" si="69"/>
        <v>0</v>
      </c>
      <c r="K148" s="93"/>
    </row>
    <row r="149" spans="1:11" ht="15">
      <c r="A149" s="74"/>
      <c r="B149" s="70" t="s">
        <v>92</v>
      </c>
      <c r="C149" s="71">
        <f>SUM(D149:J149)</f>
        <v>181824.7</v>
      </c>
      <c r="D149" s="71">
        <f>SUM(D154)</f>
        <v>68257.9</v>
      </c>
      <c r="E149" s="71">
        <f aca="true" t="shared" si="70" ref="E149:J149">SUM(E154)</f>
        <v>113566.8</v>
      </c>
      <c r="F149" s="71">
        <f t="shared" si="70"/>
        <v>0</v>
      </c>
      <c r="G149" s="92">
        <f t="shared" si="70"/>
        <v>0</v>
      </c>
      <c r="H149" s="92">
        <f t="shared" si="70"/>
        <v>0</v>
      </c>
      <c r="I149" s="92">
        <f t="shared" si="70"/>
        <v>0</v>
      </c>
      <c r="J149" s="92">
        <f t="shared" si="70"/>
        <v>0</v>
      </c>
      <c r="K149" s="93"/>
    </row>
    <row r="150" spans="1:11" ht="15" customHeight="1">
      <c r="A150" s="130" t="s">
        <v>10</v>
      </c>
      <c r="B150" s="131"/>
      <c r="C150" s="131"/>
      <c r="D150" s="131"/>
      <c r="E150" s="131"/>
      <c r="F150" s="131"/>
      <c r="G150" s="131"/>
      <c r="H150" s="131"/>
      <c r="I150" s="131"/>
      <c r="J150" s="131"/>
      <c r="K150" s="132"/>
    </row>
    <row r="151" spans="1:11" ht="40.5">
      <c r="A151" s="74"/>
      <c r="B151" s="73" t="s">
        <v>37</v>
      </c>
      <c r="C151" s="90">
        <f>SUM(C152:C154)</f>
        <v>535841</v>
      </c>
      <c r="D151" s="90">
        <f>SUM(D152:D154)</f>
        <v>243468.5</v>
      </c>
      <c r="E151" s="90">
        <f aca="true" t="shared" si="71" ref="E151:J151">SUM(E152:E154)</f>
        <v>184926.5</v>
      </c>
      <c r="F151" s="90">
        <f t="shared" si="71"/>
        <v>0</v>
      </c>
      <c r="G151" s="91">
        <f t="shared" si="71"/>
        <v>26861.5</v>
      </c>
      <c r="H151" s="91">
        <f t="shared" si="71"/>
        <v>26861.5</v>
      </c>
      <c r="I151" s="91">
        <f t="shared" si="71"/>
        <v>26861.5</v>
      </c>
      <c r="J151" s="91">
        <f t="shared" si="71"/>
        <v>26861.5</v>
      </c>
      <c r="K151" s="87"/>
    </row>
    <row r="152" spans="1:11" ht="15">
      <c r="A152" s="74"/>
      <c r="B152" s="70" t="s">
        <v>4</v>
      </c>
      <c r="C152" s="71">
        <f>SUM(D152:J152)</f>
        <v>194212.1</v>
      </c>
      <c r="D152" s="71">
        <f>SUM(D165)</f>
        <v>46190.5</v>
      </c>
      <c r="E152" s="71">
        <f aca="true" t="shared" si="72" ref="E152:J152">SUM(E165)</f>
        <v>40575.6</v>
      </c>
      <c r="F152" s="71">
        <v>0</v>
      </c>
      <c r="G152" s="92">
        <f t="shared" si="72"/>
        <v>26861.5</v>
      </c>
      <c r="H152" s="92">
        <f t="shared" si="72"/>
        <v>26861.5</v>
      </c>
      <c r="I152" s="92">
        <f t="shared" si="72"/>
        <v>26861.5</v>
      </c>
      <c r="J152" s="92">
        <f t="shared" si="72"/>
        <v>26861.5</v>
      </c>
      <c r="K152" s="75"/>
    </row>
    <row r="153" spans="1:11" ht="15">
      <c r="A153" s="74"/>
      <c r="B153" s="70" t="s">
        <v>5</v>
      </c>
      <c r="C153" s="71">
        <f>SUM(D153:J153)</f>
        <v>159804.2</v>
      </c>
      <c r="D153" s="71">
        <f>SUM(D166)</f>
        <v>129020.1</v>
      </c>
      <c r="E153" s="71">
        <f aca="true" t="shared" si="73" ref="E153:J153">SUM(E166)</f>
        <v>30784.1</v>
      </c>
      <c r="F153" s="71">
        <f t="shared" si="73"/>
        <v>0</v>
      </c>
      <c r="G153" s="71">
        <f t="shared" si="73"/>
        <v>0</v>
      </c>
      <c r="H153" s="71">
        <f t="shared" si="73"/>
        <v>0</v>
      </c>
      <c r="I153" s="71">
        <f t="shared" si="73"/>
        <v>0</v>
      </c>
      <c r="J153" s="71">
        <f t="shared" si="73"/>
        <v>0</v>
      </c>
      <c r="K153" s="75"/>
    </row>
    <row r="154" spans="1:11" ht="15">
      <c r="A154" s="74"/>
      <c r="B154" s="70" t="s">
        <v>92</v>
      </c>
      <c r="C154" s="71">
        <f>SUM(D154:J154)</f>
        <v>181824.7</v>
      </c>
      <c r="D154" s="71">
        <f>SUM(D167)</f>
        <v>68257.9</v>
      </c>
      <c r="E154" s="71">
        <f aca="true" t="shared" si="74" ref="E154:J154">SUM(E167)</f>
        <v>113566.8</v>
      </c>
      <c r="F154" s="71">
        <f t="shared" si="74"/>
        <v>0</v>
      </c>
      <c r="G154" s="71">
        <f t="shared" si="74"/>
        <v>0</v>
      </c>
      <c r="H154" s="71">
        <f t="shared" si="74"/>
        <v>0</v>
      </c>
      <c r="I154" s="71">
        <f t="shared" si="74"/>
        <v>0</v>
      </c>
      <c r="J154" s="71">
        <f t="shared" si="74"/>
        <v>0</v>
      </c>
      <c r="K154" s="75"/>
    </row>
    <row r="155" spans="1:11" ht="15">
      <c r="A155" s="133" t="s">
        <v>11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5"/>
    </row>
    <row r="156" spans="1:11" ht="54">
      <c r="A156" s="11"/>
      <c r="B156" s="15" t="s">
        <v>39</v>
      </c>
      <c r="C156" s="26">
        <f>SUM(C157)</f>
        <v>0</v>
      </c>
      <c r="D156" s="26">
        <f aca="true" t="shared" si="75" ref="D156:J156">SUM(D157)</f>
        <v>0</v>
      </c>
      <c r="E156" s="26">
        <f t="shared" si="75"/>
        <v>0</v>
      </c>
      <c r="F156" s="26">
        <f t="shared" si="75"/>
        <v>0</v>
      </c>
      <c r="G156" s="26">
        <f t="shared" si="75"/>
        <v>0</v>
      </c>
      <c r="H156" s="26">
        <f t="shared" si="75"/>
        <v>0</v>
      </c>
      <c r="I156" s="26">
        <f t="shared" si="75"/>
        <v>0</v>
      </c>
      <c r="J156" s="26">
        <f t="shared" si="75"/>
        <v>0</v>
      </c>
      <c r="K156" s="12"/>
    </row>
    <row r="157" spans="1:11" ht="15">
      <c r="A157" s="11"/>
      <c r="B157" s="22" t="s">
        <v>4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6"/>
    </row>
    <row r="158" spans="1:11" ht="15">
      <c r="A158" s="133" t="s">
        <v>12</v>
      </c>
      <c r="B158" s="134"/>
      <c r="C158" s="134"/>
      <c r="D158" s="134"/>
      <c r="E158" s="134"/>
      <c r="F158" s="134"/>
      <c r="G158" s="134"/>
      <c r="H158" s="134"/>
      <c r="I158" s="134"/>
      <c r="J158" s="134"/>
      <c r="K158" s="135"/>
    </row>
    <row r="159" spans="1:11" ht="15">
      <c r="A159" s="13"/>
      <c r="B159" s="15" t="s">
        <v>40</v>
      </c>
      <c r="C159" s="33">
        <f>SUM(D159:J159)</f>
        <v>535841</v>
      </c>
      <c r="D159" s="33">
        <f>SUM(D160:D162)</f>
        <v>243468.5</v>
      </c>
      <c r="E159" s="33">
        <f aca="true" t="shared" si="76" ref="E159:J159">SUM(E160:E162)</f>
        <v>184926.5</v>
      </c>
      <c r="F159" s="33">
        <f t="shared" si="76"/>
        <v>0</v>
      </c>
      <c r="G159" s="33">
        <f t="shared" si="76"/>
        <v>26861.5</v>
      </c>
      <c r="H159" s="33">
        <f t="shared" si="76"/>
        <v>26861.5</v>
      </c>
      <c r="I159" s="33">
        <f t="shared" si="76"/>
        <v>26861.5</v>
      </c>
      <c r="J159" s="33">
        <f t="shared" si="76"/>
        <v>26861.5</v>
      </c>
      <c r="K159" s="13"/>
    </row>
    <row r="160" spans="1:11" ht="15">
      <c r="A160" s="13"/>
      <c r="B160" s="70" t="s">
        <v>4</v>
      </c>
      <c r="C160" s="109">
        <f>SUM(D160:J160)</f>
        <v>194212.1</v>
      </c>
      <c r="D160" s="32">
        <f>SUM(D165)</f>
        <v>46190.5</v>
      </c>
      <c r="E160" s="32">
        <f>SUM(E165)</f>
        <v>40575.6</v>
      </c>
      <c r="F160" s="32">
        <f>SUM(F165)</f>
        <v>0</v>
      </c>
      <c r="G160" s="32">
        <f>SUM(G165)</f>
        <v>26861.5</v>
      </c>
      <c r="H160" s="32">
        <f aca="true" t="shared" si="77" ref="H160:J160">SUM(H165)</f>
        <v>26861.5</v>
      </c>
      <c r="I160" s="32">
        <f t="shared" si="77"/>
        <v>26861.5</v>
      </c>
      <c r="J160" s="32">
        <f t="shared" si="77"/>
        <v>26861.5</v>
      </c>
      <c r="K160" s="13"/>
    </row>
    <row r="161" spans="1:11" ht="15">
      <c r="A161" s="13"/>
      <c r="B161" s="70" t="s">
        <v>5</v>
      </c>
      <c r="C161" s="109">
        <f>SUM(D161:J161)</f>
        <v>159804.2</v>
      </c>
      <c r="D161" s="32">
        <v>129020.1</v>
      </c>
      <c r="E161" s="32">
        <f aca="true" t="shared" si="78" ref="E161:J161">SUM(E166)</f>
        <v>30784.1</v>
      </c>
      <c r="F161" s="32">
        <f t="shared" si="78"/>
        <v>0</v>
      </c>
      <c r="G161" s="32">
        <f t="shared" si="78"/>
        <v>0</v>
      </c>
      <c r="H161" s="32">
        <f t="shared" si="78"/>
        <v>0</v>
      </c>
      <c r="I161" s="32">
        <f t="shared" si="78"/>
        <v>0</v>
      </c>
      <c r="J161" s="32">
        <f t="shared" si="78"/>
        <v>0</v>
      </c>
      <c r="K161" s="13"/>
    </row>
    <row r="162" spans="1:11" ht="15">
      <c r="A162" s="11"/>
      <c r="B162" s="70" t="s">
        <v>92</v>
      </c>
      <c r="C162" s="109">
        <f>SUM(D162:J162)</f>
        <v>181824.7</v>
      </c>
      <c r="D162" s="109">
        <v>68257.9</v>
      </c>
      <c r="E162" s="109">
        <f aca="true" t="shared" si="79" ref="E162:J162">SUM(E167)</f>
        <v>113566.8</v>
      </c>
      <c r="F162" s="109">
        <f t="shared" si="79"/>
        <v>0</v>
      </c>
      <c r="G162" s="109">
        <f t="shared" si="79"/>
        <v>0</v>
      </c>
      <c r="H162" s="109">
        <f t="shared" si="79"/>
        <v>0</v>
      </c>
      <c r="I162" s="109">
        <f t="shared" si="79"/>
        <v>0</v>
      </c>
      <c r="J162" s="109">
        <f t="shared" si="79"/>
        <v>0</v>
      </c>
      <c r="K162" s="1"/>
    </row>
    <row r="163" spans="1:11" ht="27" customHeight="1">
      <c r="A163" s="121" t="s">
        <v>58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5"/>
    </row>
    <row r="164" spans="1:11" ht="40.5">
      <c r="A164" s="11"/>
      <c r="B164" s="15" t="s">
        <v>37</v>
      </c>
      <c r="C164" s="33">
        <f>SUM(D164:J164)</f>
        <v>535841</v>
      </c>
      <c r="D164" s="31">
        <f>SUM(D165:D167)</f>
        <v>243468.5</v>
      </c>
      <c r="E164" s="31">
        <f aca="true" t="shared" si="80" ref="E164:J164">SUM(E165:E167)</f>
        <v>184926.5</v>
      </c>
      <c r="F164" s="31">
        <v>0</v>
      </c>
      <c r="G164" s="25">
        <f t="shared" si="80"/>
        <v>26861.5</v>
      </c>
      <c r="H164" s="25">
        <f t="shared" si="80"/>
        <v>26861.5</v>
      </c>
      <c r="I164" s="25">
        <f t="shared" si="80"/>
        <v>26861.5</v>
      </c>
      <c r="J164" s="25">
        <f t="shared" si="80"/>
        <v>26861.5</v>
      </c>
      <c r="K164" s="148" t="s">
        <v>95</v>
      </c>
    </row>
    <row r="165" spans="1:11" ht="15">
      <c r="A165" s="11"/>
      <c r="B165" s="16" t="s">
        <v>4</v>
      </c>
      <c r="C165" s="32">
        <f>SUM(D165:J165)</f>
        <v>194212.1</v>
      </c>
      <c r="D165" s="32">
        <v>46190.5</v>
      </c>
      <c r="E165" s="32">
        <v>40575.6</v>
      </c>
      <c r="F165" s="32">
        <v>0</v>
      </c>
      <c r="G165" s="32">
        <v>26861.5</v>
      </c>
      <c r="H165" s="32">
        <v>26861.5</v>
      </c>
      <c r="I165" s="32">
        <v>26861.5</v>
      </c>
      <c r="J165" s="32">
        <v>26861.5</v>
      </c>
      <c r="K165" s="149"/>
    </row>
    <row r="166" spans="1:11" ht="15">
      <c r="A166" s="11"/>
      <c r="B166" s="16" t="s">
        <v>5</v>
      </c>
      <c r="C166" s="32">
        <f>SUM(D166:J166)</f>
        <v>159804.2</v>
      </c>
      <c r="D166" s="32">
        <v>129020.1</v>
      </c>
      <c r="E166" s="32">
        <v>30784.1</v>
      </c>
      <c r="F166" s="32">
        <v>0</v>
      </c>
      <c r="G166" s="30">
        <v>0</v>
      </c>
      <c r="H166" s="30">
        <v>0</v>
      </c>
      <c r="I166" s="30">
        <v>0</v>
      </c>
      <c r="J166" s="30">
        <v>0</v>
      </c>
      <c r="K166" s="149"/>
    </row>
    <row r="167" spans="1:11" ht="15">
      <c r="A167" s="11"/>
      <c r="B167" s="36" t="s">
        <v>92</v>
      </c>
      <c r="C167" s="32">
        <f>SUM(D167:J167)</f>
        <v>181824.7</v>
      </c>
      <c r="D167" s="32">
        <v>68257.9</v>
      </c>
      <c r="E167" s="32">
        <v>113566.8</v>
      </c>
      <c r="F167" s="32">
        <v>0</v>
      </c>
      <c r="G167" s="30">
        <v>0</v>
      </c>
      <c r="H167" s="30">
        <v>0</v>
      </c>
      <c r="I167" s="30">
        <v>0</v>
      </c>
      <c r="J167" s="30">
        <v>0</v>
      </c>
      <c r="K167" s="150"/>
    </row>
    <row r="168" spans="1:11" ht="15" customHeight="1">
      <c r="A168" s="130" t="s">
        <v>22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2"/>
    </row>
    <row r="169" spans="1:11" ht="15">
      <c r="A169" s="89"/>
      <c r="B169" s="73" t="s">
        <v>43</v>
      </c>
      <c r="C169" s="85">
        <v>0</v>
      </c>
      <c r="D169" s="85">
        <v>0</v>
      </c>
      <c r="E169" s="85">
        <v>0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  <c r="K169" s="89"/>
    </row>
    <row r="170" spans="1:11" ht="15">
      <c r="A170" s="74"/>
      <c r="B170" s="94" t="s">
        <v>4</v>
      </c>
      <c r="C170" s="88">
        <v>0</v>
      </c>
      <c r="D170" s="88">
        <v>0</v>
      </c>
      <c r="E170" s="88">
        <v>0</v>
      </c>
      <c r="F170" s="88">
        <v>0</v>
      </c>
      <c r="G170" s="88">
        <v>0</v>
      </c>
      <c r="H170" s="88">
        <v>0</v>
      </c>
      <c r="I170" s="88">
        <v>0</v>
      </c>
      <c r="J170" s="88">
        <v>0</v>
      </c>
      <c r="K170" s="75"/>
    </row>
    <row r="171" spans="1:11" ht="30" customHeight="1">
      <c r="A171" s="117" t="s">
        <v>61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9"/>
    </row>
    <row r="172" spans="1:11" ht="27" customHeight="1">
      <c r="A172" s="74"/>
      <c r="B172" s="73" t="s">
        <v>44</v>
      </c>
      <c r="C172" s="90">
        <f aca="true" t="shared" si="81" ref="C172:J172">C173+C174+C175</f>
        <v>62134.3</v>
      </c>
      <c r="D172" s="90">
        <f t="shared" si="81"/>
        <v>5750.2</v>
      </c>
      <c r="E172" s="90">
        <f t="shared" si="81"/>
        <v>9021.6</v>
      </c>
      <c r="F172" s="90">
        <f t="shared" si="81"/>
        <v>9472.5</v>
      </c>
      <c r="G172" s="90">
        <f t="shared" si="81"/>
        <v>9472.5</v>
      </c>
      <c r="H172" s="90">
        <f t="shared" si="81"/>
        <v>9472.5</v>
      </c>
      <c r="I172" s="90">
        <f t="shared" si="81"/>
        <v>9472.5</v>
      </c>
      <c r="J172" s="90">
        <f t="shared" si="81"/>
        <v>9472.5</v>
      </c>
      <c r="K172" s="77"/>
    </row>
    <row r="173" spans="1:11" ht="12" customHeight="1">
      <c r="A173" s="74"/>
      <c r="B173" s="95" t="s">
        <v>5</v>
      </c>
      <c r="C173" s="71">
        <f>SUM(D173:J173)</f>
        <v>0</v>
      </c>
      <c r="D173" s="71">
        <f>SUM(D187)</f>
        <v>0</v>
      </c>
      <c r="E173" s="71">
        <f aca="true" t="shared" si="82" ref="E173:J173">SUM(E187)</f>
        <v>0</v>
      </c>
      <c r="F173" s="71">
        <f t="shared" si="82"/>
        <v>0</v>
      </c>
      <c r="G173" s="71">
        <f t="shared" si="82"/>
        <v>0</v>
      </c>
      <c r="H173" s="71">
        <f t="shared" si="82"/>
        <v>0</v>
      </c>
      <c r="I173" s="71">
        <f t="shared" si="82"/>
        <v>0</v>
      </c>
      <c r="J173" s="71">
        <f t="shared" si="82"/>
        <v>0</v>
      </c>
      <c r="K173" s="77"/>
    </row>
    <row r="174" spans="1:11" ht="12" customHeight="1">
      <c r="A174" s="74"/>
      <c r="B174" s="95" t="s">
        <v>91</v>
      </c>
      <c r="C174" s="71">
        <f>SUM(D174:J174)</f>
        <v>0</v>
      </c>
      <c r="D174" s="71">
        <f>SUM(D188)</f>
        <v>0</v>
      </c>
      <c r="E174" s="71">
        <f aca="true" t="shared" si="83" ref="E174:J174">SUM(E188)</f>
        <v>0</v>
      </c>
      <c r="F174" s="71">
        <f t="shared" si="83"/>
        <v>0</v>
      </c>
      <c r="G174" s="71">
        <f t="shared" si="83"/>
        <v>0</v>
      </c>
      <c r="H174" s="71">
        <f t="shared" si="83"/>
        <v>0</v>
      </c>
      <c r="I174" s="71">
        <f t="shared" si="83"/>
        <v>0</v>
      </c>
      <c r="J174" s="71">
        <f t="shared" si="83"/>
        <v>0</v>
      </c>
      <c r="K174" s="87"/>
    </row>
    <row r="175" spans="1:11" ht="14.25" customHeight="1">
      <c r="A175" s="74"/>
      <c r="B175" s="70" t="s">
        <v>4</v>
      </c>
      <c r="C175" s="71">
        <f>SUM(D175:J175)</f>
        <v>62134.3</v>
      </c>
      <c r="D175" s="71">
        <f>SUM(D189)</f>
        <v>5750.2</v>
      </c>
      <c r="E175" s="71">
        <f aca="true" t="shared" si="84" ref="E175:J175">SUM(E189)</f>
        <v>9021.6</v>
      </c>
      <c r="F175" s="71">
        <f t="shared" si="84"/>
        <v>9472.5</v>
      </c>
      <c r="G175" s="71">
        <f t="shared" si="84"/>
        <v>9472.5</v>
      </c>
      <c r="H175" s="71">
        <f t="shared" si="84"/>
        <v>9472.5</v>
      </c>
      <c r="I175" s="71">
        <f t="shared" si="84"/>
        <v>9472.5</v>
      </c>
      <c r="J175" s="71">
        <f t="shared" si="84"/>
        <v>9472.5</v>
      </c>
      <c r="K175" s="93"/>
    </row>
    <row r="176" spans="1:11" ht="15" customHeight="1">
      <c r="A176" s="130" t="s">
        <v>10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2"/>
    </row>
    <row r="177" spans="1:11" ht="40.5">
      <c r="A177" s="74"/>
      <c r="B177" s="73" t="s">
        <v>37</v>
      </c>
      <c r="C177" s="85">
        <f>SUM(C178)</f>
        <v>0</v>
      </c>
      <c r="D177" s="85">
        <f aca="true" t="shared" si="85" ref="D177:J177">SUM(D178)</f>
        <v>0</v>
      </c>
      <c r="E177" s="85">
        <f t="shared" si="85"/>
        <v>0</v>
      </c>
      <c r="F177" s="85">
        <f t="shared" si="85"/>
        <v>0</v>
      </c>
      <c r="G177" s="85">
        <f t="shared" si="85"/>
        <v>0</v>
      </c>
      <c r="H177" s="85">
        <f t="shared" si="85"/>
        <v>0</v>
      </c>
      <c r="I177" s="85">
        <f t="shared" si="85"/>
        <v>0</v>
      </c>
      <c r="J177" s="85">
        <f t="shared" si="85"/>
        <v>0</v>
      </c>
      <c r="K177" s="87"/>
    </row>
    <row r="178" spans="1:11" ht="15" customHeight="1">
      <c r="A178" s="74"/>
      <c r="B178" s="70" t="s">
        <v>4</v>
      </c>
      <c r="C178" s="88">
        <v>0</v>
      </c>
      <c r="D178" s="88">
        <v>0</v>
      </c>
      <c r="E178" s="88">
        <v>0</v>
      </c>
      <c r="F178" s="88">
        <v>0</v>
      </c>
      <c r="G178" s="88">
        <v>0</v>
      </c>
      <c r="H178" s="88">
        <v>0</v>
      </c>
      <c r="I178" s="88">
        <v>0</v>
      </c>
      <c r="J178" s="88">
        <v>0</v>
      </c>
      <c r="K178" s="75"/>
    </row>
    <row r="179" spans="1:11" ht="15" customHeight="1">
      <c r="A179" s="133" t="s">
        <v>11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5"/>
    </row>
    <row r="180" spans="1:11" ht="54">
      <c r="A180" s="21"/>
      <c r="B180" s="15" t="s">
        <v>39</v>
      </c>
      <c r="C180" s="26">
        <f>SUM(C181)</f>
        <v>0</v>
      </c>
      <c r="D180" s="26">
        <f aca="true" t="shared" si="86" ref="D180:J180">SUM(D181)</f>
        <v>0</v>
      </c>
      <c r="E180" s="26">
        <f t="shared" si="86"/>
        <v>0</v>
      </c>
      <c r="F180" s="26">
        <f t="shared" si="86"/>
        <v>0</v>
      </c>
      <c r="G180" s="26">
        <f t="shared" si="86"/>
        <v>0</v>
      </c>
      <c r="H180" s="26">
        <f t="shared" si="86"/>
        <v>0</v>
      </c>
      <c r="I180" s="26">
        <f t="shared" si="86"/>
        <v>0</v>
      </c>
      <c r="J180" s="26">
        <f t="shared" si="86"/>
        <v>0</v>
      </c>
      <c r="K180" s="12"/>
    </row>
    <row r="181" spans="1:11" ht="15">
      <c r="A181" s="11"/>
      <c r="B181" s="22" t="s">
        <v>4</v>
      </c>
      <c r="C181" s="24">
        <f>SUM(D181:J181)</f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6"/>
    </row>
    <row r="182" spans="1:11" ht="15" customHeight="1">
      <c r="A182" s="133" t="s">
        <v>12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5"/>
    </row>
    <row r="183" spans="1:11" ht="15">
      <c r="A183" s="13"/>
      <c r="B183" s="15" t="s">
        <v>43</v>
      </c>
      <c r="C183" s="27">
        <v>0</v>
      </c>
      <c r="D183" s="27">
        <f>SUM(C181)</f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13"/>
    </row>
    <row r="184" spans="1:11" ht="15">
      <c r="A184" s="11"/>
      <c r="B184" s="22" t="s">
        <v>4</v>
      </c>
      <c r="C184" s="24">
        <f>SUM(D184:J184)</f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1"/>
    </row>
    <row r="185" spans="1:11" ht="15" customHeight="1">
      <c r="A185" s="144" t="s">
        <v>22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6"/>
    </row>
    <row r="186" spans="1:11" ht="15" customHeight="1">
      <c r="A186" s="96"/>
      <c r="B186" s="73" t="s">
        <v>40</v>
      </c>
      <c r="C186" s="90">
        <f>SUM(C187:C189)</f>
        <v>62134.3</v>
      </c>
      <c r="D186" s="90">
        <f>SUM(D187:D189)</f>
        <v>5750.2</v>
      </c>
      <c r="E186" s="90">
        <f aca="true" t="shared" si="87" ref="E186:J186">SUM(E187:E189)</f>
        <v>9021.6</v>
      </c>
      <c r="F186" s="90">
        <f t="shared" si="87"/>
        <v>9472.5</v>
      </c>
      <c r="G186" s="90">
        <f t="shared" si="87"/>
        <v>9472.5</v>
      </c>
      <c r="H186" s="90">
        <f t="shared" si="87"/>
        <v>9472.5</v>
      </c>
      <c r="I186" s="90">
        <f t="shared" si="87"/>
        <v>9472.5</v>
      </c>
      <c r="J186" s="90">
        <f t="shared" si="87"/>
        <v>9472.5</v>
      </c>
      <c r="K186" s="97"/>
    </row>
    <row r="187" spans="1:12" ht="15" customHeight="1">
      <c r="A187" s="96"/>
      <c r="B187" s="95" t="s">
        <v>5</v>
      </c>
      <c r="C187" s="71">
        <f>SUM(D187:J187)</f>
        <v>0</v>
      </c>
      <c r="D187" s="71">
        <f>SUM(D205)</f>
        <v>0</v>
      </c>
      <c r="E187" s="71">
        <f aca="true" t="shared" si="88" ref="E187:J187">SUM(E205)</f>
        <v>0</v>
      </c>
      <c r="F187" s="71">
        <f t="shared" si="88"/>
        <v>0</v>
      </c>
      <c r="G187" s="71">
        <f t="shared" si="88"/>
        <v>0</v>
      </c>
      <c r="H187" s="71">
        <f t="shared" si="88"/>
        <v>0</v>
      </c>
      <c r="I187" s="71">
        <f t="shared" si="88"/>
        <v>0</v>
      </c>
      <c r="J187" s="71">
        <f t="shared" si="88"/>
        <v>0</v>
      </c>
      <c r="K187" s="97"/>
      <c r="L187" s="69"/>
    </row>
    <row r="188" spans="1:11" ht="10.5" customHeight="1">
      <c r="A188" s="89"/>
      <c r="B188" s="95" t="s">
        <v>91</v>
      </c>
      <c r="C188" s="71">
        <f>SUM(D188:J188)</f>
        <v>0</v>
      </c>
      <c r="D188" s="71">
        <f>SUM(D206)</f>
        <v>0</v>
      </c>
      <c r="E188" s="71">
        <f aca="true" t="shared" si="89" ref="E188:J188">SUM(E206)</f>
        <v>0</v>
      </c>
      <c r="F188" s="71">
        <f t="shared" si="89"/>
        <v>0</v>
      </c>
      <c r="G188" s="71">
        <f t="shared" si="89"/>
        <v>0</v>
      </c>
      <c r="H188" s="71">
        <f t="shared" si="89"/>
        <v>0</v>
      </c>
      <c r="I188" s="71">
        <f t="shared" si="89"/>
        <v>0</v>
      </c>
      <c r="J188" s="71">
        <f t="shared" si="89"/>
        <v>0</v>
      </c>
      <c r="K188" s="89"/>
    </row>
    <row r="189" spans="1:11" ht="15">
      <c r="A189" s="74"/>
      <c r="B189" s="94" t="s">
        <v>4</v>
      </c>
      <c r="C189" s="71">
        <f>SUM(D189:J189)</f>
        <v>62134.3</v>
      </c>
      <c r="D189" s="71">
        <f aca="true" t="shared" si="90" ref="D189:J189">D192+D195+D198+D201+D204</f>
        <v>5750.2</v>
      </c>
      <c r="E189" s="71">
        <f t="shared" si="90"/>
        <v>9021.6</v>
      </c>
      <c r="F189" s="71">
        <f t="shared" si="90"/>
        <v>9472.5</v>
      </c>
      <c r="G189" s="71">
        <f t="shared" si="90"/>
        <v>9472.5</v>
      </c>
      <c r="H189" s="71">
        <f t="shared" si="90"/>
        <v>9472.5</v>
      </c>
      <c r="I189" s="71">
        <f t="shared" si="90"/>
        <v>9472.5</v>
      </c>
      <c r="J189" s="71">
        <f t="shared" si="90"/>
        <v>9472.5</v>
      </c>
      <c r="K189" s="93"/>
    </row>
    <row r="190" spans="1:11" ht="28.5" customHeight="1">
      <c r="A190" s="139" t="s">
        <v>62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3"/>
    </row>
    <row r="191" spans="1:11" ht="15">
      <c r="A191" s="13"/>
      <c r="B191" s="15" t="s">
        <v>19</v>
      </c>
      <c r="C191" s="31">
        <f>SUM(C192)</f>
        <v>7662.499999999999</v>
      </c>
      <c r="D191" s="31">
        <f>SUM(D192)</f>
        <v>964.9</v>
      </c>
      <c r="E191" s="31">
        <f aca="true" t="shared" si="91" ref="E191:J191">SUM(E192)</f>
        <v>1081.6</v>
      </c>
      <c r="F191" s="31">
        <f t="shared" si="91"/>
        <v>1123.2</v>
      </c>
      <c r="G191" s="31">
        <f t="shared" si="91"/>
        <v>1123.2</v>
      </c>
      <c r="H191" s="31">
        <f t="shared" si="91"/>
        <v>1123.2</v>
      </c>
      <c r="I191" s="31">
        <f t="shared" si="91"/>
        <v>1123.2</v>
      </c>
      <c r="J191" s="31">
        <f t="shared" si="91"/>
        <v>1123.2</v>
      </c>
      <c r="K191" s="115">
        <v>44</v>
      </c>
    </row>
    <row r="192" spans="1:11" ht="15">
      <c r="A192" s="11"/>
      <c r="B192" s="16" t="s">
        <v>4</v>
      </c>
      <c r="C192" s="34">
        <f>SUM(D192:J192)</f>
        <v>7662.499999999999</v>
      </c>
      <c r="D192" s="32">
        <v>964.9</v>
      </c>
      <c r="E192" s="32">
        <v>1081.6</v>
      </c>
      <c r="F192" s="32">
        <v>1123.2</v>
      </c>
      <c r="G192" s="32">
        <f>SUM(F192)</f>
        <v>1123.2</v>
      </c>
      <c r="H192" s="32">
        <f>SUM(G192)</f>
        <v>1123.2</v>
      </c>
      <c r="I192" s="32">
        <f>SUM(H192)</f>
        <v>1123.2</v>
      </c>
      <c r="J192" s="32">
        <f>SUM(I192)</f>
        <v>1123.2</v>
      </c>
      <c r="K192" s="126"/>
    </row>
    <row r="193" spans="1:11" ht="24.75" customHeight="1">
      <c r="A193" s="139" t="s">
        <v>102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3"/>
    </row>
    <row r="194" spans="1:11" ht="15">
      <c r="A194" s="13"/>
      <c r="B194" s="15" t="s">
        <v>19</v>
      </c>
      <c r="C194" s="37">
        <f>SUM(D194:J194)</f>
        <v>11813.899999999998</v>
      </c>
      <c r="D194" s="31">
        <f>SUM(D195)</f>
        <v>1969.9</v>
      </c>
      <c r="E194" s="31">
        <f aca="true" t="shared" si="92" ref="E194:J194">SUM(E195)</f>
        <v>1575</v>
      </c>
      <c r="F194" s="31">
        <f t="shared" si="92"/>
        <v>1653.8</v>
      </c>
      <c r="G194" s="31">
        <f t="shared" si="92"/>
        <v>1653.8</v>
      </c>
      <c r="H194" s="31">
        <f t="shared" si="92"/>
        <v>1653.8</v>
      </c>
      <c r="I194" s="31">
        <f t="shared" si="92"/>
        <v>1653.8</v>
      </c>
      <c r="J194" s="31">
        <f t="shared" si="92"/>
        <v>1653.8</v>
      </c>
      <c r="K194" s="115">
        <v>46</v>
      </c>
    </row>
    <row r="195" spans="1:11" ht="15">
      <c r="A195" s="11"/>
      <c r="B195" s="16" t="s">
        <v>4</v>
      </c>
      <c r="C195" s="34">
        <f>SUM(D195:J195)</f>
        <v>11813.899999999998</v>
      </c>
      <c r="D195" s="32">
        <v>1969.9</v>
      </c>
      <c r="E195" s="32">
        <v>1575</v>
      </c>
      <c r="F195" s="32">
        <v>1653.8</v>
      </c>
      <c r="G195" s="32">
        <f>SUM(F195)</f>
        <v>1653.8</v>
      </c>
      <c r="H195" s="32">
        <f>SUM(G195)</f>
        <v>1653.8</v>
      </c>
      <c r="I195" s="32">
        <f>SUM(H195)</f>
        <v>1653.8</v>
      </c>
      <c r="J195" s="32">
        <f>SUM(I195)</f>
        <v>1653.8</v>
      </c>
      <c r="K195" s="126"/>
    </row>
    <row r="196" spans="1:11" ht="28.5" customHeight="1">
      <c r="A196" s="139" t="s">
        <v>103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3"/>
    </row>
    <row r="197" spans="1:11" ht="15">
      <c r="A197" s="13"/>
      <c r="B197" s="15" t="s">
        <v>19</v>
      </c>
      <c r="C197" s="37">
        <f>SUM(D197:J197)</f>
        <v>7562.5</v>
      </c>
      <c r="D197" s="31">
        <f>SUM(D198)</f>
        <v>1000</v>
      </c>
      <c r="E197" s="31">
        <f aca="true" t="shared" si="93" ref="E197:J197">SUM(E198)</f>
        <v>1050</v>
      </c>
      <c r="F197" s="31">
        <f t="shared" si="93"/>
        <v>1102.5</v>
      </c>
      <c r="G197" s="31">
        <f t="shared" si="93"/>
        <v>1102.5</v>
      </c>
      <c r="H197" s="31">
        <f t="shared" si="93"/>
        <v>1102.5</v>
      </c>
      <c r="I197" s="31">
        <f t="shared" si="93"/>
        <v>1102.5</v>
      </c>
      <c r="J197" s="31">
        <f t="shared" si="93"/>
        <v>1102.5</v>
      </c>
      <c r="K197" s="115">
        <v>46</v>
      </c>
    </row>
    <row r="198" spans="1:11" ht="15">
      <c r="A198" s="11"/>
      <c r="B198" s="16" t="s">
        <v>4</v>
      </c>
      <c r="C198" s="34">
        <f>SUM(D198:J198)</f>
        <v>7562.5</v>
      </c>
      <c r="D198" s="32">
        <v>1000</v>
      </c>
      <c r="E198" s="32">
        <v>1050</v>
      </c>
      <c r="F198" s="32">
        <v>1102.5</v>
      </c>
      <c r="G198" s="32">
        <f>SUM(F198)</f>
        <v>1102.5</v>
      </c>
      <c r="H198" s="32">
        <f>SUM(G198)</f>
        <v>1102.5</v>
      </c>
      <c r="I198" s="32">
        <f>SUM(H198)</f>
        <v>1102.5</v>
      </c>
      <c r="J198" s="32">
        <f>SUM(I198)</f>
        <v>1102.5</v>
      </c>
      <c r="K198" s="126"/>
    </row>
    <row r="199" spans="1:11" ht="24" customHeight="1">
      <c r="A199" s="139" t="s">
        <v>59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3"/>
    </row>
    <row r="200" spans="1:11" ht="15">
      <c r="A200" s="13"/>
      <c r="B200" s="15" t="s">
        <v>19</v>
      </c>
      <c r="C200" s="31">
        <f>SUM(C201)</f>
        <v>9830</v>
      </c>
      <c r="D200" s="31">
        <f>SUM(D201)</f>
        <v>1300</v>
      </c>
      <c r="E200" s="31">
        <f aca="true" t="shared" si="94" ref="E200:J200">SUM(E201)</f>
        <v>1365</v>
      </c>
      <c r="F200" s="31">
        <f t="shared" si="94"/>
        <v>1433</v>
      </c>
      <c r="G200" s="31">
        <f t="shared" si="94"/>
        <v>1433</v>
      </c>
      <c r="H200" s="31">
        <f t="shared" si="94"/>
        <v>1433</v>
      </c>
      <c r="I200" s="31">
        <f t="shared" si="94"/>
        <v>1433</v>
      </c>
      <c r="J200" s="31">
        <f t="shared" si="94"/>
        <v>1433</v>
      </c>
      <c r="K200" s="115">
        <v>46</v>
      </c>
    </row>
    <row r="201" spans="1:11" ht="15">
      <c r="A201" s="11"/>
      <c r="B201" s="16" t="s">
        <v>4</v>
      </c>
      <c r="C201" s="34">
        <f>SUM(D201:J201)</f>
        <v>9830</v>
      </c>
      <c r="D201" s="32">
        <v>1300</v>
      </c>
      <c r="E201" s="32">
        <v>1365</v>
      </c>
      <c r="F201" s="32">
        <v>1433</v>
      </c>
      <c r="G201" s="32">
        <f>SUM(F201)</f>
        <v>1433</v>
      </c>
      <c r="H201" s="32">
        <f>SUM(G201)</f>
        <v>1433</v>
      </c>
      <c r="I201" s="32">
        <f>SUM(H201)</f>
        <v>1433</v>
      </c>
      <c r="J201" s="32">
        <f>SUM(I201)</f>
        <v>1433</v>
      </c>
      <c r="K201" s="116"/>
    </row>
    <row r="202" spans="1:11" ht="28.5" customHeight="1">
      <c r="A202" s="121" t="s">
        <v>101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5"/>
    </row>
    <row r="203" spans="1:11" ht="15.75" customHeight="1">
      <c r="A203" s="66"/>
      <c r="B203" s="35" t="s">
        <v>19</v>
      </c>
      <c r="C203" s="33">
        <f>SUM(C204:C206)</f>
        <v>25265.4</v>
      </c>
      <c r="D203" s="33">
        <f>SUM(D204:D206)</f>
        <v>515.4</v>
      </c>
      <c r="E203" s="33">
        <f aca="true" t="shared" si="95" ref="E203:J203">SUM(E204:E206)</f>
        <v>3950</v>
      </c>
      <c r="F203" s="33">
        <f t="shared" si="95"/>
        <v>4160</v>
      </c>
      <c r="G203" s="33">
        <f t="shared" si="95"/>
        <v>4160</v>
      </c>
      <c r="H203" s="33">
        <f t="shared" si="95"/>
        <v>4160</v>
      </c>
      <c r="I203" s="33">
        <f t="shared" si="95"/>
        <v>4160</v>
      </c>
      <c r="J203" s="33">
        <f t="shared" si="95"/>
        <v>4160</v>
      </c>
      <c r="K203" s="115">
        <v>45</v>
      </c>
    </row>
    <row r="204" spans="1:11" ht="15" customHeight="1">
      <c r="A204" s="66"/>
      <c r="B204" s="36" t="s">
        <v>4</v>
      </c>
      <c r="C204" s="34">
        <f>SUM(D204:J204)</f>
        <v>25265.4</v>
      </c>
      <c r="D204" s="32">
        <v>515.4</v>
      </c>
      <c r="E204" s="32">
        <v>3950</v>
      </c>
      <c r="F204" s="32">
        <v>4160</v>
      </c>
      <c r="G204" s="32">
        <v>4160</v>
      </c>
      <c r="H204" s="32">
        <v>4160</v>
      </c>
      <c r="I204" s="32">
        <v>4160</v>
      </c>
      <c r="J204" s="32">
        <v>4160</v>
      </c>
      <c r="K204" s="126"/>
    </row>
    <row r="205" spans="1:11" ht="15">
      <c r="A205" s="66"/>
      <c r="B205" s="36" t="s">
        <v>5</v>
      </c>
      <c r="C205" s="34">
        <f>SUM(D205:J205)</f>
        <v>0</v>
      </c>
      <c r="D205" s="32">
        <v>0</v>
      </c>
      <c r="E205" s="32">
        <v>0</v>
      </c>
      <c r="F205" s="32">
        <v>0</v>
      </c>
      <c r="G205" s="32">
        <f>F205*1</f>
        <v>0</v>
      </c>
      <c r="H205" s="32">
        <f>G205*1</f>
        <v>0</v>
      </c>
      <c r="I205" s="32">
        <f>H205*1</f>
        <v>0</v>
      </c>
      <c r="J205" s="32">
        <f>I205*1</f>
        <v>0</v>
      </c>
      <c r="K205" s="126"/>
    </row>
    <row r="206" spans="1:11" ht="15">
      <c r="A206" s="65"/>
      <c r="B206" s="36" t="s">
        <v>92</v>
      </c>
      <c r="C206" s="34">
        <f>SUM(D206:J206)</f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116"/>
    </row>
    <row r="207" spans="1:11" ht="12.75" customHeight="1">
      <c r="A207" s="143" t="s">
        <v>79</v>
      </c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</row>
    <row r="208" spans="1:172" s="8" customFormat="1" ht="27">
      <c r="A208" s="74"/>
      <c r="B208" s="73" t="s">
        <v>45</v>
      </c>
      <c r="C208" s="90">
        <f>SUM(C209)</f>
        <v>8892.5</v>
      </c>
      <c r="D208" s="90">
        <f>SUM(D209)</f>
        <v>1277.6</v>
      </c>
      <c r="E208" s="90">
        <f aca="true" t="shared" si="96" ref="E208:J208">SUM(E209)</f>
        <v>1422.4</v>
      </c>
      <c r="F208" s="90">
        <f t="shared" si="96"/>
        <v>1238.4999999999998</v>
      </c>
      <c r="G208" s="90">
        <f t="shared" si="96"/>
        <v>1238.4999999999998</v>
      </c>
      <c r="H208" s="90">
        <f t="shared" si="96"/>
        <v>1238.4999999999998</v>
      </c>
      <c r="I208" s="90">
        <f t="shared" si="96"/>
        <v>1238.4999999999998</v>
      </c>
      <c r="J208" s="90">
        <f t="shared" si="96"/>
        <v>1238.4999999999998</v>
      </c>
      <c r="K208" s="77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</row>
    <row r="209" spans="1:172" s="8" customFormat="1" ht="15">
      <c r="A209" s="74"/>
      <c r="B209" s="70" t="s">
        <v>4</v>
      </c>
      <c r="C209" s="71">
        <f>SUM(D209:J209)</f>
        <v>8892.5</v>
      </c>
      <c r="D209" s="71">
        <f>SUM(D221)</f>
        <v>1277.6</v>
      </c>
      <c r="E209" s="71">
        <f aca="true" t="shared" si="97" ref="E209:J209">SUM(E221)</f>
        <v>1422.4</v>
      </c>
      <c r="F209" s="71">
        <f t="shared" si="97"/>
        <v>1238.4999999999998</v>
      </c>
      <c r="G209" s="71">
        <f t="shared" si="97"/>
        <v>1238.4999999999998</v>
      </c>
      <c r="H209" s="71">
        <f t="shared" si="97"/>
        <v>1238.4999999999998</v>
      </c>
      <c r="I209" s="71">
        <f t="shared" si="97"/>
        <v>1238.4999999999998</v>
      </c>
      <c r="J209" s="71">
        <f t="shared" si="97"/>
        <v>1238.4999999999998</v>
      </c>
      <c r="K209" s="75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</row>
    <row r="210" spans="1:11" ht="12.75" customHeight="1">
      <c r="A210" s="130" t="s">
        <v>10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2"/>
    </row>
    <row r="211" spans="1:11" ht="40.5">
      <c r="A211" s="74"/>
      <c r="B211" s="73" t="s">
        <v>37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  <c r="H211" s="85">
        <v>0</v>
      </c>
      <c r="I211" s="86">
        <v>0</v>
      </c>
      <c r="J211" s="86">
        <v>0</v>
      </c>
      <c r="K211" s="87"/>
    </row>
    <row r="212" spans="1:11" ht="15">
      <c r="A212" s="74"/>
      <c r="B212" s="70" t="s">
        <v>4</v>
      </c>
      <c r="C212" s="88">
        <v>0</v>
      </c>
      <c r="D212" s="88">
        <v>0</v>
      </c>
      <c r="E212" s="88">
        <v>0</v>
      </c>
      <c r="F212" s="88">
        <v>0</v>
      </c>
      <c r="G212" s="88">
        <v>0</v>
      </c>
      <c r="H212" s="88">
        <v>0</v>
      </c>
      <c r="I212" s="88">
        <v>0</v>
      </c>
      <c r="J212" s="88">
        <v>0</v>
      </c>
      <c r="K212" s="75"/>
    </row>
    <row r="213" spans="1:11" ht="12.75" customHeight="1">
      <c r="A213" s="133" t="s">
        <v>11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5"/>
    </row>
    <row r="214" spans="1:11" ht="54">
      <c r="A214" s="11"/>
      <c r="B214" s="15" t="s">
        <v>39</v>
      </c>
      <c r="C214" s="105">
        <f>SUM(C215)</f>
        <v>0</v>
      </c>
      <c r="D214" s="105">
        <f aca="true" t="shared" si="98" ref="D214:J214">SUM(D215)</f>
        <v>0</v>
      </c>
      <c r="E214" s="105">
        <f t="shared" si="98"/>
        <v>0</v>
      </c>
      <c r="F214" s="105">
        <f t="shared" si="98"/>
        <v>0</v>
      </c>
      <c r="G214" s="105">
        <f t="shared" si="98"/>
        <v>0</v>
      </c>
      <c r="H214" s="105">
        <f t="shared" si="98"/>
        <v>0</v>
      </c>
      <c r="I214" s="105">
        <f t="shared" si="98"/>
        <v>0</v>
      </c>
      <c r="J214" s="105">
        <f t="shared" si="98"/>
        <v>0</v>
      </c>
      <c r="K214" s="1"/>
    </row>
    <row r="215" spans="1:11" ht="15">
      <c r="A215" s="11"/>
      <c r="B215" s="22" t="s">
        <v>4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6"/>
    </row>
    <row r="216" spans="1:11" ht="12" customHeight="1">
      <c r="A216" s="133" t="s">
        <v>12</v>
      </c>
      <c r="B216" s="134"/>
      <c r="C216" s="134"/>
      <c r="D216" s="134"/>
      <c r="E216" s="134"/>
      <c r="F216" s="134"/>
      <c r="G216" s="134"/>
      <c r="H216" s="134"/>
      <c r="I216" s="134"/>
      <c r="J216" s="134"/>
      <c r="K216" s="135"/>
    </row>
    <row r="217" spans="1:11" ht="15">
      <c r="A217" s="13"/>
      <c r="B217" s="15" t="s">
        <v>9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13"/>
    </row>
    <row r="218" spans="1:11" ht="15">
      <c r="A218" s="11"/>
      <c r="B218" s="22" t="s">
        <v>4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1"/>
    </row>
    <row r="219" spans="1:11" ht="15" customHeight="1">
      <c r="A219" s="130" t="s">
        <v>22</v>
      </c>
      <c r="B219" s="131"/>
      <c r="C219" s="131"/>
      <c r="D219" s="131"/>
      <c r="E219" s="131"/>
      <c r="F219" s="131"/>
      <c r="G219" s="131"/>
      <c r="H219" s="131"/>
      <c r="I219" s="131"/>
      <c r="J219" s="131"/>
      <c r="K219" s="132"/>
    </row>
    <row r="220" spans="1:11" ht="15">
      <c r="A220" s="89"/>
      <c r="B220" s="73" t="s">
        <v>9</v>
      </c>
      <c r="C220" s="90">
        <f>SUM(C221)</f>
        <v>8892.5</v>
      </c>
      <c r="D220" s="90">
        <f>SUM(D221)</f>
        <v>1277.6</v>
      </c>
      <c r="E220" s="90">
        <f aca="true" t="shared" si="99" ref="E220:J220">SUM(E221)</f>
        <v>1422.4</v>
      </c>
      <c r="F220" s="90">
        <f t="shared" si="99"/>
        <v>1238.4999999999998</v>
      </c>
      <c r="G220" s="90">
        <f t="shared" si="99"/>
        <v>1238.4999999999998</v>
      </c>
      <c r="H220" s="90">
        <f t="shared" si="99"/>
        <v>1238.4999999999998</v>
      </c>
      <c r="I220" s="90">
        <f t="shared" si="99"/>
        <v>1238.4999999999998</v>
      </c>
      <c r="J220" s="90">
        <f t="shared" si="99"/>
        <v>1238.4999999999998</v>
      </c>
      <c r="K220" s="98"/>
    </row>
    <row r="221" spans="1:11" ht="15">
      <c r="A221" s="74"/>
      <c r="B221" s="94" t="s">
        <v>4</v>
      </c>
      <c r="C221" s="71">
        <f>SUM(D221:J221)</f>
        <v>8892.5</v>
      </c>
      <c r="D221" s="71">
        <f aca="true" t="shared" si="100" ref="D221:J221">SUM(D224+D239)</f>
        <v>1277.6</v>
      </c>
      <c r="E221" s="71">
        <f t="shared" si="100"/>
        <v>1422.4</v>
      </c>
      <c r="F221" s="71">
        <f t="shared" si="100"/>
        <v>1238.4999999999998</v>
      </c>
      <c r="G221" s="71">
        <f t="shared" si="100"/>
        <v>1238.4999999999998</v>
      </c>
      <c r="H221" s="71">
        <f t="shared" si="100"/>
        <v>1238.4999999999998</v>
      </c>
      <c r="I221" s="71">
        <f t="shared" si="100"/>
        <v>1238.4999999999998</v>
      </c>
      <c r="J221" s="71">
        <f t="shared" si="100"/>
        <v>1238.4999999999998</v>
      </c>
      <c r="K221" s="75"/>
    </row>
    <row r="222" spans="1:11" ht="15" customHeight="1">
      <c r="A222" s="121" t="s">
        <v>85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3"/>
    </row>
    <row r="223" spans="1:11" ht="15">
      <c r="A223" s="13"/>
      <c r="B223" s="15" t="s">
        <v>40</v>
      </c>
      <c r="C223" s="23">
        <f>SUM(C224)</f>
        <v>8514.499999999998</v>
      </c>
      <c r="D223" s="31">
        <f>SUM(D224)</f>
        <v>1227.6</v>
      </c>
      <c r="E223" s="23">
        <f aca="true" t="shared" si="101" ref="E223:J223">SUM(E224)</f>
        <v>1369.9</v>
      </c>
      <c r="F223" s="23">
        <f t="shared" si="101"/>
        <v>1183.3999999999999</v>
      </c>
      <c r="G223" s="23">
        <f t="shared" si="101"/>
        <v>1183.3999999999999</v>
      </c>
      <c r="H223" s="23">
        <f t="shared" si="101"/>
        <v>1183.3999999999999</v>
      </c>
      <c r="I223" s="23">
        <f t="shared" si="101"/>
        <v>1183.3999999999999</v>
      </c>
      <c r="J223" s="23">
        <f t="shared" si="101"/>
        <v>1183.3999999999999</v>
      </c>
      <c r="K223" s="115" t="s">
        <v>96</v>
      </c>
    </row>
    <row r="224" spans="1:11" ht="15">
      <c r="A224" s="11"/>
      <c r="B224" s="16" t="s">
        <v>4</v>
      </c>
      <c r="C224" s="30">
        <f>SUM(D224:J224)</f>
        <v>8514.499999999998</v>
      </c>
      <c r="D224" s="29">
        <f>SUM(D227+D230+D233+D236)</f>
        <v>1227.6</v>
      </c>
      <c r="E224" s="29">
        <f aca="true" t="shared" si="102" ref="E224:J224">SUM(E227+E230+E233+E236)</f>
        <v>1369.9</v>
      </c>
      <c r="F224" s="29">
        <f t="shared" si="102"/>
        <v>1183.3999999999999</v>
      </c>
      <c r="G224" s="29">
        <f t="shared" si="102"/>
        <v>1183.3999999999999</v>
      </c>
      <c r="H224" s="29">
        <f t="shared" si="102"/>
        <v>1183.3999999999999</v>
      </c>
      <c r="I224" s="29">
        <f t="shared" si="102"/>
        <v>1183.3999999999999</v>
      </c>
      <c r="J224" s="29">
        <f t="shared" si="102"/>
        <v>1183.3999999999999</v>
      </c>
      <c r="K224" s="116"/>
    </row>
    <row r="225" spans="1:11" ht="15" customHeight="1">
      <c r="A225" s="136" t="s">
        <v>65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 s="138"/>
    </row>
    <row r="226" spans="1:11" ht="15">
      <c r="A226" s="5"/>
      <c r="B226" s="51" t="s">
        <v>64</v>
      </c>
      <c r="C226" s="52">
        <f>SUM(C227)</f>
        <v>204.40000000000003</v>
      </c>
      <c r="D226" s="53">
        <f>SUM(D227)</f>
        <v>27</v>
      </c>
      <c r="E226" s="53">
        <f aca="true" t="shared" si="103" ref="E226:J226">SUM(E227)</f>
        <v>28.4</v>
      </c>
      <c r="F226" s="53">
        <f t="shared" si="103"/>
        <v>29.8</v>
      </c>
      <c r="G226" s="53">
        <f t="shared" si="103"/>
        <v>29.8</v>
      </c>
      <c r="H226" s="53">
        <f t="shared" si="103"/>
        <v>29.8</v>
      </c>
      <c r="I226" s="53">
        <f t="shared" si="103"/>
        <v>29.8</v>
      </c>
      <c r="J226" s="53">
        <f t="shared" si="103"/>
        <v>29.8</v>
      </c>
      <c r="K226" s="115">
        <v>50</v>
      </c>
    </row>
    <row r="227" spans="1:11" ht="15">
      <c r="A227" s="5"/>
      <c r="B227" s="16" t="s">
        <v>4</v>
      </c>
      <c r="C227" s="30">
        <f>SUM(D227:J227)</f>
        <v>204.40000000000003</v>
      </c>
      <c r="D227" s="29">
        <v>27</v>
      </c>
      <c r="E227" s="29">
        <v>28.4</v>
      </c>
      <c r="F227" s="29">
        <v>29.8</v>
      </c>
      <c r="G227" s="29">
        <f>SUM(F227)</f>
        <v>29.8</v>
      </c>
      <c r="H227" s="29">
        <f>SUM(G227)</f>
        <v>29.8</v>
      </c>
      <c r="I227" s="29">
        <f>SUM(H227)</f>
        <v>29.8</v>
      </c>
      <c r="J227" s="29">
        <f>SUM(I227)</f>
        <v>29.8</v>
      </c>
      <c r="K227" s="116"/>
    </row>
    <row r="228" spans="1:11" ht="15" customHeight="1">
      <c r="A228" s="140" t="s">
        <v>66</v>
      </c>
      <c r="B228" s="141"/>
      <c r="C228" s="141"/>
      <c r="D228" s="141"/>
      <c r="E228" s="141"/>
      <c r="F228" s="141"/>
      <c r="G228" s="141"/>
      <c r="H228" s="141"/>
      <c r="I228" s="141"/>
      <c r="J228" s="141"/>
      <c r="K228" s="142"/>
    </row>
    <row r="229" spans="1:11" ht="15">
      <c r="A229" s="5"/>
      <c r="B229" s="51" t="s">
        <v>64</v>
      </c>
      <c r="C229" s="52">
        <f>SUM(C230)</f>
        <v>1055.6</v>
      </c>
      <c r="D229" s="53">
        <f>SUM(D230)</f>
        <v>202.6</v>
      </c>
      <c r="E229" s="53">
        <f aca="true" t="shared" si="104" ref="E229:J229">SUM(E230)</f>
        <v>136.5</v>
      </c>
      <c r="F229" s="53">
        <f t="shared" si="104"/>
        <v>143.3</v>
      </c>
      <c r="G229" s="53">
        <f t="shared" si="104"/>
        <v>143.3</v>
      </c>
      <c r="H229" s="53">
        <f t="shared" si="104"/>
        <v>143.3</v>
      </c>
      <c r="I229" s="53">
        <f t="shared" si="104"/>
        <v>143.3</v>
      </c>
      <c r="J229" s="53">
        <f t="shared" si="104"/>
        <v>143.3</v>
      </c>
      <c r="K229" s="115">
        <v>51</v>
      </c>
    </row>
    <row r="230" spans="1:11" ht="15">
      <c r="A230" s="5"/>
      <c r="B230" s="16" t="s">
        <v>4</v>
      </c>
      <c r="C230" s="30">
        <f>SUM(D230:J230)</f>
        <v>1055.6</v>
      </c>
      <c r="D230" s="29">
        <v>202.6</v>
      </c>
      <c r="E230" s="29">
        <v>136.5</v>
      </c>
      <c r="F230" s="29">
        <v>143.3</v>
      </c>
      <c r="G230" s="29">
        <f>SUM(F230)</f>
        <v>143.3</v>
      </c>
      <c r="H230" s="29">
        <f>SUM(G230)</f>
        <v>143.3</v>
      </c>
      <c r="I230" s="29">
        <f>SUM(H230)</f>
        <v>143.3</v>
      </c>
      <c r="J230" s="29">
        <f>SUM(I230)</f>
        <v>143.3</v>
      </c>
      <c r="K230" s="116"/>
    </row>
    <row r="231" spans="1:11" ht="15">
      <c r="A231" s="127" t="s">
        <v>67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129"/>
    </row>
    <row r="232" spans="1:11" ht="15">
      <c r="A232" s="5"/>
      <c r="B232" s="51" t="s">
        <v>64</v>
      </c>
      <c r="C232" s="52">
        <f>SUM(C233)</f>
        <v>6498</v>
      </c>
      <c r="D232" s="53">
        <f>SUM(D233)</f>
        <v>898</v>
      </c>
      <c r="E232" s="53">
        <f aca="true" t="shared" si="105" ref="E232:J232">SUM(E233)</f>
        <v>1100</v>
      </c>
      <c r="F232" s="53">
        <f t="shared" si="105"/>
        <v>900</v>
      </c>
      <c r="G232" s="53">
        <f t="shared" si="105"/>
        <v>900</v>
      </c>
      <c r="H232" s="53">
        <f t="shared" si="105"/>
        <v>900</v>
      </c>
      <c r="I232" s="53">
        <f t="shared" si="105"/>
        <v>900</v>
      </c>
      <c r="J232" s="53">
        <f t="shared" si="105"/>
        <v>900</v>
      </c>
      <c r="K232" s="115">
        <v>52</v>
      </c>
    </row>
    <row r="233" spans="1:11" ht="15">
      <c r="A233" s="5"/>
      <c r="B233" s="16" t="s">
        <v>4</v>
      </c>
      <c r="C233" s="30">
        <f>SUM(D233:J233)</f>
        <v>6498</v>
      </c>
      <c r="D233" s="29">
        <v>898</v>
      </c>
      <c r="E233" s="29">
        <v>1100</v>
      </c>
      <c r="F233" s="29">
        <v>900</v>
      </c>
      <c r="G233" s="29">
        <f>SUM(F233)</f>
        <v>900</v>
      </c>
      <c r="H233" s="29">
        <f>SUM(G233)</f>
        <v>900</v>
      </c>
      <c r="I233" s="29">
        <f>SUM(H233)</f>
        <v>900</v>
      </c>
      <c r="J233" s="29">
        <f>SUM(I233)</f>
        <v>900</v>
      </c>
      <c r="K233" s="116"/>
    </row>
    <row r="234" spans="1:11" ht="15">
      <c r="A234" s="127" t="s">
        <v>68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9"/>
    </row>
    <row r="235" spans="1:11" ht="15">
      <c r="A235" s="5"/>
      <c r="B235" s="51" t="s">
        <v>64</v>
      </c>
      <c r="C235" s="52">
        <f>SUM(C236)</f>
        <v>756.4999999999999</v>
      </c>
      <c r="D235" s="53">
        <f>SUM(D236)</f>
        <v>100</v>
      </c>
      <c r="E235" s="53">
        <f aca="true" t="shared" si="106" ref="E235:J235">SUM(E236)</f>
        <v>105</v>
      </c>
      <c r="F235" s="53">
        <f t="shared" si="106"/>
        <v>110.3</v>
      </c>
      <c r="G235" s="53">
        <f t="shared" si="106"/>
        <v>110.3</v>
      </c>
      <c r="H235" s="53">
        <f t="shared" si="106"/>
        <v>110.3</v>
      </c>
      <c r="I235" s="53">
        <f t="shared" si="106"/>
        <v>110.3</v>
      </c>
      <c r="J235" s="53">
        <f t="shared" si="106"/>
        <v>110.3</v>
      </c>
      <c r="K235" s="115">
        <v>54</v>
      </c>
    </row>
    <row r="236" spans="1:11" ht="15">
      <c r="A236" s="5"/>
      <c r="B236" s="16" t="s">
        <v>4</v>
      </c>
      <c r="C236" s="30">
        <f>SUM(D236:J236)</f>
        <v>756.4999999999999</v>
      </c>
      <c r="D236" s="29">
        <v>100</v>
      </c>
      <c r="E236" s="29">
        <v>105</v>
      </c>
      <c r="F236" s="29">
        <v>110.3</v>
      </c>
      <c r="G236" s="29">
        <v>110.3</v>
      </c>
      <c r="H236" s="29">
        <f>SUM(G236)</f>
        <v>110.3</v>
      </c>
      <c r="I236" s="29">
        <f>SUM(H236)</f>
        <v>110.3</v>
      </c>
      <c r="J236" s="29">
        <f>SUM(I236)</f>
        <v>110.3</v>
      </c>
      <c r="K236" s="116"/>
    </row>
    <row r="237" spans="1:11" ht="27.75" customHeight="1">
      <c r="A237" s="121" t="s">
        <v>84</v>
      </c>
      <c r="B237" s="122"/>
      <c r="C237" s="122"/>
      <c r="D237" s="122"/>
      <c r="E237" s="122"/>
      <c r="F237" s="122"/>
      <c r="G237" s="122"/>
      <c r="H237" s="122"/>
      <c r="I237" s="122"/>
      <c r="J237" s="122"/>
      <c r="K237" s="123"/>
    </row>
    <row r="238" spans="1:11" ht="15">
      <c r="A238" s="13"/>
      <c r="B238" s="15" t="s">
        <v>40</v>
      </c>
      <c r="C238" s="57">
        <f>SUM(C239)</f>
        <v>378.00000000000006</v>
      </c>
      <c r="D238" s="57">
        <f>SUM(D239)</f>
        <v>50</v>
      </c>
      <c r="E238" s="57">
        <f aca="true" t="shared" si="107" ref="E238:J238">SUM(E239)</f>
        <v>52.5</v>
      </c>
      <c r="F238" s="57">
        <f t="shared" si="107"/>
        <v>55.1</v>
      </c>
      <c r="G238" s="57">
        <f t="shared" si="107"/>
        <v>55.1</v>
      </c>
      <c r="H238" s="57">
        <f t="shared" si="107"/>
        <v>55.1</v>
      </c>
      <c r="I238" s="57">
        <f t="shared" si="107"/>
        <v>55.1</v>
      </c>
      <c r="J238" s="57">
        <f t="shared" si="107"/>
        <v>55.1</v>
      </c>
      <c r="K238" s="115">
        <v>55</v>
      </c>
    </row>
    <row r="239" spans="1:11" ht="15">
      <c r="A239" s="49"/>
      <c r="B239" s="54" t="s">
        <v>4</v>
      </c>
      <c r="C239" s="56">
        <f>SUM(D239:J239)</f>
        <v>378.00000000000006</v>
      </c>
      <c r="D239" s="56">
        <f>SUM(D242)</f>
        <v>50</v>
      </c>
      <c r="E239" s="56">
        <f aca="true" t="shared" si="108" ref="E239:J239">SUM(E242)</f>
        <v>52.5</v>
      </c>
      <c r="F239" s="56">
        <f t="shared" si="108"/>
        <v>55.1</v>
      </c>
      <c r="G239" s="56">
        <f t="shared" si="108"/>
        <v>55.1</v>
      </c>
      <c r="H239" s="56">
        <f t="shared" si="108"/>
        <v>55.1</v>
      </c>
      <c r="I239" s="56">
        <f t="shared" si="108"/>
        <v>55.1</v>
      </c>
      <c r="J239" s="56">
        <f t="shared" si="108"/>
        <v>55.1</v>
      </c>
      <c r="K239" s="126"/>
    </row>
    <row r="240" spans="1:11" ht="15">
      <c r="A240" s="136" t="s">
        <v>73</v>
      </c>
      <c r="B240" s="137"/>
      <c r="C240" s="137"/>
      <c r="D240" s="137"/>
      <c r="E240" s="137"/>
      <c r="F240" s="137"/>
      <c r="G240" s="137"/>
      <c r="H240" s="137"/>
      <c r="I240" s="137"/>
      <c r="J240" s="137"/>
      <c r="K240" s="138"/>
    </row>
    <row r="241" spans="1:11" ht="15">
      <c r="A241" s="106"/>
      <c r="B241" s="17" t="s">
        <v>40</v>
      </c>
      <c r="C241" s="107">
        <f>SUM(C242)</f>
        <v>378.00000000000006</v>
      </c>
      <c r="D241" s="108">
        <f>SUM(D242)</f>
        <v>50</v>
      </c>
      <c r="E241" s="108">
        <f aca="true" t="shared" si="109" ref="E241:J241">SUM(E242)</f>
        <v>52.5</v>
      </c>
      <c r="F241" s="108">
        <f t="shared" si="109"/>
        <v>55.1</v>
      </c>
      <c r="G241" s="108">
        <f t="shared" si="109"/>
        <v>55.1</v>
      </c>
      <c r="H241" s="108">
        <f t="shared" si="109"/>
        <v>55.1</v>
      </c>
      <c r="I241" s="108">
        <f t="shared" si="109"/>
        <v>55.1</v>
      </c>
      <c r="J241" s="108">
        <f t="shared" si="109"/>
        <v>55.1</v>
      </c>
      <c r="K241" s="115">
        <v>55</v>
      </c>
    </row>
    <row r="242" spans="1:11" ht="15">
      <c r="A242" s="5"/>
      <c r="B242" s="16" t="s">
        <v>4</v>
      </c>
      <c r="C242" s="30">
        <f>SUM(D242:J242)</f>
        <v>378.00000000000006</v>
      </c>
      <c r="D242" s="29">
        <v>50</v>
      </c>
      <c r="E242" s="29">
        <v>52.5</v>
      </c>
      <c r="F242" s="29">
        <v>55.1</v>
      </c>
      <c r="G242" s="29">
        <v>55.1</v>
      </c>
      <c r="H242" s="29">
        <f>SUM(G242)</f>
        <v>55.1</v>
      </c>
      <c r="I242" s="29">
        <f>SUM(H242)</f>
        <v>55.1</v>
      </c>
      <c r="J242" s="29">
        <f>SUM(I242)</f>
        <v>55.1</v>
      </c>
      <c r="K242" s="116"/>
    </row>
    <row r="243" spans="1:11" ht="15.75">
      <c r="A243" s="117" t="s">
        <v>80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9"/>
    </row>
    <row r="244" spans="1:11" ht="27">
      <c r="A244" s="74"/>
      <c r="B244" s="73" t="s">
        <v>46</v>
      </c>
      <c r="C244" s="100">
        <f aca="true" t="shared" si="110" ref="C244:J245">C247+C256</f>
        <v>21946.6</v>
      </c>
      <c r="D244" s="90">
        <f t="shared" si="110"/>
        <v>2902</v>
      </c>
      <c r="E244" s="90">
        <f t="shared" si="110"/>
        <v>3047.1</v>
      </c>
      <c r="F244" s="90">
        <f t="shared" si="110"/>
        <v>3199.5</v>
      </c>
      <c r="G244" s="90">
        <f t="shared" si="110"/>
        <v>3199.5</v>
      </c>
      <c r="H244" s="90">
        <f t="shared" si="110"/>
        <v>3199.5</v>
      </c>
      <c r="I244" s="90">
        <f t="shared" si="110"/>
        <v>3199.5</v>
      </c>
      <c r="J244" s="90">
        <f t="shared" si="110"/>
        <v>3199.5</v>
      </c>
      <c r="K244" s="115">
        <v>59</v>
      </c>
    </row>
    <row r="245" spans="1:11" ht="15">
      <c r="A245" s="74"/>
      <c r="B245" s="70" t="s">
        <v>4</v>
      </c>
      <c r="C245" s="99">
        <f t="shared" si="110"/>
        <v>21946.6</v>
      </c>
      <c r="D245" s="71">
        <f t="shared" si="110"/>
        <v>2902</v>
      </c>
      <c r="E245" s="71">
        <f t="shared" si="110"/>
        <v>3047.1</v>
      </c>
      <c r="F245" s="71">
        <f t="shared" si="110"/>
        <v>3199.5</v>
      </c>
      <c r="G245" s="71">
        <f t="shared" si="110"/>
        <v>3199.5</v>
      </c>
      <c r="H245" s="71">
        <f t="shared" si="110"/>
        <v>3199.5</v>
      </c>
      <c r="I245" s="71">
        <f t="shared" si="110"/>
        <v>3199.5</v>
      </c>
      <c r="J245" s="71">
        <f t="shared" si="110"/>
        <v>3199.5</v>
      </c>
      <c r="K245" s="116"/>
    </row>
    <row r="246" spans="1:11" ht="15">
      <c r="A246" s="130" t="s">
        <v>10</v>
      </c>
      <c r="B246" s="131"/>
      <c r="C246" s="131"/>
      <c r="D246" s="131"/>
      <c r="E246" s="131"/>
      <c r="F246" s="131"/>
      <c r="G246" s="131"/>
      <c r="H246" s="131"/>
      <c r="I246" s="131"/>
      <c r="J246" s="131"/>
      <c r="K246" s="132"/>
    </row>
    <row r="247" spans="1:11" ht="40.5">
      <c r="A247" s="74"/>
      <c r="B247" s="73" t="s">
        <v>47</v>
      </c>
      <c r="C247" s="85">
        <v>0</v>
      </c>
      <c r="D247" s="85">
        <v>0</v>
      </c>
      <c r="E247" s="85">
        <v>0</v>
      </c>
      <c r="F247" s="85">
        <v>0</v>
      </c>
      <c r="G247" s="85">
        <v>0</v>
      </c>
      <c r="H247" s="85">
        <v>0</v>
      </c>
      <c r="I247" s="86">
        <v>0</v>
      </c>
      <c r="J247" s="86">
        <v>0</v>
      </c>
      <c r="K247" s="87"/>
    </row>
    <row r="248" spans="1:11" ht="15">
      <c r="A248" s="74"/>
      <c r="B248" s="70" t="s">
        <v>4</v>
      </c>
      <c r="C248" s="88">
        <v>0</v>
      </c>
      <c r="D248" s="88">
        <v>0</v>
      </c>
      <c r="E248" s="88">
        <v>0</v>
      </c>
      <c r="F248" s="88">
        <v>0</v>
      </c>
      <c r="G248" s="88">
        <v>0</v>
      </c>
      <c r="H248" s="88">
        <v>0</v>
      </c>
      <c r="I248" s="88">
        <v>0</v>
      </c>
      <c r="J248" s="88">
        <v>0</v>
      </c>
      <c r="K248" s="75"/>
    </row>
    <row r="249" spans="1:11" ht="15">
      <c r="A249" s="133" t="s">
        <v>11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5"/>
    </row>
    <row r="250" spans="1:11" ht="54">
      <c r="A250" s="21"/>
      <c r="B250" s="15" t="s">
        <v>39</v>
      </c>
      <c r="C250" s="28">
        <f aca="true" t="shared" si="111" ref="C250:J250">SUM(C251)</f>
        <v>0</v>
      </c>
      <c r="D250" s="28">
        <f t="shared" si="111"/>
        <v>0</v>
      </c>
      <c r="E250" s="28">
        <f t="shared" si="111"/>
        <v>0</v>
      </c>
      <c r="F250" s="28">
        <f t="shared" si="111"/>
        <v>0</v>
      </c>
      <c r="G250" s="28">
        <f t="shared" si="111"/>
        <v>0</v>
      </c>
      <c r="H250" s="28">
        <f t="shared" si="111"/>
        <v>0</v>
      </c>
      <c r="I250" s="28">
        <f t="shared" si="111"/>
        <v>0</v>
      </c>
      <c r="J250" s="28">
        <f t="shared" si="111"/>
        <v>0</v>
      </c>
      <c r="K250" s="12"/>
    </row>
    <row r="251" spans="1:11" ht="15">
      <c r="A251" s="11"/>
      <c r="B251" s="22" t="s">
        <v>4</v>
      </c>
      <c r="C251" s="24">
        <f>SUM(D251:J251)</f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6"/>
    </row>
    <row r="252" spans="1:11" ht="15">
      <c r="A252" s="133" t="s">
        <v>12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5"/>
    </row>
    <row r="253" spans="1:11" ht="15">
      <c r="A253" s="13"/>
      <c r="B253" s="15" t="s">
        <v>9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13"/>
    </row>
    <row r="254" spans="1:11" ht="15">
      <c r="A254" s="11"/>
      <c r="B254" s="22" t="s">
        <v>4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1"/>
    </row>
    <row r="255" spans="1:11" ht="15">
      <c r="A255" s="130" t="s">
        <v>22</v>
      </c>
      <c r="B255" s="131"/>
      <c r="C255" s="131"/>
      <c r="D255" s="131"/>
      <c r="E255" s="131"/>
      <c r="F255" s="131"/>
      <c r="G255" s="131"/>
      <c r="H255" s="131"/>
      <c r="I255" s="131"/>
      <c r="J255" s="131"/>
      <c r="K255" s="132"/>
    </row>
    <row r="256" spans="1:11" ht="15">
      <c r="A256" s="89"/>
      <c r="B256" s="73" t="s">
        <v>9</v>
      </c>
      <c r="C256" s="90">
        <f aca="true" t="shared" si="112" ref="C256:J256">SUM(C257)</f>
        <v>21946.6</v>
      </c>
      <c r="D256" s="90">
        <f t="shared" si="112"/>
        <v>2902</v>
      </c>
      <c r="E256" s="90">
        <f t="shared" si="112"/>
        <v>3047.1</v>
      </c>
      <c r="F256" s="90">
        <f t="shared" si="112"/>
        <v>3199.5</v>
      </c>
      <c r="G256" s="90">
        <f t="shared" si="112"/>
        <v>3199.5</v>
      </c>
      <c r="H256" s="90">
        <f t="shared" si="112"/>
        <v>3199.5</v>
      </c>
      <c r="I256" s="90">
        <f t="shared" si="112"/>
        <v>3199.5</v>
      </c>
      <c r="J256" s="90">
        <f t="shared" si="112"/>
        <v>3199.5</v>
      </c>
      <c r="K256" s="98"/>
    </row>
    <row r="257" spans="1:11" ht="15">
      <c r="A257" s="74"/>
      <c r="B257" s="94" t="s">
        <v>4</v>
      </c>
      <c r="C257" s="71">
        <f>SUM(D257:J257)</f>
        <v>21946.6</v>
      </c>
      <c r="D257" s="71">
        <f>SUM(D260)</f>
        <v>2902</v>
      </c>
      <c r="E257" s="71">
        <f aca="true" t="shared" si="113" ref="E257:J257">SUM(E260)</f>
        <v>3047.1</v>
      </c>
      <c r="F257" s="71">
        <f t="shared" si="113"/>
        <v>3199.5</v>
      </c>
      <c r="G257" s="71">
        <f t="shared" si="113"/>
        <v>3199.5</v>
      </c>
      <c r="H257" s="71">
        <f t="shared" si="113"/>
        <v>3199.5</v>
      </c>
      <c r="I257" s="71">
        <f t="shared" si="113"/>
        <v>3199.5</v>
      </c>
      <c r="J257" s="71">
        <f t="shared" si="113"/>
        <v>3199.5</v>
      </c>
      <c r="K257" s="75"/>
    </row>
    <row r="258" spans="1:11" ht="15">
      <c r="A258" s="121" t="s">
        <v>99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3"/>
    </row>
    <row r="259" spans="1:11" ht="15">
      <c r="A259" s="13"/>
      <c r="B259" s="35" t="s">
        <v>19</v>
      </c>
      <c r="C259" s="33">
        <f aca="true" t="shared" si="114" ref="C259:J259">SUM(C260:C260)</f>
        <v>21946.6</v>
      </c>
      <c r="D259" s="33">
        <f t="shared" si="114"/>
        <v>2902</v>
      </c>
      <c r="E259" s="33">
        <f t="shared" si="114"/>
        <v>3047.1</v>
      </c>
      <c r="F259" s="33">
        <f t="shared" si="114"/>
        <v>3199.5</v>
      </c>
      <c r="G259" s="33">
        <f t="shared" si="114"/>
        <v>3199.5</v>
      </c>
      <c r="H259" s="33">
        <f t="shared" si="114"/>
        <v>3199.5</v>
      </c>
      <c r="I259" s="33">
        <f t="shared" si="114"/>
        <v>3199.5</v>
      </c>
      <c r="J259" s="33">
        <f t="shared" si="114"/>
        <v>3199.5</v>
      </c>
      <c r="K259" s="115">
        <v>59</v>
      </c>
    </row>
    <row r="260" spans="1:11" ht="15">
      <c r="A260" s="11"/>
      <c r="B260" s="36" t="s">
        <v>4</v>
      </c>
      <c r="C260" s="40">
        <f>SUM(D260:J260)</f>
        <v>21946.6</v>
      </c>
      <c r="D260" s="40">
        <v>2902</v>
      </c>
      <c r="E260" s="40">
        <v>3047.1</v>
      </c>
      <c r="F260" s="40">
        <v>3199.5</v>
      </c>
      <c r="G260" s="40">
        <f>SUM(F260)</f>
        <v>3199.5</v>
      </c>
      <c r="H260" s="40">
        <f>SUM(G260)</f>
        <v>3199.5</v>
      </c>
      <c r="I260" s="40">
        <f>SUM(H260)</f>
        <v>3199.5</v>
      </c>
      <c r="J260" s="40">
        <f>SUM(I260)</f>
        <v>3199.5</v>
      </c>
      <c r="K260" s="116"/>
    </row>
    <row r="261" spans="1:11" ht="47.25" customHeight="1">
      <c r="A261" s="117" t="s">
        <v>90</v>
      </c>
      <c r="B261" s="118"/>
      <c r="C261" s="118"/>
      <c r="D261" s="118"/>
      <c r="E261" s="118"/>
      <c r="F261" s="118"/>
      <c r="G261" s="118"/>
      <c r="H261" s="118"/>
      <c r="I261" s="118"/>
      <c r="J261" s="118"/>
      <c r="K261" s="119"/>
    </row>
    <row r="262" spans="1:14" ht="27">
      <c r="A262" s="74"/>
      <c r="B262" s="73" t="s">
        <v>48</v>
      </c>
      <c r="C262" s="90">
        <f>SUM(C263:C264)</f>
        <v>76505.4</v>
      </c>
      <c r="D262" s="90">
        <f>SUM(D263:D264)</f>
        <v>12775.4</v>
      </c>
      <c r="E262" s="90">
        <f aca="true" t="shared" si="115" ref="E262:J262">SUM(E263:E264)</f>
        <v>10199.5</v>
      </c>
      <c r="F262" s="90">
        <f t="shared" si="115"/>
        <v>10706.1</v>
      </c>
      <c r="G262" s="90">
        <f t="shared" si="115"/>
        <v>10706.1</v>
      </c>
      <c r="H262" s="90">
        <f t="shared" si="115"/>
        <v>10706.1</v>
      </c>
      <c r="I262" s="90">
        <f t="shared" si="115"/>
        <v>10706.1</v>
      </c>
      <c r="J262" s="90">
        <f t="shared" si="115"/>
        <v>10706.1</v>
      </c>
      <c r="K262" s="87"/>
      <c r="L262" s="9"/>
      <c r="N262" s="2"/>
    </row>
    <row r="263" spans="1:14" ht="15">
      <c r="A263" s="74"/>
      <c r="B263" s="95" t="s">
        <v>81</v>
      </c>
      <c r="C263" s="99">
        <f>SUM(D263:J263)</f>
        <v>631.8</v>
      </c>
      <c r="D263" s="71">
        <f>SUM(D276)</f>
        <v>229.8</v>
      </c>
      <c r="E263" s="71">
        <f aca="true" t="shared" si="116" ref="E263:J263">SUM(E276)</f>
        <v>67</v>
      </c>
      <c r="F263" s="71">
        <f t="shared" si="116"/>
        <v>67</v>
      </c>
      <c r="G263" s="71">
        <f t="shared" si="116"/>
        <v>67</v>
      </c>
      <c r="H263" s="71">
        <f t="shared" si="116"/>
        <v>67</v>
      </c>
      <c r="I263" s="71">
        <f t="shared" si="116"/>
        <v>67</v>
      </c>
      <c r="J263" s="71">
        <f t="shared" si="116"/>
        <v>67</v>
      </c>
      <c r="K263" s="87"/>
      <c r="L263" s="9"/>
      <c r="N263" s="2"/>
    </row>
    <row r="264" spans="1:14" ht="15">
      <c r="A264" s="74"/>
      <c r="B264" s="70" t="s">
        <v>4</v>
      </c>
      <c r="C264" s="99">
        <f>SUM(D264:J264)</f>
        <v>75873.59999999999</v>
      </c>
      <c r="D264" s="71">
        <f>D267+D277</f>
        <v>12545.6</v>
      </c>
      <c r="E264" s="71">
        <f aca="true" t="shared" si="117" ref="E264:J264">E267+E277</f>
        <v>10132.5</v>
      </c>
      <c r="F264" s="71">
        <f t="shared" si="117"/>
        <v>10639.1</v>
      </c>
      <c r="G264" s="71">
        <f t="shared" si="117"/>
        <v>10639.1</v>
      </c>
      <c r="H264" s="71">
        <f t="shared" si="117"/>
        <v>10639.1</v>
      </c>
      <c r="I264" s="71">
        <f t="shared" si="117"/>
        <v>10639.1</v>
      </c>
      <c r="J264" s="71">
        <f t="shared" si="117"/>
        <v>10639.1</v>
      </c>
      <c r="K264" s="75"/>
      <c r="L264" s="4"/>
      <c r="N264" s="2"/>
    </row>
    <row r="265" spans="1:12" ht="10.5" customHeight="1">
      <c r="A265" s="130" t="s">
        <v>10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2"/>
      <c r="L265" s="4"/>
    </row>
    <row r="266" spans="1:12" ht="40.5">
      <c r="A266" s="74"/>
      <c r="B266" s="73" t="s">
        <v>47</v>
      </c>
      <c r="C266" s="85">
        <v>0</v>
      </c>
      <c r="D266" s="85">
        <v>0</v>
      </c>
      <c r="E266" s="85">
        <v>0</v>
      </c>
      <c r="F266" s="85">
        <v>0</v>
      </c>
      <c r="G266" s="85">
        <v>0</v>
      </c>
      <c r="H266" s="85">
        <v>0</v>
      </c>
      <c r="I266" s="86">
        <v>0</v>
      </c>
      <c r="J266" s="86">
        <v>0</v>
      </c>
      <c r="K266" s="87"/>
      <c r="L266" s="4"/>
    </row>
    <row r="267" spans="1:12" ht="15">
      <c r="A267" s="74"/>
      <c r="B267" s="70" t="s">
        <v>4</v>
      </c>
      <c r="C267" s="88">
        <v>0</v>
      </c>
      <c r="D267" s="88">
        <v>0</v>
      </c>
      <c r="E267" s="88">
        <v>0</v>
      </c>
      <c r="F267" s="88">
        <v>0</v>
      </c>
      <c r="G267" s="88">
        <v>0</v>
      </c>
      <c r="H267" s="88">
        <v>0</v>
      </c>
      <c r="I267" s="88">
        <v>0</v>
      </c>
      <c r="J267" s="88">
        <v>0</v>
      </c>
      <c r="K267" s="75"/>
      <c r="L267" s="4"/>
    </row>
    <row r="268" spans="1:12" ht="12.75" customHeight="1">
      <c r="A268" s="133" t="s">
        <v>11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5"/>
      <c r="L268" s="4"/>
    </row>
    <row r="269" spans="1:12" ht="54">
      <c r="A269" s="21"/>
      <c r="B269" s="15" t="s">
        <v>39</v>
      </c>
      <c r="C269" s="28">
        <f>SUM(C270)</f>
        <v>0</v>
      </c>
      <c r="D269" s="28">
        <f aca="true" t="shared" si="118" ref="D269:J269">SUM(D270)</f>
        <v>0</v>
      </c>
      <c r="E269" s="28">
        <f t="shared" si="118"/>
        <v>0</v>
      </c>
      <c r="F269" s="28">
        <f t="shared" si="118"/>
        <v>0</v>
      </c>
      <c r="G269" s="28">
        <f t="shared" si="118"/>
        <v>0</v>
      </c>
      <c r="H269" s="28">
        <f t="shared" si="118"/>
        <v>0</v>
      </c>
      <c r="I269" s="28">
        <f t="shared" si="118"/>
        <v>0</v>
      </c>
      <c r="J269" s="28">
        <f t="shared" si="118"/>
        <v>0</v>
      </c>
      <c r="K269" s="12"/>
      <c r="L269" s="4"/>
    </row>
    <row r="270" spans="1:12" ht="15">
      <c r="A270" s="11"/>
      <c r="B270" s="22" t="s">
        <v>4</v>
      </c>
      <c r="C270" s="24">
        <f>SUM(D270:J270)</f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6"/>
      <c r="L270" s="4"/>
    </row>
    <row r="271" spans="1:11" ht="12.75" customHeight="1">
      <c r="A271" s="133" t="s">
        <v>12</v>
      </c>
      <c r="B271" s="134"/>
      <c r="C271" s="134"/>
      <c r="D271" s="134"/>
      <c r="E271" s="134"/>
      <c r="F271" s="134"/>
      <c r="G271" s="134"/>
      <c r="H271" s="134"/>
      <c r="I271" s="134"/>
      <c r="J271" s="134"/>
      <c r="K271" s="135"/>
    </row>
    <row r="272" spans="1:11" ht="15">
      <c r="A272" s="13"/>
      <c r="B272" s="15" t="s">
        <v>9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13"/>
    </row>
    <row r="273" spans="1:11" ht="15">
      <c r="A273" s="11"/>
      <c r="B273" s="22" t="s">
        <v>4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1"/>
    </row>
    <row r="274" spans="1:11" ht="12.75" customHeight="1">
      <c r="A274" s="130" t="s">
        <v>22</v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2"/>
    </row>
    <row r="275" spans="1:13" ht="15">
      <c r="A275" s="89"/>
      <c r="B275" s="73" t="s">
        <v>9</v>
      </c>
      <c r="C275" s="90">
        <f>SUM(C276:C277)</f>
        <v>76505.4</v>
      </c>
      <c r="D275" s="90">
        <f>SUM(D276:D277)</f>
        <v>12775.4</v>
      </c>
      <c r="E275" s="90">
        <f aca="true" t="shared" si="119" ref="E275:J275">SUM(E276:E277)</f>
        <v>10199.5</v>
      </c>
      <c r="F275" s="90">
        <f t="shared" si="119"/>
        <v>10706.1</v>
      </c>
      <c r="G275" s="90">
        <f t="shared" si="119"/>
        <v>10706.1</v>
      </c>
      <c r="H275" s="90">
        <f t="shared" si="119"/>
        <v>10706.1</v>
      </c>
      <c r="I275" s="90">
        <f t="shared" si="119"/>
        <v>10706.1</v>
      </c>
      <c r="J275" s="90">
        <f t="shared" si="119"/>
        <v>10706.1</v>
      </c>
      <c r="K275" s="98"/>
      <c r="M275" s="7"/>
    </row>
    <row r="276" spans="1:13" ht="15">
      <c r="A276" s="89"/>
      <c r="B276" s="95" t="s">
        <v>81</v>
      </c>
      <c r="C276" s="71">
        <f>SUM(D276:J276)</f>
        <v>631.8</v>
      </c>
      <c r="D276" s="71">
        <f>SUM(D292)</f>
        <v>229.8</v>
      </c>
      <c r="E276" s="71">
        <f aca="true" t="shared" si="120" ref="E276:J276">SUM(E292)</f>
        <v>67</v>
      </c>
      <c r="F276" s="71">
        <f t="shared" si="120"/>
        <v>67</v>
      </c>
      <c r="G276" s="71">
        <f t="shared" si="120"/>
        <v>67</v>
      </c>
      <c r="H276" s="71">
        <f t="shared" si="120"/>
        <v>67</v>
      </c>
      <c r="I276" s="71">
        <f t="shared" si="120"/>
        <v>67</v>
      </c>
      <c r="J276" s="71">
        <f t="shared" si="120"/>
        <v>67</v>
      </c>
      <c r="K276" s="89"/>
      <c r="M276" s="7"/>
    </row>
    <row r="277" spans="1:13" ht="15">
      <c r="A277" s="74"/>
      <c r="B277" s="94" t="s">
        <v>4</v>
      </c>
      <c r="C277" s="71">
        <f>SUM(D277:J277)</f>
        <v>75873.59999999999</v>
      </c>
      <c r="D277" s="71">
        <f>SUM(D280+D283)</f>
        <v>12545.6</v>
      </c>
      <c r="E277" s="71">
        <f aca="true" t="shared" si="121" ref="E277:J277">SUM(E280+E283)</f>
        <v>10132.5</v>
      </c>
      <c r="F277" s="71">
        <f t="shared" si="121"/>
        <v>10639.1</v>
      </c>
      <c r="G277" s="71">
        <f t="shared" si="121"/>
        <v>10639.1</v>
      </c>
      <c r="H277" s="71">
        <f t="shared" si="121"/>
        <v>10639.1</v>
      </c>
      <c r="I277" s="71">
        <f t="shared" si="121"/>
        <v>10639.1</v>
      </c>
      <c r="J277" s="71">
        <f t="shared" si="121"/>
        <v>10639.1</v>
      </c>
      <c r="K277" s="75"/>
      <c r="M277" s="7"/>
    </row>
    <row r="278" spans="1:11" ht="28.5" customHeight="1">
      <c r="A278" s="121" t="s">
        <v>89</v>
      </c>
      <c r="B278" s="122"/>
      <c r="C278" s="122"/>
      <c r="D278" s="122"/>
      <c r="E278" s="122"/>
      <c r="F278" s="122"/>
      <c r="G278" s="122"/>
      <c r="H278" s="122"/>
      <c r="I278" s="122"/>
      <c r="J278" s="122"/>
      <c r="K278" s="123"/>
    </row>
    <row r="279" spans="1:11" ht="15">
      <c r="A279" s="13"/>
      <c r="B279" s="35" t="s">
        <v>19</v>
      </c>
      <c r="C279" s="45">
        <f aca="true" t="shared" si="122" ref="C279:J279">SUM(C280:C280)</f>
        <v>68062.5</v>
      </c>
      <c r="D279" s="33">
        <f t="shared" si="122"/>
        <v>9000</v>
      </c>
      <c r="E279" s="33">
        <f t="shared" si="122"/>
        <v>9450</v>
      </c>
      <c r="F279" s="33">
        <f t="shared" si="122"/>
        <v>9922.5</v>
      </c>
      <c r="G279" s="33">
        <f t="shared" si="122"/>
        <v>9922.5</v>
      </c>
      <c r="H279" s="33">
        <f t="shared" si="122"/>
        <v>9922.5</v>
      </c>
      <c r="I279" s="33">
        <f t="shared" si="122"/>
        <v>9922.5</v>
      </c>
      <c r="J279" s="33">
        <f t="shared" si="122"/>
        <v>9922.5</v>
      </c>
      <c r="K279" s="115" t="s">
        <v>97</v>
      </c>
    </row>
    <row r="280" spans="1:11" ht="15">
      <c r="A280" s="11"/>
      <c r="B280" s="36" t="s">
        <v>4</v>
      </c>
      <c r="C280" s="32">
        <f>SUM(D280:J280)</f>
        <v>68062.5</v>
      </c>
      <c r="D280" s="32">
        <v>9000</v>
      </c>
      <c r="E280" s="32">
        <v>9450</v>
      </c>
      <c r="F280" s="32">
        <v>9922.5</v>
      </c>
      <c r="G280" s="32">
        <f>SUM(F280)</f>
        <v>9922.5</v>
      </c>
      <c r="H280" s="32">
        <f>SUM(G280)</f>
        <v>9922.5</v>
      </c>
      <c r="I280" s="32">
        <f>SUM(H280)</f>
        <v>9922.5</v>
      </c>
      <c r="J280" s="32">
        <f>SUM(I280)</f>
        <v>9922.5</v>
      </c>
      <c r="K280" s="126"/>
    </row>
    <row r="281" spans="1:11" ht="14.25" customHeight="1">
      <c r="A281" s="121" t="s">
        <v>83</v>
      </c>
      <c r="B281" s="122"/>
      <c r="C281" s="122"/>
      <c r="D281" s="122"/>
      <c r="E281" s="122"/>
      <c r="F281" s="122"/>
      <c r="G281" s="122"/>
      <c r="H281" s="122"/>
      <c r="I281" s="122"/>
      <c r="J281" s="122"/>
      <c r="K281" s="123"/>
    </row>
    <row r="282" spans="1:11" ht="15">
      <c r="A282" s="13"/>
      <c r="B282" s="15" t="s">
        <v>40</v>
      </c>
      <c r="C282" s="33">
        <f>SUM(C283:C283)</f>
        <v>7811.100000000002</v>
      </c>
      <c r="D282" s="33">
        <f>SUM(D283:D283)</f>
        <v>3545.6</v>
      </c>
      <c r="E282" s="33">
        <f aca="true" t="shared" si="123" ref="E282:J282">SUM(E283)</f>
        <v>682.5</v>
      </c>
      <c r="F282" s="33">
        <f t="shared" si="123"/>
        <v>716.6</v>
      </c>
      <c r="G282" s="33">
        <f t="shared" si="123"/>
        <v>716.6</v>
      </c>
      <c r="H282" s="33">
        <f t="shared" si="123"/>
        <v>716.6</v>
      </c>
      <c r="I282" s="33">
        <f t="shared" si="123"/>
        <v>716.6</v>
      </c>
      <c r="J282" s="33">
        <f t="shared" si="123"/>
        <v>716.6</v>
      </c>
      <c r="K282" s="120">
        <v>67</v>
      </c>
    </row>
    <row r="283" spans="1:11" ht="15">
      <c r="A283" s="11"/>
      <c r="B283" s="16" t="s">
        <v>4</v>
      </c>
      <c r="C283" s="32">
        <f>SUM(D283:J283)</f>
        <v>7811.100000000002</v>
      </c>
      <c r="D283" s="32">
        <f>SUM(D285+D288)</f>
        <v>3545.6</v>
      </c>
      <c r="E283" s="32">
        <f aca="true" t="shared" si="124" ref="E283:J283">SUM(E285+E288)</f>
        <v>682.5</v>
      </c>
      <c r="F283" s="32">
        <f t="shared" si="124"/>
        <v>716.6</v>
      </c>
      <c r="G283" s="32">
        <f t="shared" si="124"/>
        <v>716.6</v>
      </c>
      <c r="H283" s="32">
        <f t="shared" si="124"/>
        <v>716.6</v>
      </c>
      <c r="I283" s="32">
        <f t="shared" si="124"/>
        <v>716.6</v>
      </c>
      <c r="J283" s="32">
        <f t="shared" si="124"/>
        <v>716.6</v>
      </c>
      <c r="K283" s="120"/>
    </row>
    <row r="284" spans="1:11" ht="12" customHeight="1">
      <c r="A284" s="127" t="s">
        <v>78</v>
      </c>
      <c r="B284" s="128"/>
      <c r="C284" s="128"/>
      <c r="D284" s="128"/>
      <c r="E284" s="128"/>
      <c r="F284" s="128"/>
      <c r="G284" s="128"/>
      <c r="H284" s="128"/>
      <c r="I284" s="128"/>
      <c r="J284" s="128"/>
      <c r="K284" s="129"/>
    </row>
    <row r="285" spans="1:11" ht="15">
      <c r="A285" s="5"/>
      <c r="B285" s="51" t="s">
        <v>64</v>
      </c>
      <c r="C285" s="52">
        <f>SUM(C286)</f>
        <v>4915.5</v>
      </c>
      <c r="D285" s="53">
        <f>SUM(D286)</f>
        <v>650</v>
      </c>
      <c r="E285" s="53">
        <f aca="true" t="shared" si="125" ref="E285:J285">SUM(E286)</f>
        <v>682.5</v>
      </c>
      <c r="F285" s="53">
        <f t="shared" si="125"/>
        <v>716.6</v>
      </c>
      <c r="G285" s="53">
        <f t="shared" si="125"/>
        <v>716.6</v>
      </c>
      <c r="H285" s="53">
        <f t="shared" si="125"/>
        <v>716.6</v>
      </c>
      <c r="I285" s="53">
        <f t="shared" si="125"/>
        <v>716.6</v>
      </c>
      <c r="J285" s="53">
        <f t="shared" si="125"/>
        <v>716.6</v>
      </c>
      <c r="K285" s="115">
        <v>67</v>
      </c>
    </row>
    <row r="286" spans="1:11" ht="15">
      <c r="A286" s="5"/>
      <c r="B286" s="16" t="s">
        <v>4</v>
      </c>
      <c r="C286" s="30">
        <f>SUM(D286:J286)</f>
        <v>4915.5</v>
      </c>
      <c r="D286" s="29">
        <v>650</v>
      </c>
      <c r="E286" s="29">
        <v>682.5</v>
      </c>
      <c r="F286" s="29">
        <v>716.6</v>
      </c>
      <c r="G286" s="29">
        <v>716.6</v>
      </c>
      <c r="H286" s="29">
        <f>SUM(G286)</f>
        <v>716.6</v>
      </c>
      <c r="I286" s="29">
        <f>SUM(H286)</f>
        <v>716.6</v>
      </c>
      <c r="J286" s="29">
        <f>SUM(I286)</f>
        <v>716.6</v>
      </c>
      <c r="K286" s="116"/>
    </row>
    <row r="287" spans="1:11" ht="15">
      <c r="A287" s="127" t="s">
        <v>100</v>
      </c>
      <c r="B287" s="128"/>
      <c r="C287" s="128"/>
      <c r="D287" s="128"/>
      <c r="E287" s="128"/>
      <c r="F287" s="128"/>
      <c r="G287" s="128"/>
      <c r="H287" s="128"/>
      <c r="I287" s="128"/>
      <c r="J287" s="128"/>
      <c r="K287" s="129"/>
    </row>
    <row r="288" spans="1:11" ht="15">
      <c r="A288" s="5"/>
      <c r="B288" s="51" t="s">
        <v>64</v>
      </c>
      <c r="C288" s="52">
        <f>SUM(C289)</f>
        <v>2895.6</v>
      </c>
      <c r="D288" s="53">
        <f>SUM(D289)</f>
        <v>2895.6</v>
      </c>
      <c r="E288" s="53">
        <f aca="true" t="shared" si="126" ref="E288:J288">SUM(E289)</f>
        <v>0</v>
      </c>
      <c r="F288" s="53">
        <f t="shared" si="126"/>
        <v>0</v>
      </c>
      <c r="G288" s="53">
        <f t="shared" si="126"/>
        <v>0</v>
      </c>
      <c r="H288" s="53">
        <f t="shared" si="126"/>
        <v>0</v>
      </c>
      <c r="I288" s="53">
        <f t="shared" si="126"/>
        <v>0</v>
      </c>
      <c r="J288" s="53">
        <f t="shared" si="126"/>
        <v>0</v>
      </c>
      <c r="K288" s="115">
        <v>67</v>
      </c>
    </row>
    <row r="289" spans="1:11" ht="15">
      <c r="A289" s="5"/>
      <c r="B289" s="16" t="s">
        <v>4</v>
      </c>
      <c r="C289" s="30">
        <f>SUM(D289:J289)</f>
        <v>2895.6</v>
      </c>
      <c r="D289" s="29">
        <v>2895.6</v>
      </c>
      <c r="E289" s="29">
        <v>0</v>
      </c>
      <c r="F289" s="29">
        <v>0</v>
      </c>
      <c r="G289" s="29">
        <v>0</v>
      </c>
      <c r="H289" s="29">
        <f>SUM(G289)</f>
        <v>0</v>
      </c>
      <c r="I289" s="29">
        <f>SUM(H289)</f>
        <v>0</v>
      </c>
      <c r="J289" s="29">
        <f>SUM(I289)</f>
        <v>0</v>
      </c>
      <c r="K289" s="116"/>
    </row>
    <row r="290" spans="1:11" ht="28.5" customHeight="1">
      <c r="A290" s="121" t="s">
        <v>82</v>
      </c>
      <c r="B290" s="124"/>
      <c r="C290" s="124"/>
      <c r="D290" s="124"/>
      <c r="E290" s="124"/>
      <c r="F290" s="124"/>
      <c r="G290" s="124"/>
      <c r="H290" s="124"/>
      <c r="I290" s="124"/>
      <c r="J290" s="124"/>
      <c r="K290" s="125"/>
    </row>
    <row r="291" spans="1:11" ht="15">
      <c r="A291" s="66"/>
      <c r="B291" s="35" t="s">
        <v>40</v>
      </c>
      <c r="C291" s="32">
        <f aca="true" t="shared" si="127" ref="C291:J291">SUM(C292)</f>
        <v>631.8</v>
      </c>
      <c r="D291" s="32">
        <f t="shared" si="127"/>
        <v>229.8</v>
      </c>
      <c r="E291" s="32">
        <f t="shared" si="127"/>
        <v>67</v>
      </c>
      <c r="F291" s="32">
        <f t="shared" si="127"/>
        <v>67</v>
      </c>
      <c r="G291" s="32">
        <f t="shared" si="127"/>
        <v>67</v>
      </c>
      <c r="H291" s="32">
        <f t="shared" si="127"/>
        <v>67</v>
      </c>
      <c r="I291" s="32">
        <f t="shared" si="127"/>
        <v>67</v>
      </c>
      <c r="J291" s="32">
        <f t="shared" si="127"/>
        <v>67</v>
      </c>
      <c r="K291" s="120">
        <v>68</v>
      </c>
    </row>
    <row r="292" spans="1:11" ht="15">
      <c r="A292" s="65"/>
      <c r="B292" s="36" t="s">
        <v>81</v>
      </c>
      <c r="C292" s="32">
        <f>SUM(D292:J292)</f>
        <v>631.8</v>
      </c>
      <c r="D292" s="32">
        <v>229.8</v>
      </c>
      <c r="E292" s="32">
        <v>67</v>
      </c>
      <c r="F292" s="32">
        <v>67</v>
      </c>
      <c r="G292" s="32">
        <v>67</v>
      </c>
      <c r="H292" s="32">
        <v>67</v>
      </c>
      <c r="I292" s="32">
        <v>67</v>
      </c>
      <c r="J292" s="32">
        <v>67</v>
      </c>
      <c r="K292" s="120"/>
    </row>
    <row r="293" ht="12.75" customHeight="1"/>
    <row r="302" ht="12.75" customHeight="1"/>
  </sheetData>
  <mergeCells count="138">
    <mergeCell ref="I1:K1"/>
    <mergeCell ref="K122:K123"/>
    <mergeCell ref="K107:K109"/>
    <mergeCell ref="A106:K106"/>
    <mergeCell ref="K70:K71"/>
    <mergeCell ref="K119:K120"/>
    <mergeCell ref="A111:K111"/>
    <mergeCell ref="K112:K113"/>
    <mergeCell ref="K115:K117"/>
    <mergeCell ref="A2:K2"/>
    <mergeCell ref="A3:K3"/>
    <mergeCell ref="A4:K4"/>
    <mergeCell ref="A5:K5"/>
    <mergeCell ref="A66:K66"/>
    <mergeCell ref="F23:F24"/>
    <mergeCell ref="J23:J24"/>
    <mergeCell ref="A45:K45"/>
    <mergeCell ref="A34:K34"/>
    <mergeCell ref="K46:K47"/>
    <mergeCell ref="K8:K9"/>
    <mergeCell ref="A150:K150"/>
    <mergeCell ref="A145:K145"/>
    <mergeCell ref="A114:K114"/>
    <mergeCell ref="G23:G24"/>
    <mergeCell ref="A118:K118"/>
    <mergeCell ref="A69:K69"/>
    <mergeCell ref="A88:K88"/>
    <mergeCell ref="A78:K78"/>
    <mergeCell ref="A102:K102"/>
    <mergeCell ref="A97:K97"/>
    <mergeCell ref="A158:K158"/>
    <mergeCell ref="A176:K176"/>
    <mergeCell ref="A155:K155"/>
    <mergeCell ref="A171:K171"/>
    <mergeCell ref="A168:K168"/>
    <mergeCell ref="A163:K163"/>
    <mergeCell ref="A6:K6"/>
    <mergeCell ref="A124:K124"/>
    <mergeCell ref="A23:A24"/>
    <mergeCell ref="I23:I24"/>
    <mergeCell ref="H23:H24"/>
    <mergeCell ref="K23:K24"/>
    <mergeCell ref="A60:K60"/>
    <mergeCell ref="K58:K59"/>
    <mergeCell ref="A42:K42"/>
    <mergeCell ref="A8:A9"/>
    <mergeCell ref="B8:B9"/>
    <mergeCell ref="C8:J8"/>
    <mergeCell ref="A22:K22"/>
    <mergeCell ref="A133:K133"/>
    <mergeCell ref="A127:K127"/>
    <mergeCell ref="A121:K121"/>
    <mergeCell ref="A54:K54"/>
    <mergeCell ref="A51:K51"/>
    <mergeCell ref="K76:K77"/>
    <mergeCell ref="A83:K83"/>
    <mergeCell ref="K67:K68"/>
    <mergeCell ref="K55:K56"/>
    <mergeCell ref="A57:K57"/>
    <mergeCell ref="A63:K63"/>
    <mergeCell ref="K61:K62"/>
    <mergeCell ref="A92:K92"/>
    <mergeCell ref="K64:K65"/>
    <mergeCell ref="K98:K101"/>
    <mergeCell ref="A182:K182"/>
    <mergeCell ref="A179:K179"/>
    <mergeCell ref="K164:K167"/>
    <mergeCell ref="A75:K75"/>
    <mergeCell ref="A72:K72"/>
    <mergeCell ref="K73:K74"/>
    <mergeCell ref="A136:K136"/>
    <mergeCell ref="C23:C24"/>
    <mergeCell ref="D23:D24"/>
    <mergeCell ref="K52:K53"/>
    <mergeCell ref="K49:K50"/>
    <mergeCell ref="E23:E24"/>
    <mergeCell ref="A27:K27"/>
    <mergeCell ref="K39:K40"/>
    <mergeCell ref="A31:K31"/>
    <mergeCell ref="A38:K38"/>
    <mergeCell ref="A48:K48"/>
    <mergeCell ref="A207:K207"/>
    <mergeCell ref="A199:K199"/>
    <mergeCell ref="A193:K193"/>
    <mergeCell ref="A210:K210"/>
    <mergeCell ref="A130:K130"/>
    <mergeCell ref="A139:K139"/>
    <mergeCell ref="A185:K185"/>
    <mergeCell ref="A190:K190"/>
    <mergeCell ref="A142:K142"/>
    <mergeCell ref="K140:K141"/>
    <mergeCell ref="K194:K195"/>
    <mergeCell ref="A222:K222"/>
    <mergeCell ref="K197:K198"/>
    <mergeCell ref="A196:K196"/>
    <mergeCell ref="K191:K192"/>
    <mergeCell ref="A228:K228"/>
    <mergeCell ref="A216:K216"/>
    <mergeCell ref="A213:K213"/>
    <mergeCell ref="A219:K219"/>
    <mergeCell ref="A225:K225"/>
    <mergeCell ref="K200:K201"/>
    <mergeCell ref="A202:K202"/>
    <mergeCell ref="K203:K206"/>
    <mergeCell ref="K244:K245"/>
    <mergeCell ref="K229:K230"/>
    <mergeCell ref="A240:K240"/>
    <mergeCell ref="A231:K231"/>
    <mergeCell ref="K232:K233"/>
    <mergeCell ref="K223:K224"/>
    <mergeCell ref="K226:K227"/>
    <mergeCell ref="A255:K255"/>
    <mergeCell ref="A246:K246"/>
    <mergeCell ref="A234:K234"/>
    <mergeCell ref="K235:K236"/>
    <mergeCell ref="A237:K237"/>
    <mergeCell ref="K238:K239"/>
    <mergeCell ref="A243:K243"/>
    <mergeCell ref="K241:K242"/>
    <mergeCell ref="A249:K249"/>
    <mergeCell ref="A252:K252"/>
    <mergeCell ref="A281:K281"/>
    <mergeCell ref="A265:K265"/>
    <mergeCell ref="A287:K287"/>
    <mergeCell ref="A274:K274"/>
    <mergeCell ref="K282:K283"/>
    <mergeCell ref="A268:K268"/>
    <mergeCell ref="A271:K271"/>
    <mergeCell ref="K259:K260"/>
    <mergeCell ref="A261:K261"/>
    <mergeCell ref="K288:K289"/>
    <mergeCell ref="K291:K292"/>
    <mergeCell ref="A258:K258"/>
    <mergeCell ref="A290:K290"/>
    <mergeCell ref="K285:K286"/>
    <mergeCell ref="K279:K280"/>
    <mergeCell ref="A278:K278"/>
    <mergeCell ref="A284:K284"/>
  </mergeCells>
  <printOptions/>
  <pageMargins left="0.5118110236220472" right="0.31496062992125984" top="0.9448818897637796" bottom="0.5905511811023623" header="0.5118110236220472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2014-07-01T02:42:12Z</cp:lastPrinted>
  <dcterms:created xsi:type="dcterms:W3CDTF">2013-09-11T09:57:45Z</dcterms:created>
  <dcterms:modified xsi:type="dcterms:W3CDTF">2014-07-02T02:58:01Z</dcterms:modified>
  <cp:category/>
  <cp:version/>
  <cp:contentType/>
  <cp:contentStatus/>
</cp:coreProperties>
</file>