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14210" fullCalcOnLoad="1"/>
</workbook>
</file>

<file path=xl/calcChain.xml><?xml version="1.0" encoding="utf-8"?>
<calcChain xmlns="http://schemas.openxmlformats.org/spreadsheetml/2006/main">
  <c r="D395" i="1"/>
  <c r="E394"/>
  <c r="F394"/>
  <c r="G394"/>
  <c r="H394"/>
  <c r="I394"/>
  <c r="J394"/>
  <c r="D394"/>
  <c r="D397"/>
  <c r="E397"/>
  <c r="F397"/>
  <c r="G397"/>
  <c r="H397"/>
  <c r="I397"/>
  <c r="J397"/>
  <c r="C399"/>
  <c r="C398"/>
  <c r="C397"/>
  <c r="C394"/>
  <c r="H395"/>
  <c r="C395"/>
  <c r="C393"/>
  <c r="I34"/>
  <c r="I172"/>
  <c r="I164"/>
  <c r="I138"/>
  <c r="H150"/>
  <c r="I150"/>
  <c r="H153"/>
  <c r="I153"/>
  <c r="I134"/>
  <c r="I130"/>
  <c r="I222"/>
  <c r="I388"/>
  <c r="I382"/>
  <c r="I391"/>
  <c r="I379"/>
  <c r="I18"/>
  <c r="I60"/>
  <c r="I85"/>
  <c r="I75"/>
  <c r="I49"/>
  <c r="G193"/>
  <c r="H193"/>
  <c r="I193"/>
  <c r="I176"/>
  <c r="I214"/>
  <c r="I211"/>
  <c r="I240"/>
  <c r="I273"/>
  <c r="I262"/>
  <c r="I315"/>
  <c r="I309"/>
  <c r="I327"/>
  <c r="I324"/>
  <c r="I297"/>
  <c r="H348"/>
  <c r="I348"/>
  <c r="H351"/>
  <c r="I351"/>
  <c r="I345"/>
  <c r="I366"/>
  <c r="I395"/>
  <c r="I439"/>
  <c r="I462"/>
  <c r="I432"/>
  <c r="I23"/>
  <c r="I13"/>
  <c r="I440"/>
  <c r="I433"/>
  <c r="I24"/>
  <c r="I14"/>
  <c r="I12"/>
  <c r="H173"/>
  <c r="I173"/>
  <c r="I165"/>
  <c r="H139"/>
  <c r="I139"/>
  <c r="H154"/>
  <c r="I154"/>
  <c r="H161"/>
  <c r="I161"/>
  <c r="I135"/>
  <c r="I131"/>
  <c r="I223"/>
  <c r="I19"/>
  <c r="G186"/>
  <c r="H186"/>
  <c r="I186"/>
  <c r="I185"/>
  <c r="H190"/>
  <c r="I190"/>
  <c r="H181"/>
  <c r="I181"/>
  <c r="I177"/>
  <c r="I50"/>
  <c r="I263"/>
  <c r="I441"/>
  <c r="I434"/>
  <c r="I25"/>
  <c r="I15"/>
  <c r="I435"/>
  <c r="I26"/>
  <c r="I224"/>
  <c r="I20"/>
  <c r="I16"/>
  <c r="I11"/>
  <c r="J95"/>
  <c r="J107"/>
  <c r="J104"/>
  <c r="J85"/>
  <c r="J110"/>
  <c r="J113"/>
  <c r="J116"/>
  <c r="J119"/>
  <c r="J75"/>
  <c r="H75"/>
  <c r="C119"/>
  <c r="J118"/>
  <c r="I118"/>
  <c r="H118"/>
  <c r="G118"/>
  <c r="F118"/>
  <c r="E118"/>
  <c r="D118"/>
  <c r="C118"/>
  <c r="C116"/>
  <c r="J115"/>
  <c r="I115"/>
  <c r="H115"/>
  <c r="G115"/>
  <c r="F115"/>
  <c r="E115"/>
  <c r="D115"/>
  <c r="C115"/>
  <c r="D366"/>
  <c r="E366"/>
  <c r="F366"/>
  <c r="G366"/>
  <c r="H366"/>
  <c r="J372"/>
  <c r="J366"/>
  <c r="C366"/>
  <c r="C372"/>
  <c r="J371"/>
  <c r="I371"/>
  <c r="H371"/>
  <c r="G371"/>
  <c r="F371"/>
  <c r="E371"/>
  <c r="D371"/>
  <c r="C371"/>
  <c r="D75"/>
  <c r="E75"/>
  <c r="F75"/>
  <c r="G75"/>
  <c r="H438"/>
  <c r="H416"/>
  <c r="H415"/>
  <c r="H439"/>
  <c r="H462"/>
  <c r="H432"/>
  <c r="H410"/>
  <c r="I438"/>
  <c r="I416"/>
  <c r="I415"/>
  <c r="I410"/>
  <c r="J438"/>
  <c r="J416"/>
  <c r="J415"/>
  <c r="J439"/>
  <c r="J462"/>
  <c r="J432"/>
  <c r="J410"/>
  <c r="H440"/>
  <c r="H433"/>
  <c r="H411"/>
  <c r="I411"/>
  <c r="J440"/>
  <c r="J433"/>
  <c r="J411"/>
  <c r="D438"/>
  <c r="D416"/>
  <c r="D441"/>
  <c r="D427"/>
  <c r="D417"/>
  <c r="D415"/>
  <c r="D439"/>
  <c r="D462"/>
  <c r="D432"/>
  <c r="D410"/>
  <c r="E438"/>
  <c r="E416"/>
  <c r="E441"/>
  <c r="E427"/>
  <c r="E417"/>
  <c r="E415"/>
  <c r="E439"/>
  <c r="E462"/>
  <c r="E432"/>
  <c r="E410"/>
  <c r="F438"/>
  <c r="F416"/>
  <c r="F415"/>
  <c r="F439"/>
  <c r="F462"/>
  <c r="F432"/>
  <c r="F410"/>
  <c r="D440"/>
  <c r="D433"/>
  <c r="D411"/>
  <c r="E440"/>
  <c r="E433"/>
  <c r="E411"/>
  <c r="F440"/>
  <c r="F433"/>
  <c r="F411"/>
  <c r="G439"/>
  <c r="G463"/>
  <c r="G432"/>
  <c r="G410"/>
  <c r="C410"/>
  <c r="G440"/>
  <c r="G433"/>
  <c r="G411"/>
  <c r="C411"/>
  <c r="C432"/>
  <c r="C433"/>
  <c r="C439"/>
  <c r="C440"/>
  <c r="C445"/>
  <c r="C446"/>
  <c r="C451"/>
  <c r="C452"/>
  <c r="C457"/>
  <c r="C458"/>
  <c r="C459"/>
  <c r="H309"/>
  <c r="G185"/>
  <c r="G177"/>
  <c r="G50"/>
  <c r="G263"/>
  <c r="G441"/>
  <c r="G464"/>
  <c r="G434"/>
  <c r="G25"/>
  <c r="G60"/>
  <c r="G49"/>
  <c r="G176"/>
  <c r="G211"/>
  <c r="G240"/>
  <c r="G262"/>
  <c r="G309"/>
  <c r="G324"/>
  <c r="G297"/>
  <c r="G345"/>
  <c r="G395"/>
  <c r="G23"/>
  <c r="G24"/>
  <c r="G22"/>
  <c r="G442"/>
  <c r="G465"/>
  <c r="G435"/>
  <c r="G26"/>
  <c r="G21"/>
  <c r="H435"/>
  <c r="H26"/>
  <c r="J435"/>
  <c r="J26"/>
  <c r="D60"/>
  <c r="D49"/>
  <c r="D176"/>
  <c r="D211"/>
  <c r="D240"/>
  <c r="D262"/>
  <c r="D309"/>
  <c r="D324"/>
  <c r="D297"/>
  <c r="D345"/>
  <c r="D23"/>
  <c r="D34"/>
  <c r="D164"/>
  <c r="D134"/>
  <c r="D130"/>
  <c r="D222"/>
  <c r="D382"/>
  <c r="D379"/>
  <c r="D18"/>
  <c r="D13"/>
  <c r="D24"/>
  <c r="D14"/>
  <c r="D12"/>
  <c r="D165"/>
  <c r="D135"/>
  <c r="D131"/>
  <c r="D223"/>
  <c r="D42"/>
  <c r="D35"/>
  <c r="D19"/>
  <c r="D177"/>
  <c r="D76"/>
  <c r="D50"/>
  <c r="D263"/>
  <c r="D434"/>
  <c r="D25"/>
  <c r="D15"/>
  <c r="D224"/>
  <c r="D20"/>
  <c r="D16"/>
  <c r="D11"/>
  <c r="E60"/>
  <c r="E49"/>
  <c r="E176"/>
  <c r="E211"/>
  <c r="E240"/>
  <c r="E262"/>
  <c r="E309"/>
  <c r="E324"/>
  <c r="E297"/>
  <c r="E345"/>
  <c r="E395"/>
  <c r="E23"/>
  <c r="E34"/>
  <c r="E164"/>
  <c r="E134"/>
  <c r="E130"/>
  <c r="E222"/>
  <c r="E382"/>
  <c r="E379"/>
  <c r="E18"/>
  <c r="E13"/>
  <c r="E24"/>
  <c r="E14"/>
  <c r="E12"/>
  <c r="E165"/>
  <c r="E135"/>
  <c r="E131"/>
  <c r="E223"/>
  <c r="E42"/>
  <c r="E35"/>
  <c r="E19"/>
  <c r="E185"/>
  <c r="E177"/>
  <c r="E76"/>
  <c r="E50"/>
  <c r="E263"/>
  <c r="E434"/>
  <c r="E25"/>
  <c r="E15"/>
  <c r="E26"/>
  <c r="E224"/>
  <c r="E20"/>
  <c r="E16"/>
  <c r="E11"/>
  <c r="F60"/>
  <c r="F49"/>
  <c r="F176"/>
  <c r="F211"/>
  <c r="F240"/>
  <c r="F262"/>
  <c r="F309"/>
  <c r="F324"/>
  <c r="F297"/>
  <c r="F395"/>
  <c r="F23"/>
  <c r="F34"/>
  <c r="F164"/>
  <c r="F138"/>
  <c r="F134"/>
  <c r="F130"/>
  <c r="F222"/>
  <c r="F382"/>
  <c r="F379"/>
  <c r="F18"/>
  <c r="F13"/>
  <c r="F24"/>
  <c r="F14"/>
  <c r="F12"/>
  <c r="F165"/>
  <c r="F135"/>
  <c r="F131"/>
  <c r="F223"/>
  <c r="F19"/>
  <c r="F185"/>
  <c r="F177"/>
  <c r="F50"/>
  <c r="F263"/>
  <c r="F441"/>
  <c r="F434"/>
  <c r="F25"/>
  <c r="F15"/>
  <c r="F26"/>
  <c r="F224"/>
  <c r="F20"/>
  <c r="F16"/>
  <c r="F11"/>
  <c r="H224"/>
  <c r="H20"/>
  <c r="H16"/>
  <c r="H324"/>
  <c r="H297"/>
  <c r="H262"/>
  <c r="H240"/>
  <c r="H176"/>
  <c r="H60"/>
  <c r="H49"/>
  <c r="H211"/>
  <c r="H345"/>
  <c r="H23"/>
  <c r="H382"/>
  <c r="H379"/>
  <c r="H134"/>
  <c r="H164"/>
  <c r="H130"/>
  <c r="H34"/>
  <c r="H222"/>
  <c r="H18"/>
  <c r="H13"/>
  <c r="H24"/>
  <c r="H14"/>
  <c r="H12"/>
  <c r="H223"/>
  <c r="H165"/>
  <c r="H135"/>
  <c r="H131"/>
  <c r="H19"/>
  <c r="H50"/>
  <c r="H185"/>
  <c r="H177"/>
  <c r="H263"/>
  <c r="H441"/>
  <c r="H434"/>
  <c r="H25"/>
  <c r="H15"/>
  <c r="H11"/>
  <c r="J224"/>
  <c r="J20"/>
  <c r="J16"/>
  <c r="J50"/>
  <c r="J186"/>
  <c r="J185"/>
  <c r="J190"/>
  <c r="J181"/>
  <c r="J177"/>
  <c r="J263"/>
  <c r="J441"/>
  <c r="J434"/>
  <c r="J25"/>
  <c r="J223"/>
  <c r="J173"/>
  <c r="J165"/>
  <c r="J139"/>
  <c r="J154"/>
  <c r="J161"/>
  <c r="J135"/>
  <c r="J131"/>
  <c r="J19"/>
  <c r="J15"/>
  <c r="J402"/>
  <c r="J398"/>
  <c r="J395"/>
  <c r="J321"/>
  <c r="J318"/>
  <c r="J312"/>
  <c r="J315"/>
  <c r="J309"/>
  <c r="J327"/>
  <c r="J330"/>
  <c r="J324"/>
  <c r="J297"/>
  <c r="J282"/>
  <c r="J279"/>
  <c r="J276"/>
  <c r="J270"/>
  <c r="J266"/>
  <c r="J273"/>
  <c r="J262"/>
  <c r="J240"/>
  <c r="J72"/>
  <c r="J60"/>
  <c r="J53"/>
  <c r="J49"/>
  <c r="J193"/>
  <c r="J196"/>
  <c r="J176"/>
  <c r="J214"/>
  <c r="J211"/>
  <c r="J348"/>
  <c r="J351"/>
  <c r="J345"/>
  <c r="J23"/>
  <c r="J385"/>
  <c r="J388"/>
  <c r="J382"/>
  <c r="J391"/>
  <c r="J379"/>
  <c r="J34"/>
  <c r="J172"/>
  <c r="J164"/>
  <c r="J130"/>
  <c r="J222"/>
  <c r="J18"/>
  <c r="J13"/>
  <c r="J24"/>
  <c r="J14"/>
  <c r="J12"/>
  <c r="J11"/>
  <c r="G224"/>
  <c r="G20"/>
  <c r="G16"/>
  <c r="G41"/>
  <c r="G34"/>
  <c r="G164"/>
  <c r="G138"/>
  <c r="G134"/>
  <c r="G130"/>
  <c r="G222"/>
  <c r="G382"/>
  <c r="G379"/>
  <c r="G416"/>
  <c r="G18"/>
  <c r="G13"/>
  <c r="G14"/>
  <c r="G12"/>
  <c r="G165"/>
  <c r="G135"/>
  <c r="G131"/>
  <c r="G223"/>
  <c r="G19"/>
  <c r="G15"/>
  <c r="G11"/>
  <c r="H22"/>
  <c r="H21"/>
  <c r="I22"/>
  <c r="I21"/>
  <c r="J22"/>
  <c r="J21"/>
  <c r="G418"/>
  <c r="G413"/>
  <c r="G466"/>
  <c r="G412"/>
  <c r="C11"/>
  <c r="C13"/>
  <c r="C14"/>
  <c r="D22"/>
  <c r="E22"/>
  <c r="F22"/>
  <c r="C22"/>
  <c r="C23"/>
  <c r="C24"/>
  <c r="C25"/>
  <c r="G409"/>
  <c r="G431"/>
  <c r="G430"/>
  <c r="G438"/>
  <c r="G437"/>
  <c r="G444"/>
  <c r="G450"/>
  <c r="G456"/>
  <c r="G455"/>
  <c r="D249"/>
  <c r="D250"/>
  <c r="D248"/>
  <c r="E249"/>
  <c r="E250"/>
  <c r="E248"/>
  <c r="F249"/>
  <c r="F250"/>
  <c r="F248"/>
  <c r="G249"/>
  <c r="G250"/>
  <c r="G248"/>
  <c r="H249"/>
  <c r="H250"/>
  <c r="H248"/>
  <c r="I249"/>
  <c r="I250"/>
  <c r="I248"/>
  <c r="J249"/>
  <c r="J250"/>
  <c r="J248"/>
  <c r="C249"/>
  <c r="C250"/>
  <c r="C248"/>
  <c r="D261"/>
  <c r="E261"/>
  <c r="F261"/>
  <c r="G261"/>
  <c r="H261"/>
  <c r="I261"/>
  <c r="J261"/>
  <c r="C262"/>
  <c r="C263"/>
  <c r="C261"/>
  <c r="D265"/>
  <c r="E265"/>
  <c r="F265"/>
  <c r="G265"/>
  <c r="H265"/>
  <c r="I265"/>
  <c r="J265"/>
  <c r="C267"/>
  <c r="C266"/>
  <c r="C265"/>
  <c r="H169"/>
  <c r="I169"/>
  <c r="J169"/>
  <c r="C169"/>
  <c r="C168"/>
  <c r="J167"/>
  <c r="I167"/>
  <c r="H167"/>
  <c r="G167"/>
  <c r="F167"/>
  <c r="E167"/>
  <c r="D167"/>
  <c r="C167"/>
  <c r="D127"/>
  <c r="F126"/>
  <c r="F127"/>
  <c r="F125"/>
  <c r="D126"/>
  <c r="D125"/>
  <c r="E126"/>
  <c r="E127"/>
  <c r="E125"/>
  <c r="G127"/>
  <c r="G126"/>
  <c r="G125"/>
  <c r="H127"/>
  <c r="H126"/>
  <c r="H125"/>
  <c r="I127"/>
  <c r="I126"/>
  <c r="I125"/>
  <c r="J127"/>
  <c r="J126"/>
  <c r="J125"/>
  <c r="C125"/>
  <c r="G407"/>
  <c r="G417"/>
  <c r="I112"/>
  <c r="H112"/>
  <c r="G112"/>
  <c r="F112"/>
  <c r="E112"/>
  <c r="D112"/>
  <c r="G269"/>
  <c r="J52"/>
  <c r="H466"/>
  <c r="J466"/>
  <c r="I466"/>
  <c r="F466"/>
  <c r="E466"/>
  <c r="D466"/>
  <c r="D443"/>
  <c r="E443"/>
  <c r="F443"/>
  <c r="H443"/>
  <c r="I443"/>
  <c r="J443"/>
  <c r="G443"/>
  <c r="D449"/>
  <c r="E449"/>
  <c r="F449"/>
  <c r="H449"/>
  <c r="I449"/>
  <c r="J449"/>
  <c r="G449"/>
  <c r="E455"/>
  <c r="F455"/>
  <c r="H455"/>
  <c r="I455"/>
  <c r="J455"/>
  <c r="D245"/>
  <c r="D412"/>
  <c r="E431"/>
  <c r="E409"/>
  <c r="F427"/>
  <c r="F417"/>
  <c r="F412"/>
  <c r="H431"/>
  <c r="H409"/>
  <c r="I427"/>
  <c r="I417"/>
  <c r="I412"/>
  <c r="J431"/>
  <c r="J409"/>
  <c r="C469"/>
  <c r="C468"/>
  <c r="C467"/>
  <c r="C466"/>
  <c r="G462"/>
  <c r="C447"/>
  <c r="C444"/>
  <c r="C456"/>
  <c r="C450"/>
  <c r="C453"/>
  <c r="C454"/>
  <c r="G30"/>
  <c r="G42"/>
  <c r="C464"/>
  <c r="C463"/>
  <c r="C462"/>
  <c r="J426"/>
  <c r="H426"/>
  <c r="E426"/>
  <c r="C416"/>
  <c r="G415"/>
  <c r="G35"/>
  <c r="E376"/>
  <c r="E217"/>
  <c r="H381"/>
  <c r="H354"/>
  <c r="J138"/>
  <c r="J137"/>
  <c r="I390"/>
  <c r="J121"/>
  <c r="I217"/>
  <c r="D48"/>
  <c r="C50"/>
  <c r="H133"/>
  <c r="J133"/>
  <c r="E30"/>
  <c r="H30"/>
  <c r="H42"/>
  <c r="H35"/>
  <c r="H31"/>
  <c r="H28"/>
  <c r="D31"/>
  <c r="F42"/>
  <c r="F35"/>
  <c r="F31"/>
  <c r="G31"/>
  <c r="I42"/>
  <c r="I35"/>
  <c r="I31"/>
  <c r="J42"/>
  <c r="G28"/>
  <c r="D33"/>
  <c r="F33"/>
  <c r="H33"/>
  <c r="I33"/>
  <c r="J33"/>
  <c r="C34"/>
  <c r="D41"/>
  <c r="E41"/>
  <c r="E40"/>
  <c r="F41"/>
  <c r="F40"/>
  <c r="G40"/>
  <c r="H41"/>
  <c r="H40"/>
  <c r="I41"/>
  <c r="I40"/>
  <c r="D44"/>
  <c r="E44"/>
  <c r="F44"/>
  <c r="G44"/>
  <c r="H44"/>
  <c r="I44"/>
  <c r="J44"/>
  <c r="C44"/>
  <c r="C45"/>
  <c r="C46"/>
  <c r="E48"/>
  <c r="G48"/>
  <c r="H48"/>
  <c r="D52"/>
  <c r="E52"/>
  <c r="F52"/>
  <c r="G52"/>
  <c r="H52"/>
  <c r="I52"/>
  <c r="C52"/>
  <c r="C54"/>
  <c r="D56"/>
  <c r="E56"/>
  <c r="F56"/>
  <c r="G56"/>
  <c r="H57"/>
  <c r="H56"/>
  <c r="I57"/>
  <c r="I56"/>
  <c r="J57"/>
  <c r="J56"/>
  <c r="C57"/>
  <c r="D59"/>
  <c r="E59"/>
  <c r="F59"/>
  <c r="G59"/>
  <c r="H59"/>
  <c r="I59"/>
  <c r="D62"/>
  <c r="E62"/>
  <c r="F62"/>
  <c r="G62"/>
  <c r="H62"/>
  <c r="I62"/>
  <c r="J62"/>
  <c r="C63"/>
  <c r="D65"/>
  <c r="E65"/>
  <c r="F65"/>
  <c r="G65"/>
  <c r="H65"/>
  <c r="I65"/>
  <c r="J65"/>
  <c r="C65"/>
  <c r="C66"/>
  <c r="D68"/>
  <c r="E68"/>
  <c r="F68"/>
  <c r="G68"/>
  <c r="H68"/>
  <c r="I68"/>
  <c r="J68"/>
  <c r="C69"/>
  <c r="D71"/>
  <c r="E71"/>
  <c r="F71"/>
  <c r="G71"/>
  <c r="H71"/>
  <c r="I71"/>
  <c r="J71"/>
  <c r="C71"/>
  <c r="C72"/>
  <c r="D74"/>
  <c r="E74"/>
  <c r="F76"/>
  <c r="G76"/>
  <c r="H76"/>
  <c r="H74"/>
  <c r="I76"/>
  <c r="J76"/>
  <c r="C79"/>
  <c r="C78"/>
  <c r="D78"/>
  <c r="E78"/>
  <c r="F78"/>
  <c r="G78"/>
  <c r="H78"/>
  <c r="I78"/>
  <c r="J78"/>
  <c r="C82"/>
  <c r="C81"/>
  <c r="D81"/>
  <c r="E81"/>
  <c r="F81"/>
  <c r="G81"/>
  <c r="H81"/>
  <c r="I81"/>
  <c r="J81"/>
  <c r="D84"/>
  <c r="E84"/>
  <c r="F84"/>
  <c r="G84"/>
  <c r="H84"/>
  <c r="I84"/>
  <c r="J84"/>
  <c r="C85"/>
  <c r="C86"/>
  <c r="C89"/>
  <c r="C88"/>
  <c r="D88"/>
  <c r="E88"/>
  <c r="F88"/>
  <c r="G88"/>
  <c r="H88"/>
  <c r="I88"/>
  <c r="J88"/>
  <c r="C92"/>
  <c r="C91"/>
  <c r="D91"/>
  <c r="E91"/>
  <c r="F91"/>
  <c r="G91"/>
  <c r="H91"/>
  <c r="I91"/>
  <c r="J91"/>
  <c r="C95"/>
  <c r="C94"/>
  <c r="D94"/>
  <c r="E94"/>
  <c r="F94"/>
  <c r="G94"/>
  <c r="H94"/>
  <c r="I94"/>
  <c r="J94"/>
  <c r="C98"/>
  <c r="C97"/>
  <c r="D97"/>
  <c r="E97"/>
  <c r="F97"/>
  <c r="G97"/>
  <c r="H97"/>
  <c r="I97"/>
  <c r="J97"/>
  <c r="C101"/>
  <c r="C100"/>
  <c r="D100"/>
  <c r="E100"/>
  <c r="F100"/>
  <c r="G100"/>
  <c r="H100"/>
  <c r="I100"/>
  <c r="J100"/>
  <c r="C104"/>
  <c r="C103"/>
  <c r="D103"/>
  <c r="E103"/>
  <c r="F103"/>
  <c r="G103"/>
  <c r="H103"/>
  <c r="I103"/>
  <c r="J103"/>
  <c r="D106"/>
  <c r="E106"/>
  <c r="F106"/>
  <c r="G106"/>
  <c r="H106"/>
  <c r="I106"/>
  <c r="C110"/>
  <c r="C109"/>
  <c r="D109"/>
  <c r="E109"/>
  <c r="F109"/>
  <c r="G109"/>
  <c r="H109"/>
  <c r="I109"/>
  <c r="J109"/>
  <c r="D121"/>
  <c r="E121"/>
  <c r="F121"/>
  <c r="G121"/>
  <c r="H121"/>
  <c r="I121"/>
  <c r="C121"/>
  <c r="C123"/>
  <c r="D129"/>
  <c r="F129"/>
  <c r="D133"/>
  <c r="E133"/>
  <c r="G133"/>
  <c r="I133"/>
  <c r="C135"/>
  <c r="C139"/>
  <c r="D137"/>
  <c r="E137"/>
  <c r="G137"/>
  <c r="H137"/>
  <c r="I137"/>
  <c r="I142"/>
  <c r="D141"/>
  <c r="E141"/>
  <c r="F141"/>
  <c r="G141"/>
  <c r="H141"/>
  <c r="C143"/>
  <c r="I146"/>
  <c r="D145"/>
  <c r="E145"/>
  <c r="F145"/>
  <c r="G145"/>
  <c r="H145"/>
  <c r="C147"/>
  <c r="D149"/>
  <c r="E149"/>
  <c r="F149"/>
  <c r="G149"/>
  <c r="H149"/>
  <c r="I149"/>
  <c r="J150"/>
  <c r="J153"/>
  <c r="C154"/>
  <c r="D152"/>
  <c r="E152"/>
  <c r="F152"/>
  <c r="G152"/>
  <c r="H152"/>
  <c r="J152"/>
  <c r="D156"/>
  <c r="E156"/>
  <c r="F156"/>
  <c r="G156"/>
  <c r="H156"/>
  <c r="I156"/>
  <c r="J157"/>
  <c r="J156"/>
  <c r="C157"/>
  <c r="J160"/>
  <c r="C160"/>
  <c r="C161"/>
  <c r="C159"/>
  <c r="D159"/>
  <c r="E159"/>
  <c r="F159"/>
  <c r="G159"/>
  <c r="H159"/>
  <c r="I159"/>
  <c r="J159"/>
  <c r="D163"/>
  <c r="E163"/>
  <c r="F163"/>
  <c r="G163"/>
  <c r="C180"/>
  <c r="D179"/>
  <c r="E179"/>
  <c r="F179"/>
  <c r="G179"/>
  <c r="C173"/>
  <c r="D171"/>
  <c r="E171"/>
  <c r="F171"/>
  <c r="G171"/>
  <c r="H171"/>
  <c r="I171"/>
  <c r="D175"/>
  <c r="F175"/>
  <c r="D183"/>
  <c r="E183"/>
  <c r="F183"/>
  <c r="G183"/>
  <c r="C184"/>
  <c r="C190"/>
  <c r="D188"/>
  <c r="E188"/>
  <c r="F188"/>
  <c r="G188"/>
  <c r="H188"/>
  <c r="J188"/>
  <c r="D192"/>
  <c r="E192"/>
  <c r="F192"/>
  <c r="G192"/>
  <c r="H192"/>
  <c r="I192"/>
  <c r="J192"/>
  <c r="C192"/>
  <c r="C193"/>
  <c r="D195"/>
  <c r="E195"/>
  <c r="F195"/>
  <c r="G195"/>
  <c r="H195"/>
  <c r="J195"/>
  <c r="C196"/>
  <c r="D199"/>
  <c r="E199"/>
  <c r="E198"/>
  <c r="F199"/>
  <c r="G199"/>
  <c r="G198"/>
  <c r="H199"/>
  <c r="I199"/>
  <c r="I198"/>
  <c r="D198"/>
  <c r="F198"/>
  <c r="H198"/>
  <c r="C204"/>
  <c r="D204"/>
  <c r="E204"/>
  <c r="F204"/>
  <c r="G204"/>
  <c r="H204"/>
  <c r="I204"/>
  <c r="J204"/>
  <c r="C207"/>
  <c r="D210"/>
  <c r="E210"/>
  <c r="F210"/>
  <c r="G210"/>
  <c r="H210"/>
  <c r="I210"/>
  <c r="D213"/>
  <c r="E213"/>
  <c r="F213"/>
  <c r="G213"/>
  <c r="H213"/>
  <c r="I213"/>
  <c r="D217"/>
  <c r="F217"/>
  <c r="F218"/>
  <c r="F219"/>
  <c r="F216"/>
  <c r="G217"/>
  <c r="H217"/>
  <c r="H218"/>
  <c r="H219"/>
  <c r="H216"/>
  <c r="J217"/>
  <c r="D218"/>
  <c r="G218"/>
  <c r="J218"/>
  <c r="D219"/>
  <c r="E219"/>
  <c r="G219"/>
  <c r="I219"/>
  <c r="J219"/>
  <c r="G216"/>
  <c r="C222"/>
  <c r="C224"/>
  <c r="D221"/>
  <c r="F221"/>
  <c r="G221"/>
  <c r="H221"/>
  <c r="J221"/>
  <c r="C226"/>
  <c r="D226"/>
  <c r="E226"/>
  <c r="F226"/>
  <c r="G226"/>
  <c r="H226"/>
  <c r="I226"/>
  <c r="J226"/>
  <c r="D230"/>
  <c r="D231"/>
  <c r="D232"/>
  <c r="D229"/>
  <c r="E230"/>
  <c r="E231"/>
  <c r="E232"/>
  <c r="E229"/>
  <c r="F230"/>
  <c r="F231"/>
  <c r="F232"/>
  <c r="F229"/>
  <c r="G230"/>
  <c r="G231"/>
  <c r="G232"/>
  <c r="G229"/>
  <c r="H230"/>
  <c r="H231"/>
  <c r="H232"/>
  <c r="H229"/>
  <c r="I230"/>
  <c r="I231"/>
  <c r="I232"/>
  <c r="I229"/>
  <c r="J230"/>
  <c r="J231"/>
  <c r="J232"/>
  <c r="J229"/>
  <c r="C230"/>
  <c r="C232"/>
  <c r="D234"/>
  <c r="E234"/>
  <c r="F234"/>
  <c r="G234"/>
  <c r="H234"/>
  <c r="I234"/>
  <c r="J234"/>
  <c r="C234"/>
  <c r="C235"/>
  <c r="C236"/>
  <c r="C237"/>
  <c r="D239"/>
  <c r="F239"/>
  <c r="G239"/>
  <c r="H239"/>
  <c r="J239"/>
  <c r="C243"/>
  <c r="C246"/>
  <c r="C240"/>
  <c r="D242"/>
  <c r="E242"/>
  <c r="F242"/>
  <c r="G242"/>
  <c r="H242"/>
  <c r="I242"/>
  <c r="J242"/>
  <c r="C242"/>
  <c r="E245"/>
  <c r="F245"/>
  <c r="G245"/>
  <c r="H245"/>
  <c r="I245"/>
  <c r="J245"/>
  <c r="C252"/>
  <c r="D252"/>
  <c r="E252"/>
  <c r="F252"/>
  <c r="G252"/>
  <c r="H252"/>
  <c r="I252"/>
  <c r="J252"/>
  <c r="C256"/>
  <c r="D255"/>
  <c r="E255"/>
  <c r="F255"/>
  <c r="G255"/>
  <c r="H255"/>
  <c r="I255"/>
  <c r="J255"/>
  <c r="C259"/>
  <c r="D269"/>
  <c r="E269"/>
  <c r="F269"/>
  <c r="H269"/>
  <c r="D272"/>
  <c r="E272"/>
  <c r="F272"/>
  <c r="G272"/>
  <c r="H272"/>
  <c r="I272"/>
  <c r="D275"/>
  <c r="E275"/>
  <c r="F275"/>
  <c r="G275"/>
  <c r="H275"/>
  <c r="C279"/>
  <c r="C278"/>
  <c r="D278"/>
  <c r="E278"/>
  <c r="F278"/>
  <c r="G278"/>
  <c r="H278"/>
  <c r="I278"/>
  <c r="J278"/>
  <c r="D281"/>
  <c r="E281"/>
  <c r="F281"/>
  <c r="G281"/>
  <c r="H281"/>
  <c r="D285"/>
  <c r="E285"/>
  <c r="E284"/>
  <c r="F285"/>
  <c r="G285"/>
  <c r="G284"/>
  <c r="H285"/>
  <c r="D284"/>
  <c r="F284"/>
  <c r="H284"/>
  <c r="C290"/>
  <c r="D290"/>
  <c r="E290"/>
  <c r="F290"/>
  <c r="G290"/>
  <c r="H290"/>
  <c r="I290"/>
  <c r="J290"/>
  <c r="D296"/>
  <c r="E296"/>
  <c r="F296"/>
  <c r="G296"/>
  <c r="H296"/>
  <c r="D299"/>
  <c r="E299"/>
  <c r="F299"/>
  <c r="G299"/>
  <c r="H299"/>
  <c r="I299"/>
  <c r="J299"/>
  <c r="C300"/>
  <c r="D302"/>
  <c r="E302"/>
  <c r="F302"/>
  <c r="G302"/>
  <c r="H302"/>
  <c r="I302"/>
  <c r="J302"/>
  <c r="C302"/>
  <c r="C303"/>
  <c r="D305"/>
  <c r="E305"/>
  <c r="F305"/>
  <c r="G305"/>
  <c r="H305"/>
  <c r="I305"/>
  <c r="J305"/>
  <c r="C306"/>
  <c r="D308"/>
  <c r="E308"/>
  <c r="F308"/>
  <c r="G308"/>
  <c r="H308"/>
  <c r="C312"/>
  <c r="C311"/>
  <c r="D311"/>
  <c r="E311"/>
  <c r="F311"/>
  <c r="G311"/>
  <c r="H311"/>
  <c r="I311"/>
  <c r="J311"/>
  <c r="D314"/>
  <c r="E314"/>
  <c r="F314"/>
  <c r="G314"/>
  <c r="H314"/>
  <c r="I314"/>
  <c r="C318"/>
  <c r="C317"/>
  <c r="D317"/>
  <c r="E317"/>
  <c r="F317"/>
  <c r="G317"/>
  <c r="H317"/>
  <c r="I317"/>
  <c r="J317"/>
  <c r="D320"/>
  <c r="E320"/>
  <c r="F320"/>
  <c r="G320"/>
  <c r="H320"/>
  <c r="I320"/>
  <c r="C324"/>
  <c r="C323"/>
  <c r="D323"/>
  <c r="F323"/>
  <c r="G323"/>
  <c r="H323"/>
  <c r="I323"/>
  <c r="J323"/>
  <c r="D326"/>
  <c r="E326"/>
  <c r="F326"/>
  <c r="G326"/>
  <c r="H326"/>
  <c r="I326"/>
  <c r="D329"/>
  <c r="E329"/>
  <c r="F329"/>
  <c r="G329"/>
  <c r="H329"/>
  <c r="I329"/>
  <c r="J329"/>
  <c r="C330"/>
  <c r="D344"/>
  <c r="D332"/>
  <c r="E344"/>
  <c r="E332"/>
  <c r="F344"/>
  <c r="F332"/>
  <c r="G344"/>
  <c r="G332"/>
  <c r="H344"/>
  <c r="H332"/>
  <c r="D333"/>
  <c r="E333"/>
  <c r="F333"/>
  <c r="G333"/>
  <c r="C339"/>
  <c r="C338"/>
  <c r="D338"/>
  <c r="E338"/>
  <c r="F338"/>
  <c r="G338"/>
  <c r="H338"/>
  <c r="I338"/>
  <c r="J338"/>
  <c r="C348"/>
  <c r="C347"/>
  <c r="D347"/>
  <c r="E347"/>
  <c r="F347"/>
  <c r="G347"/>
  <c r="H347"/>
  <c r="I347"/>
  <c r="J347"/>
  <c r="D350"/>
  <c r="E350"/>
  <c r="F350"/>
  <c r="G350"/>
  <c r="H350"/>
  <c r="D365"/>
  <c r="D353"/>
  <c r="E365"/>
  <c r="E353"/>
  <c r="F365"/>
  <c r="F353"/>
  <c r="G365"/>
  <c r="G353"/>
  <c r="H365"/>
  <c r="H353"/>
  <c r="D354"/>
  <c r="E354"/>
  <c r="G354"/>
  <c r="C360"/>
  <c r="C359"/>
  <c r="D359"/>
  <c r="E359"/>
  <c r="F359"/>
  <c r="G359"/>
  <c r="H359"/>
  <c r="I359"/>
  <c r="J359"/>
  <c r="D368"/>
  <c r="E368"/>
  <c r="F368"/>
  <c r="G368"/>
  <c r="H368"/>
  <c r="I368"/>
  <c r="D375"/>
  <c r="F375"/>
  <c r="G375"/>
  <c r="H375"/>
  <c r="I375"/>
  <c r="J375"/>
  <c r="D376"/>
  <c r="F376"/>
  <c r="G376"/>
  <c r="H376"/>
  <c r="G374"/>
  <c r="D378"/>
  <c r="F378"/>
  <c r="G378"/>
  <c r="H378"/>
  <c r="D381"/>
  <c r="E381"/>
  <c r="F381"/>
  <c r="G381"/>
  <c r="I381"/>
  <c r="C385"/>
  <c r="C384"/>
  <c r="D384"/>
  <c r="E384"/>
  <c r="F384"/>
  <c r="G384"/>
  <c r="H384"/>
  <c r="I384"/>
  <c r="J384"/>
  <c r="D387"/>
  <c r="E387"/>
  <c r="F387"/>
  <c r="G387"/>
  <c r="H387"/>
  <c r="I387"/>
  <c r="D390"/>
  <c r="E390"/>
  <c r="F390"/>
  <c r="G390"/>
  <c r="H390"/>
  <c r="D393"/>
  <c r="F393"/>
  <c r="G393"/>
  <c r="H393"/>
  <c r="D401"/>
  <c r="E401"/>
  <c r="F401"/>
  <c r="G401"/>
  <c r="H401"/>
  <c r="I401"/>
  <c r="C405"/>
  <c r="C404"/>
  <c r="D404"/>
  <c r="E404"/>
  <c r="F404"/>
  <c r="G404"/>
  <c r="H404"/>
  <c r="I404"/>
  <c r="J404"/>
  <c r="C299"/>
  <c r="C255"/>
  <c r="D258"/>
  <c r="C229"/>
  <c r="C231"/>
  <c r="C156"/>
  <c r="J146"/>
  <c r="J145"/>
  <c r="I145"/>
  <c r="C76"/>
  <c r="C62"/>
  <c r="D40"/>
  <c r="C41"/>
  <c r="J35"/>
  <c r="J31"/>
  <c r="J40"/>
  <c r="E375"/>
  <c r="E374"/>
  <c r="E393"/>
  <c r="E31"/>
  <c r="E28"/>
  <c r="E33"/>
  <c r="G33"/>
  <c r="C33"/>
  <c r="C35"/>
  <c r="E218"/>
  <c r="E216"/>
  <c r="C223"/>
  <c r="C221"/>
  <c r="E221"/>
  <c r="J387"/>
  <c r="C387"/>
  <c r="C388"/>
  <c r="C153"/>
  <c r="C152"/>
  <c r="G129"/>
  <c r="C375"/>
  <c r="D374"/>
  <c r="C329"/>
  <c r="H374"/>
  <c r="F374"/>
  <c r="C305"/>
  <c r="C245"/>
  <c r="C219"/>
  <c r="J216"/>
  <c r="C217"/>
  <c r="D216"/>
  <c r="J149"/>
  <c r="C149"/>
  <c r="C150"/>
  <c r="C146"/>
  <c r="C145"/>
  <c r="J142"/>
  <c r="I141"/>
  <c r="C138"/>
  <c r="C137"/>
  <c r="C84"/>
  <c r="C68"/>
  <c r="C56"/>
  <c r="C42"/>
  <c r="C31"/>
  <c r="I218"/>
  <c r="I216"/>
  <c r="I221"/>
  <c r="H163"/>
  <c r="H179"/>
  <c r="G175"/>
  <c r="J272"/>
  <c r="C272"/>
  <c r="C273"/>
  <c r="C327"/>
  <c r="C326"/>
  <c r="J326"/>
  <c r="J213"/>
  <c r="C213"/>
  <c r="C214"/>
  <c r="J59"/>
  <c r="C59"/>
  <c r="C60"/>
  <c r="I350"/>
  <c r="I281"/>
  <c r="I275"/>
  <c r="I269"/>
  <c r="J320"/>
  <c r="F21"/>
  <c r="F30"/>
  <c r="F28"/>
  <c r="D455"/>
  <c r="C455"/>
  <c r="C460"/>
  <c r="C449"/>
  <c r="C443"/>
  <c r="I431"/>
  <c r="I426"/>
  <c r="I425"/>
  <c r="I437"/>
  <c r="I428"/>
  <c r="I418"/>
  <c r="F431"/>
  <c r="F426"/>
  <c r="F425"/>
  <c r="F437"/>
  <c r="F428"/>
  <c r="F418"/>
  <c r="F435"/>
  <c r="C441"/>
  <c r="D431"/>
  <c r="C438"/>
  <c r="D426"/>
  <c r="D437"/>
  <c r="D428"/>
  <c r="D435"/>
  <c r="C113"/>
  <c r="C112"/>
  <c r="J112"/>
  <c r="C382"/>
  <c r="C381"/>
  <c r="E378"/>
  <c r="F354"/>
  <c r="H333"/>
  <c r="E323"/>
  <c r="I239"/>
  <c r="E239"/>
  <c r="C239"/>
  <c r="I195"/>
  <c r="C195"/>
  <c r="I188"/>
  <c r="C189"/>
  <c r="C188"/>
  <c r="E175"/>
  <c r="I152"/>
  <c r="F137"/>
  <c r="C134"/>
  <c r="F133"/>
  <c r="C133"/>
  <c r="E129"/>
  <c r="C122"/>
  <c r="G74"/>
  <c r="F74"/>
  <c r="C53"/>
  <c r="F48"/>
  <c r="C20"/>
  <c r="E21"/>
  <c r="J393"/>
  <c r="I74"/>
  <c r="D30"/>
  <c r="C448"/>
  <c r="C465"/>
  <c r="J427"/>
  <c r="J417"/>
  <c r="J412"/>
  <c r="H427"/>
  <c r="H417"/>
  <c r="H412"/>
  <c r="H407"/>
  <c r="J407"/>
  <c r="E428"/>
  <c r="E418"/>
  <c r="E435"/>
  <c r="E437"/>
  <c r="J428"/>
  <c r="J418"/>
  <c r="J437"/>
  <c r="J430"/>
  <c r="C442"/>
  <c r="D28"/>
  <c r="D21"/>
  <c r="J171"/>
  <c r="C172"/>
  <c r="C171"/>
  <c r="I376"/>
  <c r="I378"/>
  <c r="I393"/>
  <c r="J314"/>
  <c r="C315"/>
  <c r="C314"/>
  <c r="G425"/>
  <c r="F430"/>
  <c r="J425"/>
  <c r="C176"/>
  <c r="J368"/>
  <c r="J269"/>
  <c r="C276"/>
  <c r="J275"/>
  <c r="C275"/>
  <c r="C282"/>
  <c r="C281"/>
  <c r="J281"/>
  <c r="C351"/>
  <c r="C350"/>
  <c r="J350"/>
  <c r="J390"/>
  <c r="C390"/>
  <c r="C391"/>
  <c r="H430"/>
  <c r="H437"/>
  <c r="C437"/>
  <c r="H428"/>
  <c r="H418"/>
  <c r="I30"/>
  <c r="I28"/>
  <c r="I48"/>
  <c r="C427"/>
  <c r="E425"/>
  <c r="H425"/>
  <c r="D17"/>
  <c r="C164"/>
  <c r="C107"/>
  <c r="C106"/>
  <c r="J106"/>
  <c r="J401"/>
  <c r="C402"/>
  <c r="C401"/>
  <c r="D418"/>
  <c r="C418"/>
  <c r="C428"/>
  <c r="D425"/>
  <c r="C425"/>
  <c r="C426"/>
  <c r="C431"/>
  <c r="D430"/>
  <c r="C434"/>
  <c r="E430"/>
  <c r="I430"/>
  <c r="D409"/>
  <c r="F409"/>
  <c r="F407"/>
  <c r="I409"/>
  <c r="I407"/>
  <c r="C309"/>
  <c r="C308"/>
  <c r="I308"/>
  <c r="C321"/>
  <c r="C320"/>
  <c r="C369"/>
  <c r="C368"/>
  <c r="I365"/>
  <c r="I353"/>
  <c r="I354"/>
  <c r="C270"/>
  <c r="C269"/>
  <c r="I333"/>
  <c r="I344"/>
  <c r="I332"/>
  <c r="J199"/>
  <c r="J210"/>
  <c r="C211"/>
  <c r="C210"/>
  <c r="I179"/>
  <c r="H17"/>
  <c r="H129"/>
  <c r="C185"/>
  <c r="H183"/>
  <c r="C142"/>
  <c r="C141"/>
  <c r="J141"/>
  <c r="E17"/>
  <c r="F17"/>
  <c r="J381"/>
  <c r="C40"/>
  <c r="C218"/>
  <c r="C216"/>
  <c r="J378"/>
  <c r="C378"/>
  <c r="J376"/>
  <c r="J374"/>
  <c r="C165"/>
  <c r="C163"/>
  <c r="I285"/>
  <c r="I296"/>
  <c r="D407"/>
  <c r="C409"/>
  <c r="C430"/>
  <c r="J74"/>
  <c r="C74"/>
  <c r="E412"/>
  <c r="C417"/>
  <c r="C415"/>
  <c r="C413"/>
  <c r="C186"/>
  <c r="I183"/>
  <c r="J183"/>
  <c r="C183"/>
  <c r="J333"/>
  <c r="J344"/>
  <c r="J332"/>
  <c r="C345"/>
  <c r="J354"/>
  <c r="J365"/>
  <c r="J353"/>
  <c r="C75"/>
  <c r="C379"/>
  <c r="I374"/>
  <c r="C376"/>
  <c r="C374"/>
  <c r="C365"/>
  <c r="C353"/>
  <c r="C354"/>
  <c r="H175"/>
  <c r="J179"/>
  <c r="C181"/>
  <c r="C179"/>
  <c r="C199"/>
  <c r="C198"/>
  <c r="J198"/>
  <c r="I163"/>
  <c r="I129"/>
  <c r="C177"/>
  <c r="C435"/>
  <c r="J308"/>
  <c r="J163"/>
  <c r="J129"/>
  <c r="C130"/>
  <c r="C412"/>
  <c r="E407"/>
  <c r="J30"/>
  <c r="J48"/>
  <c r="C48"/>
  <c r="C49"/>
  <c r="C407"/>
  <c r="J285"/>
  <c r="J284"/>
  <c r="J296"/>
  <c r="C126"/>
  <c r="C18"/>
  <c r="C344"/>
  <c r="C332"/>
  <c r="C333"/>
  <c r="I175"/>
  <c r="C297"/>
  <c r="C296"/>
  <c r="I284"/>
  <c r="C285"/>
  <c r="C284"/>
  <c r="C131"/>
  <c r="G17"/>
  <c r="C19"/>
  <c r="J175"/>
  <c r="C175"/>
  <c r="C127"/>
  <c r="C16"/>
  <c r="I17"/>
  <c r="J28"/>
  <c r="C30"/>
  <c r="C28"/>
  <c r="C21"/>
  <c r="C129"/>
  <c r="J17"/>
  <c r="C15"/>
  <c r="C17"/>
  <c r="C26"/>
  <c r="C12"/>
</calcChain>
</file>

<file path=xl/sharedStrings.xml><?xml version="1.0" encoding="utf-8"?>
<sst xmlns="http://schemas.openxmlformats.org/spreadsheetml/2006/main" count="1056" uniqueCount="642">
  <si>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</si>
  <si>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</si>
  <si>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</si>
  <si>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</si>
  <si>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</si>
  <si>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</si>
  <si>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</si>
  <si>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</si>
  <si>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</si>
  <si>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</si>
  <si>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</si>
  <si>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</si>
  <si>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</si>
  <si>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</si>
  <si>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</si>
  <si>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</si>
  <si>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</si>
  <si>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</si>
  <si>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</si>
  <si>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</si>
  <si>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</si>
  <si>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</si>
  <si>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</si>
  <si>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</si>
  <si>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</si>
  <si>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</si>
  <si>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</si>
  <si>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</si>
  <si>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</si>
  <si>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</si>
  <si>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</si>
  <si>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</si>
  <si>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</si>
  <si>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</si>
  <si>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</si>
  <si>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</si>
  <si>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</si>
  <si>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</si>
  <si>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</si>
  <si>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</si>
  <si>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</si>
  <si>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</si>
  <si>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</si>
  <si>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</si>
  <si>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</si>
  <si>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</si>
  <si>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</si>
  <si>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</si>
  <si>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</si>
  <si>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</si>
  <si>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</si>
  <si>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</si>
  <si>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</si>
  <si>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</si>
  <si>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</si>
  <si>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</si>
  <si>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</si>
  <si>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</si>
  <si>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</si>
  <si>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</si>
  <si>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</si>
  <si>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</si>
  <si>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</si>
  <si>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</si>
  <si>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</si>
  <si>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</si>
  <si>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</si>
  <si>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</si>
  <si>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</si>
  <si>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</si>
  <si>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</si>
  <si>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</si>
  <si>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>Мероприятие 1-  Развитие лесного хозяйства на территории Североуральского городского округа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</si>
  <si>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</si>
  <si>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</si>
  <si>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</si>
  <si>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1 - Взнос региональному оператору на капитальный ремонт общего имущества в многоквартирном доме за муниципальные жилые и нежилые помещения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</si>
  <si>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</si>
  <si>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</si>
  <si>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</si>
  <si>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</si>
  <si>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2 -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</si>
  <si>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</si>
  <si>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</si>
  <si>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</si>
  <si>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</si>
  <si>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</si>
  <si>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Мероприятие 3-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</si>
  <si>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</si>
  <si>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</si>
  <si>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</si>
  <si>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</si>
  <si>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</si>
  <si>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</si>
  <si>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</si>
  <si>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</si>
  <si>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</si>
  <si>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</si>
  <si>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</si>
  <si>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</si>
  <si>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</si>
  <si>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</si>
  <si>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</si>
  <si>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7 -  Регулирование численности безнадзорных животных</t>
  </si>
  <si>
    <t>Мероприятие 1 -  Разработка проектно-сметной документации для строительства нового городского кладбища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</si>
  <si>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</si>
  <si>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</si>
  <si>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</si>
  <si>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>Мероприятие 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</si>
  <si>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- Регулирование численности безнадзорных животных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</si>
  <si>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</si>
  <si>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</si>
  <si>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Мероприятие 2 - Первичный пуск газа в сеть газопотребления муниципальных квартир жилого дома</t>
  </si>
  <si>
    <t xml:space="preserve"> -  Обеспечение бесперебойной подачи электроэнергии</t>
  </si>
  <si>
    <t xml:space="preserve"> -  Содержание и ремонт сетей уличного освещения</t>
  </si>
  <si>
    <t>Мероприятие 1 -  Разработка и экспертиза проекта санитарно-защитной зоны полигона твердых бытовых отходов города Североуральска</t>
  </si>
  <si>
    <t>1.</t>
  </si>
  <si>
    <t>1.1.</t>
  </si>
  <si>
    <t>1.2.</t>
  </si>
  <si>
    <t>1.3.</t>
  </si>
  <si>
    <t>2.</t>
  </si>
  <si>
    <t>2.1.</t>
  </si>
  <si>
    <t>2.2.</t>
  </si>
  <si>
    <t>2.3.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</si>
  <si>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</si>
  <si>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</si>
  <si>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</si>
  <si>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</si>
  <si>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</si>
  <si>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</si>
  <si>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</si>
  <si>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</si>
  <si>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</si>
  <si>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</si>
  <si>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</si>
  <si>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5.3.</t>
  </si>
  <si>
    <t>6.</t>
  </si>
  <si>
    <t>6.1.</t>
  </si>
  <si>
    <t>6.2.</t>
  </si>
  <si>
    <t>7.</t>
  </si>
  <si>
    <t>7.1.</t>
  </si>
  <si>
    <t>7.2.</t>
  </si>
  <si>
    <t>7.3.</t>
  </si>
  <si>
    <t>8.</t>
  </si>
  <si>
    <t>8.1.</t>
  </si>
  <si>
    <t>8.2.</t>
  </si>
  <si>
    <t>8.3.</t>
  </si>
  <si>
    <t>9.</t>
  </si>
  <si>
    <t>9.1.</t>
  </si>
  <si>
    <t>9.2.</t>
  </si>
  <si>
    <t>9.3.</t>
  </si>
  <si>
    <t>10.</t>
  </si>
  <si>
    <t>10.1.</t>
  </si>
  <si>
    <t>10.2.</t>
  </si>
  <si>
    <t>10.3.</t>
  </si>
  <si>
    <t>11.</t>
  </si>
  <si>
    <t>11.1.</t>
  </si>
  <si>
    <t>11.2.</t>
  </si>
  <si>
    <t>12.</t>
  </si>
  <si>
    <t>12.1.</t>
  </si>
  <si>
    <t>12.2.</t>
  </si>
  <si>
    <t>13.</t>
  </si>
  <si>
    <t>13.1.</t>
  </si>
  <si>
    <t>13.2.</t>
  </si>
  <si>
    <t>14.</t>
  </si>
  <si>
    <t>14.1.</t>
  </si>
  <si>
    <t>14.2.</t>
  </si>
  <si>
    <t>15.</t>
  </si>
  <si>
    <t>15.1.</t>
  </si>
  <si>
    <t>15.2.</t>
  </si>
  <si>
    <t>16.</t>
  </si>
  <si>
    <t>16.1.</t>
  </si>
  <si>
    <t>16.2.</t>
  </si>
  <si>
    <t>16.3.</t>
  </si>
  <si>
    <t>17.</t>
  </si>
  <si>
    <t>17.1.</t>
  </si>
  <si>
    <t>17.2.</t>
  </si>
  <si>
    <t>17.3.</t>
  </si>
  <si>
    <t>18.</t>
  </si>
  <si>
    <t>18.1.</t>
  </si>
  <si>
    <t>18.2.</t>
  </si>
  <si>
    <t>18.3.</t>
  </si>
  <si>
    <t>19.</t>
  </si>
  <si>
    <t>19.1.</t>
  </si>
  <si>
    <t>19.2.</t>
  </si>
  <si>
    <t>19.3.</t>
  </si>
  <si>
    <t>20.</t>
  </si>
  <si>
    <t>20.1.</t>
  </si>
  <si>
    <t>20.2.</t>
  </si>
  <si>
    <t>20.3.</t>
  </si>
  <si>
    <t>21.</t>
  </si>
  <si>
    <t>21.1.</t>
  </si>
  <si>
    <t>21.2.</t>
  </si>
  <si>
    <t>22.</t>
  </si>
  <si>
    <t>22.1.</t>
  </si>
  <si>
    <t>22.2.</t>
  </si>
  <si>
    <t>23.</t>
  </si>
  <si>
    <t>23.1.</t>
  </si>
  <si>
    <t>23.2.</t>
  </si>
  <si>
    <t>24.</t>
  </si>
  <si>
    <t>24.1.</t>
  </si>
  <si>
    <t>24.2.</t>
  </si>
  <si>
    <t>25.</t>
  </si>
  <si>
    <t>25.1.</t>
  </si>
  <si>
    <t>25.2.</t>
  </si>
  <si>
    <t>25.3.</t>
  </si>
  <si>
    <t>27.</t>
  </si>
  <si>
    <t>27.1.</t>
  </si>
  <si>
    <t>27.2.</t>
  </si>
  <si>
    <t>27.3.</t>
  </si>
  <si>
    <t>28.</t>
  </si>
  <si>
    <t>28.1.</t>
  </si>
  <si>
    <t>28.2.</t>
  </si>
  <si>
    <t>28.3.</t>
  </si>
  <si>
    <t>29.</t>
  </si>
  <si>
    <t>29.1.</t>
  </si>
  <si>
    <t>29.2.</t>
  </si>
  <si>
    <t>29.3.</t>
  </si>
  <si>
    <t>30.</t>
  </si>
  <si>
    <t>30.1.</t>
  </si>
  <si>
    <t>30.2.</t>
  </si>
  <si>
    <t>30.3.</t>
  </si>
  <si>
    <t>31.</t>
  </si>
  <si>
    <t>32.</t>
  </si>
  <si>
    <t>35.</t>
  </si>
  <si>
    <t>31.1.</t>
  </si>
  <si>
    <t>31.2.</t>
  </si>
  <si>
    <t>32.1.</t>
  </si>
  <si>
    <t>32.2.</t>
  </si>
  <si>
    <t>35.1.</t>
  </si>
  <si>
    <t>36.</t>
  </si>
  <si>
    <t>36.1.</t>
  </si>
  <si>
    <t>37.</t>
  </si>
  <si>
    <t>37.1.</t>
  </si>
  <si>
    <t>37.2.</t>
  </si>
  <si>
    <t>38.</t>
  </si>
  <si>
    <t>38.1.</t>
  </si>
  <si>
    <t>38.2.</t>
  </si>
  <si>
    <t>39.</t>
  </si>
  <si>
    <t>39.1.</t>
  </si>
  <si>
    <t>39.2.</t>
  </si>
  <si>
    <t>40.</t>
  </si>
  <si>
    <t>40.1.</t>
  </si>
  <si>
    <t>40.2.</t>
  </si>
  <si>
    <t>41.</t>
  </si>
  <si>
    <t>41.1.</t>
  </si>
  <si>
    <t>41.2.</t>
  </si>
  <si>
    <t>42.</t>
  </si>
  <si>
    <t>42.1.</t>
  </si>
  <si>
    <t>42.2.</t>
  </si>
  <si>
    <t>43.</t>
  </si>
  <si>
    <t>43.1.</t>
  </si>
  <si>
    <t>43.2.</t>
  </si>
  <si>
    <t>44.</t>
  </si>
  <si>
    <t>44.1.</t>
  </si>
  <si>
    <t>44.2.</t>
  </si>
  <si>
    <t>45.</t>
  </si>
  <si>
    <t>45.1.</t>
  </si>
  <si>
    <t>45.2.</t>
  </si>
  <si>
    <t>46.</t>
  </si>
  <si>
    <t>46.1.</t>
  </si>
  <si>
    <t>46.2.</t>
  </si>
  <si>
    <t>47.</t>
  </si>
  <si>
    <t>47.1.</t>
  </si>
  <si>
    <t>47.2.</t>
  </si>
  <si>
    <t>48.</t>
  </si>
  <si>
    <t>48.1.</t>
  </si>
  <si>
    <t>48.2.</t>
  </si>
  <si>
    <t>49.</t>
  </si>
  <si>
    <t>49.1.</t>
  </si>
  <si>
    <t>49.2.</t>
  </si>
  <si>
    <t>50.</t>
  </si>
  <si>
    <t>50.1.</t>
  </si>
  <si>
    <t>50.2.</t>
  </si>
  <si>
    <t>51.</t>
  </si>
  <si>
    <t>51.1.</t>
  </si>
  <si>
    <t>51.2.</t>
  </si>
  <si>
    <t>52.</t>
  </si>
  <si>
    <t>52.1.</t>
  </si>
  <si>
    <t>52.2.</t>
  </si>
  <si>
    <t>53.</t>
  </si>
  <si>
    <t>53.1.</t>
  </si>
  <si>
    <t>54.</t>
  </si>
  <si>
    <t>54.1.</t>
  </si>
  <si>
    <t>54.2.</t>
  </si>
  <si>
    <t>55.</t>
  </si>
  <si>
    <t>55.1.</t>
  </si>
  <si>
    <t>55.2.</t>
  </si>
  <si>
    <t>56.</t>
  </si>
  <si>
    <t>56.1.</t>
  </si>
  <si>
    <t>56.2.</t>
  </si>
  <si>
    <t>57.</t>
  </si>
  <si>
    <t>57.2.</t>
  </si>
  <si>
    <t>58.</t>
  </si>
  <si>
    <t>58.1.</t>
  </si>
  <si>
    <t>58.2.</t>
  </si>
  <si>
    <t>59.</t>
  </si>
  <si>
    <t>59.1.</t>
  </si>
  <si>
    <t>59.2.</t>
  </si>
  <si>
    <t>60.</t>
  </si>
  <si>
    <t>60.1.</t>
  </si>
  <si>
    <t>60.2.</t>
  </si>
  <si>
    <t>61.</t>
  </si>
  <si>
    <t>61.1.</t>
  </si>
  <si>
    <t>61.2.</t>
  </si>
  <si>
    <t>62.</t>
  </si>
  <si>
    <t>62.1.</t>
  </si>
  <si>
    <t>62.2.</t>
  </si>
  <si>
    <t>63.</t>
  </si>
  <si>
    <t>63.1.</t>
  </si>
  <si>
    <t>63.2.</t>
  </si>
  <si>
    <t>64.</t>
  </si>
  <si>
    <t>64.1.</t>
  </si>
  <si>
    <t>64.2.</t>
  </si>
  <si>
    <t>65.</t>
  </si>
  <si>
    <t>65.1.</t>
  </si>
  <si>
    <t>65.2.</t>
  </si>
  <si>
    <t>66.</t>
  </si>
  <si>
    <t>66.1.</t>
  </si>
  <si>
    <t>66.2.</t>
  </si>
  <si>
    <t>67.</t>
  </si>
  <si>
    <t>67.1.</t>
  </si>
  <si>
    <t>67.2.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</si>
  <si>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</si>
  <si>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</si>
  <si>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</si>
  <si>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</si>
  <si>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</si>
  <si>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</si>
  <si>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</si>
  <si>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</si>
  <si>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</si>
  <si>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</si>
  <si>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</si>
  <si>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</si>
  <si>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</si>
  <si>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</si>
  <si>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</si>
  <si>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</si>
  <si>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</si>
  <si>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</si>
  <si>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</si>
  <si>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</si>
  <si>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36.2.</t>
  </si>
  <si>
    <t>41.3.</t>
  </si>
  <si>
    <t>41.4.</t>
  </si>
  <si>
    <t>44.3.</t>
  </si>
  <si>
    <t>44.4.</t>
  </si>
  <si>
    <t>57.1.</t>
  </si>
  <si>
    <t>68.3</t>
  </si>
  <si>
    <t>68.4</t>
  </si>
  <si>
    <t>68.5</t>
  </si>
  <si>
    <t>68.6</t>
  </si>
  <si>
    <t>68.7</t>
  </si>
  <si>
    <t>68.8</t>
  </si>
  <si>
    <t>71.1</t>
  </si>
  <si>
    <t>71.2</t>
  </si>
  <si>
    <t>72.1</t>
  </si>
  <si>
    <t>72.2</t>
  </si>
  <si>
    <t>73.1</t>
  </si>
  <si>
    <t>73.2</t>
  </si>
  <si>
    <t>74.1</t>
  </si>
  <si>
    <t>74.2</t>
  </si>
  <si>
    <t>75.1</t>
  </si>
  <si>
    <t>75.2</t>
  </si>
  <si>
    <t>78.1</t>
  </si>
  <si>
    <t>78.2</t>
  </si>
  <si>
    <t>79.1</t>
  </si>
  <si>
    <t>79.2</t>
  </si>
  <si>
    <t>80.1</t>
  </si>
  <si>
    <t>80.2</t>
  </si>
  <si>
    <t>81.1</t>
  </si>
  <si>
    <t>81.2</t>
  </si>
  <si>
    <t>82.1</t>
  </si>
  <si>
    <t>82.2</t>
  </si>
  <si>
    <t>83.1</t>
  </si>
  <si>
    <t>83.2</t>
  </si>
  <si>
    <t>84.1</t>
  </si>
  <si>
    <t>84.2</t>
  </si>
  <si>
    <t>85.1</t>
  </si>
  <si>
    <t>85.2</t>
  </si>
  <si>
    <t>86.1</t>
  </si>
  <si>
    <t>86.2</t>
  </si>
  <si>
    <t>87.1</t>
  </si>
  <si>
    <t>87.2</t>
  </si>
  <si>
    <t>88.1</t>
  </si>
  <si>
    <t>88.2</t>
  </si>
  <si>
    <t>89.1</t>
  </si>
  <si>
    <t>89.2</t>
  </si>
  <si>
    <t>90.1</t>
  </si>
  <si>
    <t>90.2</t>
  </si>
  <si>
    <t>91.1</t>
  </si>
  <si>
    <t>91.2</t>
  </si>
  <si>
    <t>Подпрограмма 10: Формирование современной городской среды в Североуральском городском округе</t>
  </si>
  <si>
    <t xml:space="preserve">Всего по подпрограмме 10, </t>
  </si>
  <si>
    <t>12.3.</t>
  </si>
  <si>
    <t>12.4.</t>
  </si>
  <si>
    <t>12.5.</t>
  </si>
  <si>
    <t>12.6.</t>
  </si>
  <si>
    <t>12.7.</t>
  </si>
  <si>
    <t>12.8.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</si>
  <si>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</si>
  <si>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</si>
  <si>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</si>
  <si>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</si>
  <si>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</si>
  <si>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</si>
  <si>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</si>
  <si>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</si>
  <si>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</si>
  <si>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>15.12.</t>
  </si>
  <si>
    <t>15.13.</t>
  </si>
  <si>
    <t>15.14.</t>
  </si>
  <si>
    <t>15.15.</t>
  </si>
  <si>
    <t>15.16.</t>
  </si>
  <si>
    <t>15.17.</t>
  </si>
  <si>
    <t>15.18.</t>
  </si>
  <si>
    <t>15.19.</t>
  </si>
  <si>
    <t>15.20.</t>
  </si>
  <si>
    <t>15.21.</t>
  </si>
  <si>
    <t>15.22.</t>
  </si>
  <si>
    <t>15.26.</t>
  </si>
  <si>
    <t>15.27.</t>
  </si>
  <si>
    <t>15.28.</t>
  </si>
  <si>
    <t>15.29.</t>
  </si>
  <si>
    <t>15.30.</t>
  </si>
  <si>
    <t>15.31.</t>
  </si>
  <si>
    <t>15.32.</t>
  </si>
  <si>
    <t>15.33.</t>
  </si>
  <si>
    <t>15.34.</t>
  </si>
  <si>
    <t>15.35.</t>
  </si>
  <si>
    <t>15.36.</t>
  </si>
  <si>
    <t>15.37.</t>
  </si>
  <si>
    <t>15.38.</t>
  </si>
  <si>
    <t>15.39.</t>
  </si>
  <si>
    <t>15.40.</t>
  </si>
  <si>
    <t>20.4.</t>
  </si>
  <si>
    <t>20.5.</t>
  </si>
  <si>
    <t>20.6.</t>
  </si>
  <si>
    <t>20.7.</t>
  </si>
  <si>
    <t>20.8.</t>
  </si>
  <si>
    <t>20.9.</t>
  </si>
  <si>
    <t>20.10.</t>
  </si>
  <si>
    <t>20.11.</t>
  </si>
  <si>
    <t>22.3.</t>
  </si>
  <si>
    <t>24.3.</t>
  </si>
  <si>
    <t>29.4.</t>
  </si>
  <si>
    <t>35.2</t>
  </si>
  <si>
    <t>42.3.</t>
  </si>
  <si>
    <t>42.4.</t>
  </si>
  <si>
    <t>45.3.</t>
  </si>
  <si>
    <t>45.4.</t>
  </si>
  <si>
    <t>53.2.</t>
  </si>
  <si>
    <t>68.</t>
  </si>
  <si>
    <t>68.1.</t>
  </si>
  <si>
    <t>68.2.</t>
  </si>
  <si>
    <t>68.9</t>
  </si>
  <si>
    <t>68.10</t>
  </si>
  <si>
    <t>68.11</t>
  </si>
  <si>
    <t>68.12</t>
  </si>
  <si>
    <t>68.13</t>
  </si>
  <si>
    <t>68.14</t>
  </si>
  <si>
    <t>69.1</t>
  </si>
  <si>
    <t>69.2</t>
  </si>
  <si>
    <t>69.3</t>
  </si>
  <si>
    <t>69.4</t>
  </si>
  <si>
    <t>69.5</t>
  </si>
  <si>
    <t>69.6</t>
  </si>
  <si>
    <t>69.7</t>
  </si>
  <si>
    <t>69.8</t>
  </si>
  <si>
    <t>70.1.</t>
  </si>
  <si>
    <t>70.2.</t>
  </si>
  <si>
    <t>76.1</t>
  </si>
  <si>
    <t>76.2</t>
  </si>
  <si>
    <t>77.1.</t>
  </si>
  <si>
    <t>83.3</t>
  </si>
  <si>
    <t>89.3</t>
  </si>
  <si>
    <t>90.</t>
  </si>
  <si>
    <t>92.</t>
  </si>
  <si>
    <t>92.1</t>
  </si>
  <si>
    <t>92.2</t>
  </si>
  <si>
    <t>93.</t>
  </si>
  <si>
    <t>93.1</t>
  </si>
  <si>
    <t>93.2</t>
  </si>
  <si>
    <t>93.3</t>
  </si>
  <si>
    <t>93.4</t>
  </si>
  <si>
    <t>94.</t>
  </si>
  <si>
    <t>94.1</t>
  </si>
  <si>
    <t>94.2</t>
  </si>
  <si>
    <t>94.3</t>
  </si>
  <si>
    <t>95.</t>
  </si>
  <si>
    <t>95.1</t>
  </si>
  <si>
    <t>95.2</t>
  </si>
  <si>
    <t>95.3</t>
  </si>
  <si>
    <t>96.</t>
  </si>
  <si>
    <t>96.1</t>
  </si>
  <si>
    <t>96.2</t>
  </si>
  <si>
    <t>96.3</t>
  </si>
  <si>
    <t>97.</t>
  </si>
  <si>
    <t>97.1</t>
  </si>
  <si>
    <t>97.2</t>
  </si>
  <si>
    <t>97.3</t>
  </si>
  <si>
    <t>98.</t>
  </si>
  <si>
    <t>98.1</t>
  </si>
  <si>
    <t>98.2</t>
  </si>
  <si>
    <t>98.3</t>
  </si>
  <si>
    <t xml:space="preserve"> Мероприятие 1 - Благоустройство дворовых территорий Североуральского городского округа (г. Североуральск, ул. Ленина,42,43; п.Черемухово, квартал 13)                    </t>
  </si>
  <si>
    <t>97.4</t>
  </si>
  <si>
    <t>93.5</t>
  </si>
  <si>
    <t>94.4</t>
  </si>
  <si>
    <t>95.4</t>
  </si>
  <si>
    <t>96.4</t>
  </si>
  <si>
    <t>98.4</t>
  </si>
  <si>
    <t xml:space="preserve"> - г. Североуральск, ул. Ленина д.42</t>
  </si>
  <si>
    <t xml:space="preserve"> - г. Североуральск, ул. Ленина д.43</t>
  </si>
  <si>
    <t xml:space="preserve"> - п. Черемухово (13 квартал), ул. Ленина д.30,32,34,36,38,40,42,44,46,48, ул. Иванова д. 5,7,9,11,13,15,17</t>
  </si>
  <si>
    <t>99.</t>
  </si>
  <si>
    <t>99.1</t>
  </si>
  <si>
    <t>99.2</t>
  </si>
  <si>
    <t>99.3</t>
  </si>
  <si>
    <t>100.</t>
  </si>
  <si>
    <t>100.1</t>
  </si>
  <si>
    <t>100.2</t>
  </si>
  <si>
    <t>100.3</t>
  </si>
  <si>
    <t>101.</t>
  </si>
  <si>
    <t>101.1</t>
  </si>
  <si>
    <t>101.2</t>
  </si>
  <si>
    <t>101.3</t>
  </si>
  <si>
    <t>102.</t>
  </si>
  <si>
    <t>102.1</t>
  </si>
  <si>
    <t>102.2</t>
  </si>
  <si>
    <t>102.3</t>
  </si>
  <si>
    <t>102.4</t>
  </si>
  <si>
    <t xml:space="preserve"> - Аллея по ул. Молодежная</t>
  </si>
  <si>
    <t>103.</t>
  </si>
  <si>
    <t>103.1</t>
  </si>
  <si>
    <t>103.2</t>
  </si>
  <si>
    <t>103.3</t>
  </si>
  <si>
    <t xml:space="preserve"> Мероприятие 2 -   Благоустройство общественных территории Североуральского городского округа, аллея по ул. Молодежная</t>
  </si>
  <si>
    <t>Объем расходов на выполнение мероприятия за счет всех источников ресурсного обеспечения,  тыс. руб.</t>
  </si>
  <si>
    <t xml:space="preserve"> - средства заинтересованных лиц</t>
  </si>
  <si>
    <t>15.41.</t>
  </si>
  <si>
    <t>15.42.</t>
  </si>
  <si>
    <t>15.43.</t>
  </si>
  <si>
    <t>стр.8.                        с 2017 года стр. 9</t>
  </si>
  <si>
    <t>стр.13</t>
  </si>
  <si>
    <t>стр.5</t>
  </si>
  <si>
    <t>стр.6</t>
  </si>
  <si>
    <t>стр.11</t>
  </si>
  <si>
    <t>стр.14</t>
  </si>
  <si>
    <t>стр.15</t>
  </si>
  <si>
    <t>стр. 13</t>
  </si>
  <si>
    <t>стр. 5</t>
  </si>
  <si>
    <t>стр. 17</t>
  </si>
  <si>
    <t xml:space="preserve"> стр.5,5.1.,6,11,13,14,15,17</t>
  </si>
  <si>
    <t>стр.16</t>
  </si>
  <si>
    <t>стр. 4</t>
  </si>
  <si>
    <t>стр.28</t>
  </si>
  <si>
    <t>стр.33</t>
  </si>
  <si>
    <t>стр.29</t>
  </si>
  <si>
    <t>стр.22,23,24,25,26</t>
  </si>
  <si>
    <t>стр.30</t>
  </si>
  <si>
    <t>стр.40</t>
  </si>
  <si>
    <t>стр.44,46</t>
  </si>
  <si>
    <t>стр.47</t>
  </si>
  <si>
    <t>стр.51</t>
  </si>
  <si>
    <t>стр.53</t>
  </si>
  <si>
    <t>стр.52</t>
  </si>
  <si>
    <t>стр.61</t>
  </si>
  <si>
    <t>стр.58,59,60,65</t>
  </si>
  <si>
    <t>стр.58</t>
  </si>
  <si>
    <t>стр. 59</t>
  </si>
  <si>
    <t>стр. 60</t>
  </si>
  <si>
    <t>стр.65</t>
  </si>
  <si>
    <t xml:space="preserve"> стр. 66,67</t>
  </si>
  <si>
    <t>стр.66</t>
  </si>
  <si>
    <t>стр.67</t>
  </si>
  <si>
    <t>стр.76</t>
  </si>
  <si>
    <t>стр.86</t>
  </si>
  <si>
    <t>стр.87</t>
  </si>
  <si>
    <t>стр.84</t>
  </si>
  <si>
    <t>стр.88</t>
  </si>
  <si>
    <t>стр.92,96</t>
  </si>
  <si>
    <t>стр.94</t>
  </si>
  <si>
    <t>26.</t>
  </si>
  <si>
    <t>26.1.</t>
  </si>
  <si>
    <t>26.2.</t>
  </si>
  <si>
    <t>26.3.</t>
  </si>
  <si>
    <t>28.4.</t>
  </si>
  <si>
    <t>28.5.</t>
  </si>
  <si>
    <t>28.6.</t>
  </si>
  <si>
    <t>28.7.</t>
  </si>
  <si>
    <t xml:space="preserve"> - Обустройство источника нецентрализованного водоснабжения в п. Сосьва</t>
  </si>
  <si>
    <t>54.3.</t>
  </si>
  <si>
    <t>53.3.</t>
  </si>
  <si>
    <t>49.3.</t>
  </si>
  <si>
    <t xml:space="preserve"> - Разработка проектно-сметной документации и проведение ценовой экспертизы скверов, парков и аллей Североуральского городского округа</t>
  </si>
  <si>
    <t>местный бюджет, в т.ч.:</t>
  </si>
  <si>
    <t xml:space="preserve"> - местный бюджет</t>
  </si>
  <si>
    <t>стр.54 с 2018 года стр. 54.1</t>
  </si>
  <si>
    <t>93.6</t>
  </si>
  <si>
    <t>93.7</t>
  </si>
  <si>
    <t>97.5</t>
  </si>
  <si>
    <t>97.6</t>
  </si>
  <si>
    <t>98.5</t>
  </si>
  <si>
    <t>98.6</t>
  </si>
  <si>
    <t>99.4</t>
  </si>
  <si>
    <t>99.5</t>
  </si>
  <si>
    <t>100.4</t>
  </si>
  <si>
    <t>100.5</t>
  </si>
  <si>
    <t>101.4</t>
  </si>
  <si>
    <t>101.5</t>
  </si>
  <si>
    <t xml:space="preserve"> Мероприятие 2 - Ремонт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</t>
  </si>
  <si>
    <t xml:space="preserve"> - Приобретение декоративного освещения для улиц города Североуральска, ремонт светодиодных консолей</t>
  </si>
  <si>
    <t xml:space="preserve">стр.5.1. </t>
  </si>
  <si>
    <t>стр.34, введен с 2016 года</t>
  </si>
  <si>
    <t>стр.31, введен с 2016 года</t>
  </si>
  <si>
    <t>стр.32, введен с 2016 года</t>
  </si>
  <si>
    <t>стр.35, с 2016 года стр. 36</t>
  </si>
  <si>
    <t>стр.62, введен 2015 году</t>
  </si>
  <si>
    <t>стр.63, введен 2015 году</t>
  </si>
  <si>
    <t>стр.71, введен в 2015 году</t>
  </si>
  <si>
    <t>стр.72, введен в 2016 году</t>
  </si>
  <si>
    <t>стр.80,                              с 2014 по 2015 годы стр.81,                       с 2014 по 2017годы стр.82</t>
  </si>
  <si>
    <t xml:space="preserve"> -  Уход за объектами благоустройства</t>
  </si>
  <si>
    <t>Мероприятие 2 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</si>
  <si>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>15.44.</t>
  </si>
  <si>
    <t>15.45.</t>
  </si>
  <si>
    <t>15.46.</t>
  </si>
  <si>
    <t xml:space="preserve"> - Приобретение и установка остановочных комплексов на  территории Североуральского городского округа</t>
  </si>
  <si>
    <t>15.47.</t>
  </si>
  <si>
    <t>15.48.</t>
  </si>
  <si>
    <t>15.49.</t>
  </si>
  <si>
    <t xml:space="preserve"> - Изготовление и установка информационных стендов у здания Администрации Североуральского городского округа</t>
  </si>
  <si>
    <t xml:space="preserve">стр.5.3. </t>
  </si>
  <si>
    <t xml:space="preserve">стр.5.2. </t>
  </si>
  <si>
    <t>стр.76.1</t>
  </si>
  <si>
    <t>82.3</t>
  </si>
  <si>
    <t>82.4</t>
  </si>
  <si>
    <t>82.5</t>
  </si>
  <si>
    <t>90.3</t>
  </si>
  <si>
    <t>к постановлению Администрации  Североуральского городского округа от ___.10.2018 г. № __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</si>
</sst>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0.000000"/>
    <numFmt numFmtId="170" formatCode="#,##0.00000_ ;\-#,##0.00000\ 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1" fillId="3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67" fontId="1" fillId="3" borderId="1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169" fontId="1" fillId="0" borderId="1" xfId="0" applyNumberFormat="1" applyFont="1" applyFill="1" applyBorder="1" applyAlignment="1">
      <alignment horizontal="right" vertical="center" wrapText="1"/>
    </xf>
    <xf numFmtId="167" fontId="1" fillId="3" borderId="5" xfId="0" applyNumberFormat="1" applyFont="1" applyFill="1" applyBorder="1" applyAlignment="1">
      <alignment horizontal="right" vertical="center" wrapText="1"/>
    </xf>
    <xf numFmtId="167" fontId="1" fillId="0" borderId="5" xfId="0" applyNumberFormat="1" applyFont="1" applyFill="1" applyBorder="1" applyAlignment="1">
      <alignment horizontal="right" vertical="center" wrapText="1"/>
    </xf>
    <xf numFmtId="167" fontId="1" fillId="0" borderId="6" xfId="0" applyNumberFormat="1" applyFont="1" applyFill="1" applyBorder="1" applyAlignment="1">
      <alignment horizontal="right" vertical="center" wrapText="1"/>
    </xf>
    <xf numFmtId="168" fontId="1" fillId="0" borderId="6" xfId="0" applyNumberFormat="1" applyFont="1" applyFill="1" applyBorder="1" applyAlignment="1">
      <alignment horizontal="right" vertical="center" wrapText="1"/>
    </xf>
    <xf numFmtId="167" fontId="1" fillId="0" borderId="7" xfId="0" applyNumberFormat="1" applyFont="1" applyFill="1" applyBorder="1" applyAlignment="1">
      <alignment horizontal="right" vertical="center" wrapText="1"/>
    </xf>
    <xf numFmtId="167" fontId="1" fillId="3" borderId="1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168" fontId="0" fillId="0" borderId="0" xfId="0" applyNumberFormat="1"/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168" fontId="1" fillId="0" borderId="9" xfId="0" applyNumberFormat="1" applyFont="1" applyFill="1" applyBorder="1" applyAlignment="1">
      <alignment horizontal="right" vertical="center" wrapText="1"/>
    </xf>
    <xf numFmtId="167" fontId="1" fillId="0" borderId="6" xfId="0" applyNumberFormat="1" applyFont="1" applyFill="1" applyBorder="1" applyAlignment="1">
      <alignment vertical="center" wrapText="1"/>
    </xf>
    <xf numFmtId="170" fontId="1" fillId="3" borderId="1" xfId="0" applyNumberFormat="1" applyFont="1" applyFill="1" applyBorder="1" applyAlignment="1">
      <alignment horizontal="right" vertical="center" wrapText="1"/>
    </xf>
    <xf numFmtId="170" fontId="1" fillId="3" borderId="5" xfId="1" applyNumberFormat="1" applyFont="1" applyFill="1" applyBorder="1" applyAlignment="1">
      <alignment horizontal="right" vertical="center" wrapText="1"/>
    </xf>
    <xf numFmtId="170" fontId="1" fillId="3" borderId="1" xfId="1" applyNumberFormat="1" applyFont="1" applyFill="1" applyBorder="1" applyAlignment="1">
      <alignment horizontal="right" vertical="center" wrapText="1"/>
    </xf>
    <xf numFmtId="167" fontId="1" fillId="0" borderId="1" xfId="1" applyNumberFormat="1" applyFont="1" applyFill="1" applyBorder="1" applyAlignment="1">
      <alignment horizontal="right" vertical="center" wrapText="1"/>
    </xf>
    <xf numFmtId="167" fontId="1" fillId="0" borderId="6" xfId="1" applyNumberFormat="1" applyFont="1" applyFill="1" applyBorder="1" applyAlignment="1">
      <alignment horizontal="right" vertical="center" wrapText="1"/>
    </xf>
    <xf numFmtId="170" fontId="1" fillId="0" borderId="1" xfId="1" applyNumberFormat="1" applyFont="1" applyFill="1" applyBorder="1" applyAlignment="1">
      <alignment horizontal="right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168" fontId="1" fillId="0" borderId="6" xfId="1" applyNumberFormat="1" applyFont="1" applyFill="1" applyBorder="1" applyAlignment="1">
      <alignment horizontal="right" vertical="center" wrapText="1"/>
    </xf>
    <xf numFmtId="168" fontId="1" fillId="3" borderId="1" xfId="0" applyNumberFormat="1" applyFont="1" applyFill="1" applyBorder="1" applyAlignment="1">
      <alignment horizontal="right" vertical="center" wrapText="1"/>
    </xf>
    <xf numFmtId="168" fontId="1" fillId="3" borderId="8" xfId="0" applyNumberFormat="1" applyFont="1" applyFill="1" applyBorder="1" applyAlignment="1">
      <alignment horizontal="right" vertical="center" wrapText="1"/>
    </xf>
    <xf numFmtId="168" fontId="1" fillId="0" borderId="8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167" fontId="1" fillId="3" borderId="8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vertical="center" wrapText="1"/>
    </xf>
    <xf numFmtId="168" fontId="1" fillId="0" borderId="8" xfId="0" applyNumberFormat="1" applyFont="1" applyFill="1" applyBorder="1" applyAlignment="1">
      <alignment horizontal="right" vertical="center" wrapText="1"/>
    </xf>
    <xf numFmtId="167" fontId="1" fillId="0" borderId="8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169" fontId="1" fillId="0" borderId="6" xfId="0" applyNumberFormat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167" fontId="1" fillId="3" borderId="6" xfId="0" applyNumberFormat="1" applyFont="1" applyFill="1" applyBorder="1" applyAlignment="1">
      <alignment horizontal="right" vertical="center" wrapText="1"/>
    </xf>
    <xf numFmtId="167" fontId="1" fillId="3" borderId="8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165" fontId="1" fillId="3" borderId="11" xfId="0" applyNumberFormat="1" applyFont="1" applyFill="1" applyBorder="1" applyAlignment="1">
      <alignment horizontal="center" vertical="center" wrapText="1"/>
    </xf>
    <xf numFmtId="165" fontId="1" fillId="3" borderId="8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166" fontId="1" fillId="3" borderId="6" xfId="0" applyNumberFormat="1" applyFont="1" applyFill="1" applyBorder="1" applyAlignment="1">
      <alignment horizontal="center" vertical="center" wrapText="1"/>
    </xf>
    <xf numFmtId="166" fontId="1" fillId="3" borderId="11" xfId="0" applyNumberFormat="1" applyFont="1" applyFill="1" applyBorder="1" applyAlignment="1">
      <alignment horizontal="center" vertical="center" wrapText="1"/>
    </xf>
    <xf numFmtId="166" fontId="1" fillId="3" borderId="8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469"/>
  <sheetViews>
    <sheetView tabSelected="1" view="pageLayout" zoomScaleNormal="120" zoomScaleSheetLayoutView="30" workbookViewId="0">
      <selection activeCell="H11" sqref="H11"/>
    </sheetView>
  </sheetViews>
  <sheetFormatPr defaultRowHeight="15"/>
  <cols>
    <col min="1" max="1" width="5.42578125" customWidth="1"/>
    <col min="2" max="2" width="26.85546875" customWidth="1"/>
    <col min="3" max="4" width="14.28515625" customWidth="1"/>
    <col min="5" max="5" width="13.5703125" customWidth="1"/>
    <col min="6" max="6" width="12.7109375" customWidth="1"/>
    <col min="7" max="7" width="12.85546875" customWidth="1"/>
    <col min="8" max="9" width="12.140625" customWidth="1"/>
    <col min="10" max="10" width="12.5703125" customWidth="1"/>
    <col min="11" max="11" width="15.42578125" customWidth="1"/>
    <col min="12" max="13" width="11.5703125" bestFit="1" customWidth="1"/>
    <col min="14" max="14" width="13.28515625" customWidth="1"/>
    <col min="15" max="16" width="11.5703125" bestFit="1" customWidth="1"/>
  </cols>
  <sheetData>
    <row r="1" spans="1:16" ht="47.25" customHeight="1">
      <c r="I1" s="82" t="s">
        <v>641</v>
      </c>
      <c r="J1" s="82"/>
      <c r="K1" s="82"/>
    </row>
    <row r="2" spans="1:16" ht="116.25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9"/>
      <c r="M2" s="9"/>
    </row>
    <row r="3" spans="1:16" ht="28.5" customHeight="1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6" ht="15.75">
      <c r="A4" s="83" t="s">
        <v>39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6" ht="15.75">
      <c r="A5" s="83" t="s">
        <v>38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6" ht="15.75">
      <c r="A6" s="89" t="s">
        <v>48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6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0"/>
    </row>
    <row r="8" spans="1:16" ht="61.5" customHeight="1">
      <c r="A8" s="88" t="s">
        <v>1</v>
      </c>
      <c r="B8" s="73" t="s">
        <v>16</v>
      </c>
      <c r="C8" s="85" t="s">
        <v>539</v>
      </c>
      <c r="D8" s="86"/>
      <c r="E8" s="86"/>
      <c r="F8" s="86"/>
      <c r="G8" s="86"/>
      <c r="H8" s="86"/>
      <c r="I8" s="86"/>
      <c r="J8" s="87"/>
      <c r="K8" s="73" t="s">
        <v>15</v>
      </c>
    </row>
    <row r="9" spans="1:16" ht="30" customHeight="1">
      <c r="A9" s="73"/>
      <c r="B9" s="74"/>
      <c r="C9" s="34" t="s">
        <v>2</v>
      </c>
      <c r="D9" s="37" t="s">
        <v>93</v>
      </c>
      <c r="E9" s="34" t="s">
        <v>94</v>
      </c>
      <c r="F9" s="34" t="s">
        <v>95</v>
      </c>
      <c r="G9" s="34" t="s">
        <v>96</v>
      </c>
      <c r="H9" s="34" t="s">
        <v>97</v>
      </c>
      <c r="I9" s="34" t="s">
        <v>98</v>
      </c>
      <c r="J9" s="34" t="s">
        <v>99</v>
      </c>
      <c r="K9" s="74"/>
      <c r="L9" s="1"/>
      <c r="M9" s="1"/>
      <c r="N9" s="13"/>
      <c r="P9" s="1"/>
    </row>
    <row r="10" spans="1:16" ht="12" customHeight="1">
      <c r="A10" s="18"/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"/>
      <c r="M10" s="1"/>
      <c r="N10" s="13"/>
      <c r="P10" s="1"/>
    </row>
    <row r="11" spans="1:16" ht="28.5" customHeight="1">
      <c r="A11" s="36" t="s">
        <v>116</v>
      </c>
      <c r="B11" s="14" t="s">
        <v>3</v>
      </c>
      <c r="C11" s="21">
        <f t="shared" ref="C11:C16" si="0">SUM(D11:J11)</f>
        <v>1217754.2766499999</v>
      </c>
      <c r="D11" s="21">
        <f t="shared" ref="D11:J11" si="1">SUM(D12+D15+D16)</f>
        <v>283826.90000000002</v>
      </c>
      <c r="E11" s="21">
        <f t="shared" si="1"/>
        <v>348239.16000000003</v>
      </c>
      <c r="F11" s="21">
        <f t="shared" si="1"/>
        <v>216622.58757999999</v>
      </c>
      <c r="G11" s="21">
        <f t="shared" si="1"/>
        <v>122867.75615999999</v>
      </c>
      <c r="H11" s="21">
        <f t="shared" si="1"/>
        <v>91369.772910000014</v>
      </c>
      <c r="I11" s="21">
        <f t="shared" si="1"/>
        <v>87306.4</v>
      </c>
      <c r="J11" s="21">
        <f t="shared" si="1"/>
        <v>67521.7</v>
      </c>
      <c r="K11" s="75" t="s">
        <v>59</v>
      </c>
      <c r="L11" s="1"/>
      <c r="M11" s="1"/>
      <c r="N11" s="1"/>
      <c r="O11" s="1"/>
      <c r="P11" s="1"/>
    </row>
    <row r="12" spans="1:16">
      <c r="A12" s="36" t="s">
        <v>117</v>
      </c>
      <c r="B12" s="32" t="s">
        <v>597</v>
      </c>
      <c r="C12" s="21">
        <f t="shared" si="0"/>
        <v>675821.46802000003</v>
      </c>
      <c r="D12" s="21">
        <f t="shared" ref="D12:J12" si="2">SUM(D13:D14)</f>
        <v>92792.8</v>
      </c>
      <c r="E12" s="21">
        <f t="shared" si="2"/>
        <v>126635.26</v>
      </c>
      <c r="F12" s="21">
        <f t="shared" si="2"/>
        <v>117147.57338999999</v>
      </c>
      <c r="G12" s="21">
        <f t="shared" si="2"/>
        <v>96239.061719999998</v>
      </c>
      <c r="H12" s="21">
        <f t="shared" si="2"/>
        <v>90101.472910000011</v>
      </c>
      <c r="I12" s="21">
        <f t="shared" si="2"/>
        <v>86340.4</v>
      </c>
      <c r="J12" s="21">
        <f t="shared" si="2"/>
        <v>66564.899999999994</v>
      </c>
      <c r="K12" s="76"/>
      <c r="L12" s="1"/>
      <c r="M12" s="1"/>
      <c r="N12" s="1"/>
      <c r="O12" s="1"/>
      <c r="P12" s="1"/>
    </row>
    <row r="13" spans="1:16">
      <c r="A13" s="36"/>
      <c r="B13" s="32" t="s">
        <v>598</v>
      </c>
      <c r="C13" s="21">
        <f t="shared" si="0"/>
        <v>675626.20241999999</v>
      </c>
      <c r="D13" s="21">
        <f t="shared" ref="D13:J13" si="3">SUM(D18+D23)</f>
        <v>92792.8</v>
      </c>
      <c r="E13" s="21">
        <f t="shared" si="3"/>
        <v>126635.26</v>
      </c>
      <c r="F13" s="21">
        <f t="shared" si="3"/>
        <v>117147.57338999999</v>
      </c>
      <c r="G13" s="21">
        <f t="shared" si="3"/>
        <v>96043.796119999999</v>
      </c>
      <c r="H13" s="21">
        <f t="shared" si="3"/>
        <v>90101.472910000011</v>
      </c>
      <c r="I13" s="21">
        <f t="shared" si="3"/>
        <v>86340.4</v>
      </c>
      <c r="J13" s="21">
        <f t="shared" si="3"/>
        <v>66564.899999999994</v>
      </c>
      <c r="K13" s="76"/>
      <c r="L13" s="1"/>
      <c r="M13" s="1"/>
      <c r="N13" s="1"/>
      <c r="O13" s="1"/>
      <c r="P13" s="1"/>
    </row>
    <row r="14" spans="1:16" ht="25.5">
      <c r="A14" s="36"/>
      <c r="B14" s="32" t="s">
        <v>540</v>
      </c>
      <c r="C14" s="21">
        <f t="shared" si="0"/>
        <v>195.26560000000001</v>
      </c>
      <c r="D14" s="21">
        <f t="shared" ref="D14:J14" si="4">SUM(D24)</f>
        <v>0</v>
      </c>
      <c r="E14" s="21">
        <f t="shared" si="4"/>
        <v>0</v>
      </c>
      <c r="F14" s="21">
        <f t="shared" si="4"/>
        <v>0</v>
      </c>
      <c r="G14" s="21">
        <f t="shared" si="4"/>
        <v>195.26560000000001</v>
      </c>
      <c r="H14" s="21">
        <f t="shared" si="4"/>
        <v>0</v>
      </c>
      <c r="I14" s="21">
        <f t="shared" si="4"/>
        <v>0</v>
      </c>
      <c r="J14" s="21">
        <f t="shared" si="4"/>
        <v>0</v>
      </c>
      <c r="K14" s="76"/>
      <c r="L14" s="1"/>
      <c r="M14" s="1"/>
      <c r="N14" s="1"/>
      <c r="O14" s="1"/>
      <c r="P14" s="1"/>
    </row>
    <row r="15" spans="1:16">
      <c r="A15" s="36" t="s">
        <v>118</v>
      </c>
      <c r="B15" s="14" t="s">
        <v>5</v>
      </c>
      <c r="C15" s="21">
        <f t="shared" si="0"/>
        <v>338844.64811000001</v>
      </c>
      <c r="D15" s="21">
        <f t="shared" ref="D15:J15" si="5">SUM(D19+D25)</f>
        <v>109216.09999999999</v>
      </c>
      <c r="E15" s="21">
        <f t="shared" si="5"/>
        <v>135104.30000000002</v>
      </c>
      <c r="F15" s="21">
        <f t="shared" si="5"/>
        <v>81477.35126000001</v>
      </c>
      <c r="G15" s="21">
        <f t="shared" si="5"/>
        <v>9855.7968500000006</v>
      </c>
      <c r="H15" s="21">
        <f t="shared" si="5"/>
        <v>1268.3</v>
      </c>
      <c r="I15" s="21">
        <f t="shared" si="5"/>
        <v>966</v>
      </c>
      <c r="J15" s="21">
        <f t="shared" si="5"/>
        <v>956.8</v>
      </c>
      <c r="K15" s="76"/>
      <c r="L15" s="1"/>
      <c r="M15" s="1"/>
      <c r="N15" s="1"/>
      <c r="O15" s="1"/>
      <c r="P15" s="1"/>
    </row>
    <row r="16" spans="1:16">
      <c r="A16" s="36" t="s">
        <v>119</v>
      </c>
      <c r="B16" s="14" t="s">
        <v>53</v>
      </c>
      <c r="C16" s="21">
        <f t="shared" si="0"/>
        <v>203088.16052</v>
      </c>
      <c r="D16" s="21">
        <f t="shared" ref="D16:J16" si="6">SUM(D26+D20)</f>
        <v>81818</v>
      </c>
      <c r="E16" s="21">
        <f t="shared" si="6"/>
        <v>86499.6</v>
      </c>
      <c r="F16" s="21">
        <f t="shared" si="6"/>
        <v>17997.662929999999</v>
      </c>
      <c r="G16" s="21">
        <f t="shared" si="6"/>
        <v>16772.89759</v>
      </c>
      <c r="H16" s="21">
        <f t="shared" si="6"/>
        <v>0</v>
      </c>
      <c r="I16" s="21">
        <f t="shared" si="6"/>
        <v>0</v>
      </c>
      <c r="J16" s="21">
        <f t="shared" si="6"/>
        <v>0</v>
      </c>
      <c r="K16" s="76"/>
      <c r="L16" s="1"/>
      <c r="M16" s="1"/>
      <c r="N16" s="33"/>
      <c r="O16" s="1"/>
      <c r="P16" s="1"/>
    </row>
    <row r="17" spans="1:15" ht="16.5" customHeight="1">
      <c r="A17" s="36" t="s">
        <v>120</v>
      </c>
      <c r="B17" s="14" t="s">
        <v>6</v>
      </c>
      <c r="C17" s="21">
        <f>SUM(C18:C20)</f>
        <v>655876.14101999998</v>
      </c>
      <c r="D17" s="21">
        <f>SUM(D18:D20)</f>
        <v>232761.9</v>
      </c>
      <c r="E17" s="21">
        <f t="shared" ref="E17:J17" si="7">SUM(E18:E20)</f>
        <v>271669</v>
      </c>
      <c r="F17" s="21">
        <f t="shared" si="7"/>
        <v>133207.8847</v>
      </c>
      <c r="G17" s="21">
        <f t="shared" si="7"/>
        <v>16137.356319999999</v>
      </c>
      <c r="H17" s="21">
        <f t="shared" si="7"/>
        <v>2100</v>
      </c>
      <c r="I17" s="21">
        <f t="shared" si="7"/>
        <v>0</v>
      </c>
      <c r="J17" s="21">
        <f t="shared" si="7"/>
        <v>0</v>
      </c>
      <c r="K17" s="75" t="s">
        <v>59</v>
      </c>
    </row>
    <row r="18" spans="1:15">
      <c r="A18" s="36" t="s">
        <v>121</v>
      </c>
      <c r="B18" s="14" t="s">
        <v>4</v>
      </c>
      <c r="C18" s="29">
        <f t="shared" ref="C18:C26" si="8">SUM(D18:J18)</f>
        <v>139271.75724000001</v>
      </c>
      <c r="D18" s="29">
        <f>D34+D130+D202+D222+D253+D288+D357+D379</f>
        <v>44727.8</v>
      </c>
      <c r="E18" s="29">
        <f>E34+E130+E202+E222+E253+E288+E357+E379</f>
        <v>50411.3</v>
      </c>
      <c r="F18" s="29">
        <f>F34+F130+F202+F222+F253+F288+F357+F379</f>
        <v>34707.970509999999</v>
      </c>
      <c r="G18" s="29">
        <f>G34+G130+G202+G222+G253+G288+G357+G379+G416</f>
        <v>7324.6867299999994</v>
      </c>
      <c r="H18" s="29">
        <f>H34+H130+H202+H222+H253+H288+H357+H379</f>
        <v>2100</v>
      </c>
      <c r="I18" s="29">
        <f>I34+I130+I202+I222+I253+I288+I357+I379</f>
        <v>0</v>
      </c>
      <c r="J18" s="29">
        <f>J34+J130+J202+J222+J253+J288+J357+J379</f>
        <v>0</v>
      </c>
      <c r="K18" s="76"/>
      <c r="L18" s="13"/>
    </row>
    <row r="19" spans="1:15">
      <c r="A19" s="36" t="s">
        <v>122</v>
      </c>
      <c r="B19" s="14" t="s">
        <v>5</v>
      </c>
      <c r="C19" s="29">
        <f t="shared" si="8"/>
        <v>329148.11326000001</v>
      </c>
      <c r="D19" s="29">
        <f>D131+D223+D35</f>
        <v>106216.09999999999</v>
      </c>
      <c r="E19" s="29">
        <f>E131+E223+E35</f>
        <v>134758.1</v>
      </c>
      <c r="F19" s="29">
        <f>F131+F223</f>
        <v>80502.251260000005</v>
      </c>
      <c r="G19" s="29">
        <f>G131+G223</f>
        <v>7671.6620000000003</v>
      </c>
      <c r="H19" s="29">
        <f>H131+H223</f>
        <v>0</v>
      </c>
      <c r="I19" s="29">
        <f>I131+I223</f>
        <v>0</v>
      </c>
      <c r="J19" s="29">
        <f>J131+J223</f>
        <v>0</v>
      </c>
      <c r="K19" s="76"/>
    </row>
    <row r="20" spans="1:15">
      <c r="A20" s="36" t="s">
        <v>123</v>
      </c>
      <c r="B20" s="14" t="s">
        <v>53</v>
      </c>
      <c r="C20" s="29">
        <f t="shared" si="8"/>
        <v>187456.27051999999</v>
      </c>
      <c r="D20" s="29">
        <f>D224</f>
        <v>81818</v>
      </c>
      <c r="E20" s="29">
        <f t="shared" ref="E20:J20" si="9">E224</f>
        <v>86499.6</v>
      </c>
      <c r="F20" s="29">
        <f t="shared" si="9"/>
        <v>17997.662929999999</v>
      </c>
      <c r="G20" s="29">
        <f t="shared" si="9"/>
        <v>1141.0075899999999</v>
      </c>
      <c r="H20" s="29">
        <f t="shared" si="9"/>
        <v>0</v>
      </c>
      <c r="I20" s="29">
        <f t="shared" si="9"/>
        <v>0</v>
      </c>
      <c r="J20" s="29">
        <f t="shared" si="9"/>
        <v>0</v>
      </c>
      <c r="K20" s="77"/>
      <c r="M20" s="13"/>
    </row>
    <row r="21" spans="1:15">
      <c r="A21" s="31" t="s">
        <v>124</v>
      </c>
      <c r="B21" s="14" t="s">
        <v>7</v>
      </c>
      <c r="C21" s="21">
        <f t="shared" si="8"/>
        <v>768606.69851000002</v>
      </c>
      <c r="D21" s="21">
        <f>SUM(D22:D25)</f>
        <v>99130</v>
      </c>
      <c r="E21" s="21">
        <f>SUM(E22:E25)</f>
        <v>152794.12</v>
      </c>
      <c r="F21" s="21">
        <f>SUM(F22:F25)</f>
        <v>165854.30575999999</v>
      </c>
      <c r="G21" s="21">
        <f>SUM(G26+G25+G22)</f>
        <v>106730.39984</v>
      </c>
      <c r="H21" s="21">
        <f>SUM(H26+H25+H22)</f>
        <v>89269.772910000014</v>
      </c>
      <c r="I21" s="21">
        <f>SUM(I26+I25+I22)</f>
        <v>87306.400000000009</v>
      </c>
      <c r="J21" s="21">
        <f>SUM(J26+J25+J22)</f>
        <v>67521.7</v>
      </c>
      <c r="K21" s="75" t="s">
        <v>59</v>
      </c>
      <c r="L21" s="13"/>
    </row>
    <row r="22" spans="1:15">
      <c r="A22" s="31" t="s">
        <v>125</v>
      </c>
      <c r="B22" s="32" t="s">
        <v>597</v>
      </c>
      <c r="C22" s="21">
        <f>SUM(D22:J22)</f>
        <v>536549.71077999996</v>
      </c>
      <c r="D22" s="21">
        <f>D49+D176+D211+D240+D297+D366+D395+D262+D345</f>
        <v>48065</v>
      </c>
      <c r="E22" s="21">
        <f>E49+E176+E211+E240+E297+E366+E395+E262+E345</f>
        <v>76223.959999999992</v>
      </c>
      <c r="F22" s="21">
        <f>F49+F176+F211+F240+F297+F366+F395+F262+F345</f>
        <v>82439.602880000006</v>
      </c>
      <c r="G22" s="21">
        <f>SUM(G23:G24)</f>
        <v>88914.374989999997</v>
      </c>
      <c r="H22" s="21">
        <f>H49+H176+H211+H240+H297+H366+H395+H262+H345</f>
        <v>88001.472910000011</v>
      </c>
      <c r="I22" s="21">
        <f>I49+I176+I211+I240+I297+I366+I395+I262+I345</f>
        <v>86340.400000000009</v>
      </c>
      <c r="J22" s="21">
        <f>J49+J176+J211+J240+J297+J366+J395+J262+J345</f>
        <v>66564.899999999994</v>
      </c>
      <c r="K22" s="76"/>
    </row>
    <row r="23" spans="1:15">
      <c r="A23" s="31"/>
      <c r="B23" s="32" t="s">
        <v>598</v>
      </c>
      <c r="C23" s="21">
        <f t="shared" si="8"/>
        <v>536354.44518000004</v>
      </c>
      <c r="D23" s="21">
        <f t="shared" ref="D23:J23" si="10">SUM(D49+D176+D211+D240+D262+D297+D345+D366+D395+D432)</f>
        <v>48065</v>
      </c>
      <c r="E23" s="21">
        <f t="shared" si="10"/>
        <v>76223.959999999992</v>
      </c>
      <c r="F23" s="21">
        <f t="shared" si="10"/>
        <v>82439.602879999991</v>
      </c>
      <c r="G23" s="21">
        <f t="shared" si="10"/>
        <v>88719.109389999998</v>
      </c>
      <c r="H23" s="21">
        <f t="shared" si="10"/>
        <v>88001.472910000011</v>
      </c>
      <c r="I23" s="21">
        <f t="shared" si="10"/>
        <v>86340.4</v>
      </c>
      <c r="J23" s="21">
        <f t="shared" si="10"/>
        <v>66564.899999999994</v>
      </c>
      <c r="K23" s="76"/>
    </row>
    <row r="24" spans="1:15" ht="25.5">
      <c r="A24" s="31"/>
      <c r="B24" s="32" t="s">
        <v>540</v>
      </c>
      <c r="C24" s="21">
        <f t="shared" si="8"/>
        <v>195.26560000000001</v>
      </c>
      <c r="D24" s="21">
        <f t="shared" ref="D24:J24" si="11">SUM(D433)</f>
        <v>0</v>
      </c>
      <c r="E24" s="21">
        <f t="shared" si="11"/>
        <v>0</v>
      </c>
      <c r="F24" s="21">
        <f t="shared" si="11"/>
        <v>0</v>
      </c>
      <c r="G24" s="21">
        <f t="shared" si="11"/>
        <v>195.26560000000001</v>
      </c>
      <c r="H24" s="21">
        <f t="shared" si="11"/>
        <v>0</v>
      </c>
      <c r="I24" s="21">
        <f t="shared" si="11"/>
        <v>0</v>
      </c>
      <c r="J24" s="21">
        <f t="shared" si="11"/>
        <v>0</v>
      </c>
      <c r="K24" s="76"/>
    </row>
    <row r="25" spans="1:15">
      <c r="A25" s="31" t="s">
        <v>126</v>
      </c>
      <c r="B25" s="14" t="s">
        <v>5</v>
      </c>
      <c r="C25" s="21">
        <f>SUM(D25:J25)</f>
        <v>9696.53485</v>
      </c>
      <c r="D25" s="21">
        <f t="shared" ref="D25:J25" si="12">SUM(D177+D394+D50+D263+D434)</f>
        <v>3000</v>
      </c>
      <c r="E25" s="21">
        <f t="shared" si="12"/>
        <v>346.2</v>
      </c>
      <c r="F25" s="21">
        <f t="shared" si="12"/>
        <v>975.1</v>
      </c>
      <c r="G25" s="21">
        <f t="shared" si="12"/>
        <v>2184.1348499999999</v>
      </c>
      <c r="H25" s="21">
        <f t="shared" si="12"/>
        <v>1268.3</v>
      </c>
      <c r="I25" s="21">
        <f t="shared" si="12"/>
        <v>966</v>
      </c>
      <c r="J25" s="21">
        <f t="shared" si="12"/>
        <v>956.8</v>
      </c>
      <c r="K25" s="76"/>
    </row>
    <row r="26" spans="1:15" ht="12" customHeight="1">
      <c r="A26" s="31" t="s">
        <v>127</v>
      </c>
      <c r="B26" s="14" t="s">
        <v>53</v>
      </c>
      <c r="C26" s="21">
        <f t="shared" si="8"/>
        <v>15631.89</v>
      </c>
      <c r="D26" s="29">
        <v>0</v>
      </c>
      <c r="E26" s="29">
        <f>E177</f>
        <v>0</v>
      </c>
      <c r="F26" s="29">
        <f>F177</f>
        <v>0</v>
      </c>
      <c r="G26" s="29">
        <f>SUM(G435)</f>
        <v>15631.89</v>
      </c>
      <c r="H26" s="29">
        <f>SUM(H435)</f>
        <v>0</v>
      </c>
      <c r="I26" s="29">
        <f>SUM(I435)</f>
        <v>0</v>
      </c>
      <c r="J26" s="29">
        <f>SUM(J435)</f>
        <v>0</v>
      </c>
      <c r="K26" s="76"/>
      <c r="O26" s="1"/>
    </row>
    <row r="27" spans="1:15" ht="15.75" customHeight="1">
      <c r="A27" s="31" t="s">
        <v>128</v>
      </c>
      <c r="B27" s="65" t="s">
        <v>18</v>
      </c>
      <c r="C27" s="66"/>
      <c r="D27" s="66"/>
      <c r="E27" s="66"/>
      <c r="F27" s="66"/>
      <c r="G27" s="66"/>
      <c r="H27" s="66"/>
      <c r="I27" s="66"/>
      <c r="J27" s="66"/>
      <c r="K27" s="67"/>
    </row>
    <row r="28" spans="1:15">
      <c r="A28" s="31" t="s">
        <v>129</v>
      </c>
      <c r="B28" s="14" t="s">
        <v>8</v>
      </c>
      <c r="C28" s="68">
        <f>SUM(C30+C31)</f>
        <v>223333.81159</v>
      </c>
      <c r="D28" s="68">
        <f t="shared" ref="D28:J28" si="13">SUM(D30:D31)</f>
        <v>25725.200000000004</v>
      </c>
      <c r="E28" s="68">
        <f t="shared" si="13"/>
        <v>29762.200000000004</v>
      </c>
      <c r="F28" s="68">
        <f t="shared" si="13"/>
        <v>47222.84145</v>
      </c>
      <c r="G28" s="68">
        <f t="shared" si="13"/>
        <v>35527.977230000004</v>
      </c>
      <c r="H28" s="68">
        <f t="shared" si="13"/>
        <v>33220.992910000001</v>
      </c>
      <c r="I28" s="68">
        <f t="shared" si="13"/>
        <v>25941.9</v>
      </c>
      <c r="J28" s="68">
        <f t="shared" si="13"/>
        <v>25932.7</v>
      </c>
      <c r="K28" s="75" t="s">
        <v>59</v>
      </c>
    </row>
    <row r="29" spans="1:15">
      <c r="A29" s="31"/>
      <c r="B29" s="14" t="s">
        <v>9</v>
      </c>
      <c r="C29" s="69"/>
      <c r="D29" s="69"/>
      <c r="E29" s="69"/>
      <c r="F29" s="69"/>
      <c r="G29" s="69"/>
      <c r="H29" s="69"/>
      <c r="I29" s="69"/>
      <c r="J29" s="69"/>
      <c r="K29" s="76"/>
      <c r="L29" s="4"/>
    </row>
    <row r="30" spans="1:15">
      <c r="A30" s="31" t="s">
        <v>130</v>
      </c>
      <c r="B30" s="14" t="s">
        <v>4</v>
      </c>
      <c r="C30" s="21">
        <f>SUM(D30:J30)</f>
        <v>213685.51159000001</v>
      </c>
      <c r="D30" s="21">
        <f t="shared" ref="D30:J31" si="14">SUM(D34+D49)</f>
        <v>24510.500000000004</v>
      </c>
      <c r="E30" s="21">
        <f t="shared" si="14"/>
        <v>26102.300000000003</v>
      </c>
      <c r="F30" s="21">
        <f t="shared" si="14"/>
        <v>46247.741450000001</v>
      </c>
      <c r="G30" s="21">
        <f>SUM(G34+G49)</f>
        <v>34564.477230000004</v>
      </c>
      <c r="H30" s="21">
        <f t="shared" si="14"/>
        <v>32266.692910000002</v>
      </c>
      <c r="I30" s="21">
        <f t="shared" si="14"/>
        <v>24996.9</v>
      </c>
      <c r="J30" s="21">
        <f t="shared" si="14"/>
        <v>24996.9</v>
      </c>
      <c r="K30" s="76"/>
      <c r="M30" s="1"/>
      <c r="N30" s="1"/>
    </row>
    <row r="31" spans="1:15">
      <c r="A31" s="31" t="s">
        <v>131</v>
      </c>
      <c r="B31" s="14" t="s">
        <v>5</v>
      </c>
      <c r="C31" s="21">
        <f>SUM(D31:J31)</f>
        <v>9648.2999999999993</v>
      </c>
      <c r="D31" s="21">
        <f t="shared" si="14"/>
        <v>1214.7</v>
      </c>
      <c r="E31" s="21">
        <f t="shared" si="14"/>
        <v>3659.8999999999996</v>
      </c>
      <c r="F31" s="21">
        <f t="shared" si="14"/>
        <v>975.1</v>
      </c>
      <c r="G31" s="21">
        <f t="shared" si="14"/>
        <v>963.5</v>
      </c>
      <c r="H31" s="21">
        <f t="shared" si="14"/>
        <v>954.3</v>
      </c>
      <c r="I31" s="21">
        <f t="shared" si="14"/>
        <v>945</v>
      </c>
      <c r="J31" s="21">
        <f t="shared" si="14"/>
        <v>935.8</v>
      </c>
      <c r="K31" s="77"/>
      <c r="M31" s="1"/>
      <c r="N31" s="1"/>
    </row>
    <row r="32" spans="1:15" ht="15.75" customHeight="1">
      <c r="A32" s="31" t="s">
        <v>132</v>
      </c>
      <c r="B32" s="38" t="s">
        <v>10</v>
      </c>
      <c r="C32" s="39"/>
      <c r="D32" s="39"/>
      <c r="E32" s="39"/>
      <c r="F32" s="39"/>
      <c r="G32" s="39"/>
      <c r="H32" s="39"/>
      <c r="I32" s="39"/>
      <c r="J32" s="39"/>
      <c r="K32" s="40"/>
    </row>
    <row r="33" spans="1:14" ht="38.25">
      <c r="A33" s="31" t="s">
        <v>133</v>
      </c>
      <c r="B33" s="14" t="s">
        <v>23</v>
      </c>
      <c r="C33" s="21">
        <f>SUM(D33:J33)</f>
        <v>15605.099999999999</v>
      </c>
      <c r="D33" s="21">
        <f>SUM(D34+D35)</f>
        <v>3536.3999999999996</v>
      </c>
      <c r="E33" s="21">
        <f>SUM(E34+E35)</f>
        <v>3674.7</v>
      </c>
      <c r="F33" s="21">
        <f>SUM(F34)</f>
        <v>4819</v>
      </c>
      <c r="G33" s="21">
        <f>SUM(G34)</f>
        <v>3575</v>
      </c>
      <c r="H33" s="21">
        <f>SUM(H34)</f>
        <v>0</v>
      </c>
      <c r="I33" s="21">
        <f>SUM(I34)</f>
        <v>0</v>
      </c>
      <c r="J33" s="21">
        <f>SUM(J34)</f>
        <v>0</v>
      </c>
      <c r="K33" s="75" t="s">
        <v>59</v>
      </c>
    </row>
    <row r="34" spans="1:14">
      <c r="A34" s="31" t="s">
        <v>134</v>
      </c>
      <c r="B34" s="14" t="s">
        <v>4</v>
      </c>
      <c r="C34" s="21">
        <f>SUM(D34:J34)</f>
        <v>11076.7</v>
      </c>
      <c r="D34" s="21">
        <f>SUM(D45)</f>
        <v>2321.6999999999998</v>
      </c>
      <c r="E34" s="21">
        <f t="shared" ref="E34:J34" si="15">SUM(E45)</f>
        <v>361</v>
      </c>
      <c r="F34" s="21">
        <f>SUM(F45)</f>
        <v>4819</v>
      </c>
      <c r="G34" s="21">
        <f>SUM(G38+G41)</f>
        <v>3575</v>
      </c>
      <c r="H34" s="21">
        <f t="shared" si="15"/>
        <v>0</v>
      </c>
      <c r="I34" s="21">
        <f t="shared" si="15"/>
        <v>0</v>
      </c>
      <c r="J34" s="21">
        <f t="shared" si="15"/>
        <v>0</v>
      </c>
      <c r="K34" s="76"/>
    </row>
    <row r="35" spans="1:14">
      <c r="A35" s="31" t="s">
        <v>135</v>
      </c>
      <c r="B35" s="14" t="s">
        <v>5</v>
      </c>
      <c r="C35" s="21">
        <f>SUM(D35:J35)</f>
        <v>4528.3999999999996</v>
      </c>
      <c r="D35" s="21">
        <f>SUM(D42)</f>
        <v>1214.7</v>
      </c>
      <c r="E35" s="21">
        <f t="shared" ref="E35:J35" si="16">SUM(E42)</f>
        <v>3313.7</v>
      </c>
      <c r="F35" s="21">
        <f t="shared" si="16"/>
        <v>0</v>
      </c>
      <c r="G35" s="21">
        <f>SUM(G42)</f>
        <v>0</v>
      </c>
      <c r="H35" s="21">
        <f t="shared" si="16"/>
        <v>0</v>
      </c>
      <c r="I35" s="21">
        <f t="shared" si="16"/>
        <v>0</v>
      </c>
      <c r="J35" s="21">
        <f t="shared" si="16"/>
        <v>0</v>
      </c>
      <c r="K35" s="77"/>
    </row>
    <row r="36" spans="1:14" ht="15" customHeight="1">
      <c r="A36" s="31" t="s">
        <v>136</v>
      </c>
      <c r="B36" s="70" t="s">
        <v>11</v>
      </c>
      <c r="C36" s="71"/>
      <c r="D36" s="71"/>
      <c r="E36" s="71"/>
      <c r="F36" s="71"/>
      <c r="G36" s="71"/>
      <c r="H36" s="71"/>
      <c r="I36" s="71"/>
      <c r="J36" s="71"/>
      <c r="K36" s="72"/>
    </row>
    <row r="37" spans="1:14" ht="51">
      <c r="A37" s="31" t="s">
        <v>137</v>
      </c>
      <c r="B37" s="32" t="s">
        <v>21</v>
      </c>
      <c r="C37" s="41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73" t="s">
        <v>59</v>
      </c>
    </row>
    <row r="38" spans="1:14">
      <c r="A38" s="31" t="s">
        <v>138</v>
      </c>
      <c r="B38" s="8" t="s">
        <v>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74"/>
    </row>
    <row r="39" spans="1:14" ht="15" customHeight="1">
      <c r="A39" s="31" t="s">
        <v>139</v>
      </c>
      <c r="B39" s="70" t="s">
        <v>12</v>
      </c>
      <c r="C39" s="71"/>
      <c r="D39" s="71"/>
      <c r="E39" s="71"/>
      <c r="F39" s="71"/>
      <c r="G39" s="71"/>
      <c r="H39" s="71"/>
      <c r="I39" s="71"/>
      <c r="J39" s="71"/>
      <c r="K39" s="72"/>
    </row>
    <row r="40" spans="1:14" ht="18.75" customHeight="1">
      <c r="A40" s="31" t="s">
        <v>140</v>
      </c>
      <c r="B40" s="63" t="s">
        <v>2</v>
      </c>
      <c r="C40" s="42">
        <f>SUM(D40:J40)</f>
        <v>15605.099999999999</v>
      </c>
      <c r="D40" s="42">
        <f>SUM(D41:D42)</f>
        <v>3536.3999999999996</v>
      </c>
      <c r="E40" s="42">
        <f t="shared" ref="E40:J40" si="17">SUM(E41:E42)</f>
        <v>3674.7</v>
      </c>
      <c r="F40" s="42">
        <f t="shared" si="17"/>
        <v>4819</v>
      </c>
      <c r="G40" s="42">
        <f t="shared" si="17"/>
        <v>3575</v>
      </c>
      <c r="H40" s="42">
        <f t="shared" si="17"/>
        <v>0</v>
      </c>
      <c r="I40" s="42">
        <f t="shared" si="17"/>
        <v>0</v>
      </c>
      <c r="J40" s="42">
        <f t="shared" si="17"/>
        <v>0</v>
      </c>
      <c r="K40" s="73" t="s">
        <v>59</v>
      </c>
    </row>
    <row r="41" spans="1:14" ht="11.25" customHeight="1">
      <c r="A41" s="31" t="s">
        <v>141</v>
      </c>
      <c r="B41" s="8" t="s">
        <v>4</v>
      </c>
      <c r="C41" s="20">
        <f>SUM(D41:J41)</f>
        <v>11076.7</v>
      </c>
      <c r="D41" s="20">
        <f t="shared" ref="D41:I41" si="18">SUM(D45)</f>
        <v>2321.6999999999998</v>
      </c>
      <c r="E41" s="20">
        <f t="shared" si="18"/>
        <v>361</v>
      </c>
      <c r="F41" s="20">
        <f t="shared" si="18"/>
        <v>4819</v>
      </c>
      <c r="G41" s="20">
        <f t="shared" si="18"/>
        <v>3575</v>
      </c>
      <c r="H41" s="20">
        <f t="shared" si="18"/>
        <v>0</v>
      </c>
      <c r="I41" s="20">
        <f t="shared" si="18"/>
        <v>0</v>
      </c>
      <c r="J41" s="20">
        <v>0</v>
      </c>
      <c r="K41" s="81"/>
    </row>
    <row r="42" spans="1:14" ht="11.25" customHeight="1">
      <c r="A42" s="31" t="s">
        <v>142</v>
      </c>
      <c r="B42" s="14" t="s">
        <v>5</v>
      </c>
      <c r="C42" s="20">
        <f>SUM(D42:J42)</f>
        <v>4528.3999999999996</v>
      </c>
      <c r="D42" s="20">
        <f>SUM(D46)</f>
        <v>1214.7</v>
      </c>
      <c r="E42" s="20">
        <f t="shared" ref="E42:J42" si="19">SUM(E46)</f>
        <v>3313.7</v>
      </c>
      <c r="F42" s="20">
        <f t="shared" si="19"/>
        <v>0</v>
      </c>
      <c r="G42" s="20">
        <f>SUM(G46)</f>
        <v>0</v>
      </c>
      <c r="H42" s="20">
        <f t="shared" si="19"/>
        <v>0</v>
      </c>
      <c r="I42" s="20">
        <f t="shared" si="19"/>
        <v>0</v>
      </c>
      <c r="J42" s="20">
        <f t="shared" si="19"/>
        <v>0</v>
      </c>
      <c r="K42" s="74"/>
    </row>
    <row r="43" spans="1:14" ht="15" customHeight="1">
      <c r="A43" s="31" t="s">
        <v>143</v>
      </c>
      <c r="B43" s="70" t="s">
        <v>24</v>
      </c>
      <c r="C43" s="71"/>
      <c r="D43" s="71"/>
      <c r="E43" s="71"/>
      <c r="F43" s="71"/>
      <c r="G43" s="71"/>
      <c r="H43" s="71"/>
      <c r="I43" s="71"/>
      <c r="J43" s="71"/>
      <c r="K43" s="72"/>
    </row>
    <row r="44" spans="1:14" ht="15" customHeight="1">
      <c r="A44" s="31" t="s">
        <v>144</v>
      </c>
      <c r="B44" s="8" t="s">
        <v>17</v>
      </c>
      <c r="C44" s="20">
        <f>SUM(D44:J44)</f>
        <v>15605.099999999999</v>
      </c>
      <c r="D44" s="20">
        <f>D45+D46</f>
        <v>3536.3999999999996</v>
      </c>
      <c r="E44" s="20">
        <f>SUM(E45:E46)</f>
        <v>3674.7</v>
      </c>
      <c r="F44" s="20">
        <f>SUM(F45)</f>
        <v>4819</v>
      </c>
      <c r="G44" s="20">
        <f>SUM(G45)</f>
        <v>3575</v>
      </c>
      <c r="H44" s="20">
        <f>SUM(H45)</f>
        <v>0</v>
      </c>
      <c r="I44" s="20">
        <f>SUM(I45)</f>
        <v>0</v>
      </c>
      <c r="J44" s="20">
        <f>SUM(J45)</f>
        <v>0</v>
      </c>
      <c r="K44" s="73" t="s">
        <v>556</v>
      </c>
    </row>
    <row r="45" spans="1:14">
      <c r="A45" s="31" t="s">
        <v>145</v>
      </c>
      <c r="B45" s="32" t="s">
        <v>4</v>
      </c>
      <c r="C45" s="26">
        <f>SUM(D45:J45)</f>
        <v>11076.7</v>
      </c>
      <c r="D45" s="26">
        <v>2321.6999999999998</v>
      </c>
      <c r="E45" s="26">
        <v>361</v>
      </c>
      <c r="F45" s="26">
        <v>4819</v>
      </c>
      <c r="G45" s="26">
        <v>3575</v>
      </c>
      <c r="H45" s="26">
        <v>0</v>
      </c>
      <c r="I45" s="26">
        <v>0</v>
      </c>
      <c r="J45" s="26">
        <v>0</v>
      </c>
      <c r="K45" s="81"/>
    </row>
    <row r="46" spans="1:14">
      <c r="A46" s="31" t="s">
        <v>146</v>
      </c>
      <c r="B46" s="8" t="s">
        <v>5</v>
      </c>
      <c r="C46" s="20">
        <f>D46+E46+F46+G46+H46+I46+J46</f>
        <v>4528.3999999999996</v>
      </c>
      <c r="D46" s="20">
        <v>1214.7</v>
      </c>
      <c r="E46" s="20">
        <v>3313.7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74"/>
    </row>
    <row r="47" spans="1:14" ht="15" customHeight="1">
      <c r="A47" s="31" t="s">
        <v>147</v>
      </c>
      <c r="B47" s="70" t="s">
        <v>13</v>
      </c>
      <c r="C47" s="71"/>
      <c r="D47" s="71"/>
      <c r="E47" s="71"/>
      <c r="F47" s="71"/>
      <c r="G47" s="71"/>
      <c r="H47" s="71"/>
      <c r="I47" s="71"/>
      <c r="J47" s="71"/>
      <c r="K47" s="72"/>
    </row>
    <row r="48" spans="1:14" ht="38.25">
      <c r="A48" s="31" t="s">
        <v>148</v>
      </c>
      <c r="B48" s="14" t="s">
        <v>14</v>
      </c>
      <c r="C48" s="21">
        <f>SUM(D48:J48)</f>
        <v>207728.71158999999</v>
      </c>
      <c r="D48" s="21">
        <f t="shared" ref="D48:J48" si="20">SUM(D49:D50)</f>
        <v>22188.800000000003</v>
      </c>
      <c r="E48" s="21">
        <f t="shared" si="20"/>
        <v>26087.500000000004</v>
      </c>
      <c r="F48" s="21">
        <f t="shared" si="20"/>
        <v>42403.84145</v>
      </c>
      <c r="G48" s="21">
        <f t="shared" si="20"/>
        <v>31952.97723</v>
      </c>
      <c r="H48" s="21">
        <f t="shared" si="20"/>
        <v>33220.992910000001</v>
      </c>
      <c r="I48" s="21">
        <f t="shared" si="20"/>
        <v>25941.9</v>
      </c>
      <c r="J48" s="21">
        <f t="shared" si="20"/>
        <v>25932.7</v>
      </c>
      <c r="K48" s="78" t="s">
        <v>59</v>
      </c>
      <c r="N48" s="13"/>
    </row>
    <row r="49" spans="1:14">
      <c r="A49" s="31" t="s">
        <v>149</v>
      </c>
      <c r="B49" s="14" t="s">
        <v>4</v>
      </c>
      <c r="C49" s="21">
        <f>SUM(D49:J49)</f>
        <v>202608.81159</v>
      </c>
      <c r="D49" s="21">
        <f t="shared" ref="D49:J49" si="21">SUM(D60+D69+D72+D75+D53+D122)</f>
        <v>22188.800000000003</v>
      </c>
      <c r="E49" s="21">
        <f t="shared" si="21"/>
        <v>25741.300000000003</v>
      </c>
      <c r="F49" s="21">
        <f t="shared" si="21"/>
        <v>41428.741450000001</v>
      </c>
      <c r="G49" s="21">
        <f t="shared" si="21"/>
        <v>30989.47723</v>
      </c>
      <c r="H49" s="21">
        <f t="shared" si="21"/>
        <v>32266.692910000002</v>
      </c>
      <c r="I49" s="21">
        <f t="shared" si="21"/>
        <v>24996.9</v>
      </c>
      <c r="J49" s="21">
        <f t="shared" si="21"/>
        <v>24996.9</v>
      </c>
      <c r="K49" s="79"/>
      <c r="M49" s="16"/>
      <c r="N49" s="16"/>
    </row>
    <row r="50" spans="1:14">
      <c r="A50" s="31" t="s">
        <v>150</v>
      </c>
      <c r="B50" s="8" t="s">
        <v>5</v>
      </c>
      <c r="C50" s="21">
        <f>SUM(D50:J50)</f>
        <v>5119.9000000000005</v>
      </c>
      <c r="D50" s="21">
        <f>SUM(D76)</f>
        <v>0</v>
      </c>
      <c r="E50" s="21">
        <f>SUM(E76)</f>
        <v>346.2</v>
      </c>
      <c r="F50" s="21">
        <f>SUM(F123)</f>
        <v>975.1</v>
      </c>
      <c r="G50" s="21">
        <f>SUM(G123)</f>
        <v>963.5</v>
      </c>
      <c r="H50" s="21">
        <f>SUM(H123)</f>
        <v>954.3</v>
      </c>
      <c r="I50" s="21">
        <f>SUM(I123)</f>
        <v>945</v>
      </c>
      <c r="J50" s="21">
        <f>SUM(J123)</f>
        <v>935.8</v>
      </c>
      <c r="K50" s="80"/>
      <c r="M50" s="16"/>
      <c r="N50" s="16"/>
    </row>
    <row r="51" spans="1:14" ht="15" customHeight="1">
      <c r="A51" s="31" t="s">
        <v>151</v>
      </c>
      <c r="B51" s="70" t="s">
        <v>24</v>
      </c>
      <c r="C51" s="71"/>
      <c r="D51" s="71"/>
      <c r="E51" s="71"/>
      <c r="F51" s="71"/>
      <c r="G51" s="71"/>
      <c r="H51" s="71"/>
      <c r="I51" s="71"/>
      <c r="J51" s="71"/>
      <c r="K51" s="72"/>
      <c r="M51" s="16"/>
      <c r="N51" s="16"/>
    </row>
    <row r="52" spans="1:14">
      <c r="A52" s="31" t="s">
        <v>152</v>
      </c>
      <c r="B52" s="8" t="s">
        <v>17</v>
      </c>
      <c r="C52" s="20">
        <f>SUM(D52:J52)</f>
        <v>6134.7449999999999</v>
      </c>
      <c r="D52" s="20">
        <f>D53+D54</f>
        <v>310.89999999999998</v>
      </c>
      <c r="E52" s="20">
        <f t="shared" ref="E52:J52" si="22">SUM(E53)</f>
        <v>436</v>
      </c>
      <c r="F52" s="20">
        <f t="shared" si="22"/>
        <v>2681</v>
      </c>
      <c r="G52" s="20">
        <f t="shared" si="22"/>
        <v>500</v>
      </c>
      <c r="H52" s="20">
        <f t="shared" si="22"/>
        <v>1206.845</v>
      </c>
      <c r="I52" s="20">
        <f t="shared" si="22"/>
        <v>500</v>
      </c>
      <c r="J52" s="20">
        <f t="shared" si="22"/>
        <v>500</v>
      </c>
      <c r="K52" s="73" t="s">
        <v>556</v>
      </c>
      <c r="M52" s="16"/>
      <c r="N52" s="16"/>
    </row>
    <row r="53" spans="1:14">
      <c r="A53" s="31" t="s">
        <v>153</v>
      </c>
      <c r="B53" s="32" t="s">
        <v>4</v>
      </c>
      <c r="C53" s="26">
        <f>SUM(D53:J53)</f>
        <v>6134.7449999999999</v>
      </c>
      <c r="D53" s="26">
        <v>310.89999999999998</v>
      </c>
      <c r="E53" s="26">
        <v>436</v>
      </c>
      <c r="F53" s="26">
        <v>2681</v>
      </c>
      <c r="G53" s="26">
        <v>500</v>
      </c>
      <c r="H53" s="26">
        <v>1206.845</v>
      </c>
      <c r="I53" s="26">
        <v>500</v>
      </c>
      <c r="J53" s="26">
        <f>SUM(I53)</f>
        <v>500</v>
      </c>
      <c r="K53" s="81"/>
      <c r="M53" s="16"/>
      <c r="N53" s="16"/>
    </row>
    <row r="54" spans="1:14">
      <c r="A54" s="31" t="s">
        <v>154</v>
      </c>
      <c r="B54" s="8" t="s">
        <v>5</v>
      </c>
      <c r="C54" s="20">
        <f>D54+E54+F54+G54+H54+I54+J54</f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74"/>
      <c r="M54" s="16"/>
      <c r="N54" s="16"/>
    </row>
    <row r="55" spans="1:14" ht="16.5" customHeight="1">
      <c r="A55" s="31" t="s">
        <v>155</v>
      </c>
      <c r="B55" s="70" t="s">
        <v>100</v>
      </c>
      <c r="C55" s="71"/>
      <c r="D55" s="71"/>
      <c r="E55" s="71"/>
      <c r="F55" s="71"/>
      <c r="G55" s="71"/>
      <c r="H55" s="71"/>
      <c r="I55" s="71"/>
      <c r="J55" s="71"/>
      <c r="K55" s="72"/>
      <c r="M55" s="16"/>
      <c r="N55" s="16"/>
    </row>
    <row r="56" spans="1:14">
      <c r="A56" s="31" t="s">
        <v>156</v>
      </c>
      <c r="B56" s="8" t="s">
        <v>17</v>
      </c>
      <c r="C56" s="20">
        <f>SUM(D56:J56)</f>
        <v>0</v>
      </c>
      <c r="D56" s="20">
        <f>D57+D58</f>
        <v>0</v>
      </c>
      <c r="E56" s="20">
        <f t="shared" ref="E56:J56" si="23">SUM(E57)</f>
        <v>0</v>
      </c>
      <c r="F56" s="20">
        <f t="shared" si="23"/>
        <v>0</v>
      </c>
      <c r="G56" s="20">
        <f t="shared" si="23"/>
        <v>0</v>
      </c>
      <c r="H56" s="20">
        <f t="shared" si="23"/>
        <v>0</v>
      </c>
      <c r="I56" s="20">
        <f t="shared" si="23"/>
        <v>0</v>
      </c>
      <c r="J56" s="20">
        <f t="shared" si="23"/>
        <v>0</v>
      </c>
      <c r="K56" s="73" t="s">
        <v>59</v>
      </c>
      <c r="M56" s="16"/>
      <c r="N56" s="16"/>
    </row>
    <row r="57" spans="1:14">
      <c r="A57" s="31" t="s">
        <v>157</v>
      </c>
      <c r="B57" s="32" t="s">
        <v>4</v>
      </c>
      <c r="C57" s="26">
        <f>SUM(D57:J57)</f>
        <v>0</v>
      </c>
      <c r="D57" s="26">
        <v>0</v>
      </c>
      <c r="E57" s="26">
        <v>0</v>
      </c>
      <c r="F57" s="26">
        <v>0</v>
      </c>
      <c r="G57" s="26">
        <v>0</v>
      </c>
      <c r="H57" s="26">
        <f>SUM(G57)</f>
        <v>0</v>
      </c>
      <c r="I57" s="26">
        <f>SUM(H57)</f>
        <v>0</v>
      </c>
      <c r="J57" s="26">
        <f>SUM(I57)</f>
        <v>0</v>
      </c>
      <c r="K57" s="74"/>
      <c r="M57" s="16"/>
      <c r="N57" s="16"/>
    </row>
    <row r="58" spans="1:14" ht="15" customHeight="1">
      <c r="A58" s="31" t="s">
        <v>158</v>
      </c>
      <c r="B58" s="70" t="s">
        <v>87</v>
      </c>
      <c r="C58" s="71"/>
      <c r="D58" s="71"/>
      <c r="E58" s="71"/>
      <c r="F58" s="71"/>
      <c r="G58" s="71"/>
      <c r="H58" s="71"/>
      <c r="I58" s="71"/>
      <c r="J58" s="71"/>
      <c r="K58" s="72"/>
      <c r="M58" s="2"/>
      <c r="N58" s="2"/>
    </row>
    <row r="59" spans="1:14">
      <c r="A59" s="31" t="s">
        <v>159</v>
      </c>
      <c r="B59" s="8" t="s">
        <v>29</v>
      </c>
      <c r="C59" s="20">
        <f>SUM(D59:J59)</f>
        <v>102062.6948</v>
      </c>
      <c r="D59" s="20">
        <f t="shared" ref="D59:J59" si="24">SUM(D60)</f>
        <v>12001</v>
      </c>
      <c r="E59" s="20">
        <f t="shared" si="24"/>
        <v>12600</v>
      </c>
      <c r="F59" s="20">
        <f t="shared" si="24"/>
        <v>18150.6908</v>
      </c>
      <c r="G59" s="20">
        <f t="shared" si="24"/>
        <v>15955</v>
      </c>
      <c r="H59" s="20">
        <f t="shared" si="24"/>
        <v>16956.004000000001</v>
      </c>
      <c r="I59" s="20">
        <f t="shared" si="24"/>
        <v>13200</v>
      </c>
      <c r="J59" s="20">
        <f t="shared" si="24"/>
        <v>13200</v>
      </c>
      <c r="K59" s="73" t="s">
        <v>544</v>
      </c>
      <c r="M59" s="2"/>
      <c r="N59" s="2"/>
    </row>
    <row r="60" spans="1:14">
      <c r="A60" s="31" t="s">
        <v>160</v>
      </c>
      <c r="B60" s="8" t="s">
        <v>4</v>
      </c>
      <c r="C60" s="20">
        <f>SUM(D60:J60)</f>
        <v>102062.6948</v>
      </c>
      <c r="D60" s="20">
        <f t="shared" ref="D60:J60" si="25">SUM(D63+D66)</f>
        <v>12001</v>
      </c>
      <c r="E60" s="20">
        <f t="shared" si="25"/>
        <v>12600</v>
      </c>
      <c r="F60" s="20">
        <f t="shared" si="25"/>
        <v>18150.6908</v>
      </c>
      <c r="G60" s="20">
        <f t="shared" si="25"/>
        <v>15955</v>
      </c>
      <c r="H60" s="20">
        <f t="shared" si="25"/>
        <v>16956.004000000001</v>
      </c>
      <c r="I60" s="20">
        <f t="shared" si="25"/>
        <v>13200</v>
      </c>
      <c r="J60" s="20">
        <f t="shared" si="25"/>
        <v>13200</v>
      </c>
      <c r="K60" s="74"/>
      <c r="M60" s="2"/>
      <c r="N60" s="2"/>
    </row>
    <row r="61" spans="1:14" ht="15" customHeight="1">
      <c r="A61" s="31" t="s">
        <v>395</v>
      </c>
      <c r="B61" s="70" t="s">
        <v>113</v>
      </c>
      <c r="C61" s="71"/>
      <c r="D61" s="71"/>
      <c r="E61" s="71"/>
      <c r="F61" s="71"/>
      <c r="G61" s="71"/>
      <c r="H61" s="71"/>
      <c r="I61" s="71"/>
      <c r="J61" s="71"/>
      <c r="K61" s="72"/>
      <c r="M61" s="2"/>
      <c r="N61" s="2"/>
    </row>
    <row r="62" spans="1:14">
      <c r="A62" s="31" t="s">
        <v>396</v>
      </c>
      <c r="B62" s="8" t="s">
        <v>41</v>
      </c>
      <c r="C62" s="20">
        <f>SUM(D62:J62)</f>
        <v>72043.088400000008</v>
      </c>
      <c r="D62" s="20">
        <f>SUM(D63)</f>
        <v>8644.1</v>
      </c>
      <c r="E62" s="20">
        <f t="shared" ref="E62:J62" si="26">SUM(E63)</f>
        <v>8800</v>
      </c>
      <c r="F62" s="20">
        <f t="shared" si="26"/>
        <v>10660.6908</v>
      </c>
      <c r="G62" s="20">
        <f t="shared" si="26"/>
        <v>13098.2976</v>
      </c>
      <c r="H62" s="20">
        <f t="shared" si="26"/>
        <v>11000</v>
      </c>
      <c r="I62" s="20">
        <f t="shared" si="26"/>
        <v>9920</v>
      </c>
      <c r="J62" s="20">
        <f t="shared" si="26"/>
        <v>9920</v>
      </c>
      <c r="K62" s="73" t="s">
        <v>544</v>
      </c>
      <c r="M62" s="2"/>
      <c r="N62" s="2"/>
    </row>
    <row r="63" spans="1:14">
      <c r="A63" s="31" t="s">
        <v>397</v>
      </c>
      <c r="B63" s="8" t="s">
        <v>4</v>
      </c>
      <c r="C63" s="20">
        <f>SUM(D63:J63)</f>
        <v>72043.088400000008</v>
      </c>
      <c r="D63" s="20">
        <v>8644.1</v>
      </c>
      <c r="E63" s="20">
        <v>8800</v>
      </c>
      <c r="F63" s="20">
        <v>10660.6908</v>
      </c>
      <c r="G63" s="20">
        <v>13098.2976</v>
      </c>
      <c r="H63" s="20">
        <v>11000</v>
      </c>
      <c r="I63" s="20">
        <v>9920</v>
      </c>
      <c r="J63" s="20">
        <v>9920</v>
      </c>
      <c r="K63" s="74"/>
      <c r="M63" s="2"/>
      <c r="N63" s="2"/>
    </row>
    <row r="64" spans="1:14" ht="15" customHeight="1">
      <c r="A64" s="31" t="s">
        <v>398</v>
      </c>
      <c r="B64" s="70" t="s">
        <v>114</v>
      </c>
      <c r="C64" s="71"/>
      <c r="D64" s="71"/>
      <c r="E64" s="71"/>
      <c r="F64" s="71"/>
      <c r="G64" s="71"/>
      <c r="H64" s="71"/>
      <c r="I64" s="71"/>
      <c r="J64" s="71"/>
      <c r="K64" s="72"/>
      <c r="M64" s="2"/>
      <c r="N64" s="2"/>
    </row>
    <row r="65" spans="1:14">
      <c r="A65" s="31" t="s">
        <v>399</v>
      </c>
      <c r="B65" s="8" t="s">
        <v>41</v>
      </c>
      <c r="C65" s="20">
        <f>SUM(D65:J65)</f>
        <v>30019.606400000001</v>
      </c>
      <c r="D65" s="20">
        <f>SUM(D66)</f>
        <v>3356.9</v>
      </c>
      <c r="E65" s="20">
        <f t="shared" ref="E65:J65" si="27">SUM(E66)</f>
        <v>3800</v>
      </c>
      <c r="F65" s="20">
        <f t="shared" si="27"/>
        <v>7490</v>
      </c>
      <c r="G65" s="20">
        <f t="shared" si="27"/>
        <v>2856.7024000000001</v>
      </c>
      <c r="H65" s="20">
        <f t="shared" si="27"/>
        <v>5956.0039999999999</v>
      </c>
      <c r="I65" s="20">
        <f t="shared" si="27"/>
        <v>3280</v>
      </c>
      <c r="J65" s="20">
        <f t="shared" si="27"/>
        <v>3280</v>
      </c>
      <c r="K65" s="73" t="s">
        <v>544</v>
      </c>
      <c r="M65" s="2"/>
      <c r="N65" s="2"/>
    </row>
    <row r="66" spans="1:14">
      <c r="A66" s="31" t="s">
        <v>400</v>
      </c>
      <c r="B66" s="8" t="s">
        <v>4</v>
      </c>
      <c r="C66" s="20">
        <f>SUM(D66:J66)</f>
        <v>30019.606400000001</v>
      </c>
      <c r="D66" s="20">
        <v>3356.9</v>
      </c>
      <c r="E66" s="20">
        <v>3800</v>
      </c>
      <c r="F66" s="20">
        <v>7490</v>
      </c>
      <c r="G66" s="20">
        <v>2856.7024000000001</v>
      </c>
      <c r="H66" s="20">
        <v>5956.0039999999999</v>
      </c>
      <c r="I66" s="20">
        <v>3280</v>
      </c>
      <c r="J66" s="20">
        <v>3280</v>
      </c>
      <c r="K66" s="74"/>
      <c r="M66" s="2"/>
      <c r="N66" s="2"/>
    </row>
    <row r="67" spans="1:14" ht="15" customHeight="1">
      <c r="A67" s="31" t="s">
        <v>161</v>
      </c>
      <c r="B67" s="70" t="s">
        <v>88</v>
      </c>
      <c r="C67" s="71"/>
      <c r="D67" s="71"/>
      <c r="E67" s="71"/>
      <c r="F67" s="71"/>
      <c r="G67" s="71"/>
      <c r="H67" s="71"/>
      <c r="I67" s="71"/>
      <c r="J67" s="71"/>
      <c r="K67" s="72"/>
      <c r="M67" s="2"/>
      <c r="N67" s="2"/>
    </row>
    <row r="68" spans="1:14">
      <c r="A68" s="31" t="s">
        <v>162</v>
      </c>
      <c r="B68" s="8" t="s">
        <v>17</v>
      </c>
      <c r="C68" s="20">
        <f>SUM(D68:J68)</f>
        <v>22120.09895</v>
      </c>
      <c r="D68" s="20">
        <f t="shared" ref="D68:J68" si="28">SUM(D69)</f>
        <v>2890.9</v>
      </c>
      <c r="E68" s="20">
        <f t="shared" si="28"/>
        <v>2148</v>
      </c>
      <c r="F68" s="20">
        <f t="shared" si="28"/>
        <v>3923.8438599999999</v>
      </c>
      <c r="G68" s="20">
        <f t="shared" si="28"/>
        <v>3352.35509</v>
      </c>
      <c r="H68" s="20">
        <f t="shared" si="28"/>
        <v>3200</v>
      </c>
      <c r="I68" s="20">
        <f t="shared" si="28"/>
        <v>3302.5</v>
      </c>
      <c r="J68" s="20">
        <f t="shared" si="28"/>
        <v>3302.5</v>
      </c>
      <c r="K68" s="73" t="s">
        <v>548</v>
      </c>
      <c r="M68" s="2"/>
      <c r="N68" s="2"/>
    </row>
    <row r="69" spans="1:14">
      <c r="A69" s="31" t="s">
        <v>163</v>
      </c>
      <c r="B69" s="8" t="s">
        <v>4</v>
      </c>
      <c r="C69" s="20">
        <f>SUM(D69:J69)</f>
        <v>22120.09895</v>
      </c>
      <c r="D69" s="20">
        <v>2890.9</v>
      </c>
      <c r="E69" s="20">
        <v>2148</v>
      </c>
      <c r="F69" s="20">
        <v>3923.8438599999999</v>
      </c>
      <c r="G69" s="20">
        <v>3352.35509</v>
      </c>
      <c r="H69" s="20">
        <v>3200</v>
      </c>
      <c r="I69" s="20">
        <v>3302.5</v>
      </c>
      <c r="J69" s="20">
        <v>3302.5</v>
      </c>
      <c r="K69" s="74"/>
      <c r="M69" s="2"/>
      <c r="N69" s="2"/>
    </row>
    <row r="70" spans="1:14" ht="15" customHeight="1">
      <c r="A70" s="31" t="s">
        <v>164</v>
      </c>
      <c r="B70" s="70" t="s">
        <v>89</v>
      </c>
      <c r="C70" s="71"/>
      <c r="D70" s="71"/>
      <c r="E70" s="71"/>
      <c r="F70" s="71"/>
      <c r="G70" s="71"/>
      <c r="H70" s="71"/>
      <c r="I70" s="71"/>
      <c r="J70" s="71"/>
      <c r="K70" s="72"/>
      <c r="M70" s="2"/>
      <c r="N70" s="2"/>
    </row>
    <row r="71" spans="1:14">
      <c r="A71" s="31" t="s">
        <v>165</v>
      </c>
      <c r="B71" s="8" t="s">
        <v>17</v>
      </c>
      <c r="C71" s="20">
        <f>SUM(D71:J71)</f>
        <v>19842.698509999998</v>
      </c>
      <c r="D71" s="20">
        <f t="shared" ref="D71:J71" si="29">SUM(D72)</f>
        <v>2263.1</v>
      </c>
      <c r="E71" s="20">
        <f t="shared" si="29"/>
        <v>2306.9</v>
      </c>
      <c r="F71" s="20">
        <f t="shared" si="29"/>
        <v>3619.4421200000002</v>
      </c>
      <c r="G71" s="20">
        <f t="shared" si="29"/>
        <v>2961.6563900000001</v>
      </c>
      <c r="H71" s="20">
        <f t="shared" si="29"/>
        <v>2970</v>
      </c>
      <c r="I71" s="20">
        <f t="shared" si="29"/>
        <v>2860.8</v>
      </c>
      <c r="J71" s="20">
        <f t="shared" si="29"/>
        <v>2860.8</v>
      </c>
      <c r="K71" s="73" t="s">
        <v>555</v>
      </c>
      <c r="M71" s="2"/>
      <c r="N71" s="2"/>
    </row>
    <row r="72" spans="1:14">
      <c r="A72" s="31" t="s">
        <v>166</v>
      </c>
      <c r="B72" s="8" t="s">
        <v>4</v>
      </c>
      <c r="C72" s="20">
        <f>SUM(D72:J72)</f>
        <v>19842.698509999998</v>
      </c>
      <c r="D72" s="20">
        <v>2263.1</v>
      </c>
      <c r="E72" s="20">
        <v>2306.9</v>
      </c>
      <c r="F72" s="20">
        <v>3619.4421200000002</v>
      </c>
      <c r="G72" s="20">
        <v>2961.6563900000001</v>
      </c>
      <c r="H72" s="20">
        <v>2970</v>
      </c>
      <c r="I72" s="20">
        <v>2860.8</v>
      </c>
      <c r="J72" s="20">
        <f>SUM(I72)</f>
        <v>2860.8</v>
      </c>
      <c r="K72" s="74"/>
      <c r="M72" s="2"/>
      <c r="N72" s="2"/>
    </row>
    <row r="73" spans="1:14" ht="15" customHeight="1">
      <c r="A73" s="31" t="s">
        <v>167</v>
      </c>
      <c r="B73" s="70" t="s">
        <v>90</v>
      </c>
      <c r="C73" s="71"/>
      <c r="D73" s="71"/>
      <c r="E73" s="71"/>
      <c r="F73" s="71"/>
      <c r="G73" s="71"/>
      <c r="H73" s="71"/>
      <c r="I73" s="71"/>
      <c r="J73" s="71"/>
      <c r="K73" s="72"/>
    </row>
    <row r="74" spans="1:14">
      <c r="A74" s="31" t="s">
        <v>168</v>
      </c>
      <c r="B74" s="8" t="s">
        <v>29</v>
      </c>
      <c r="C74" s="20">
        <f>SUM(D74:J74)</f>
        <v>50872.324329999996</v>
      </c>
      <c r="D74" s="20">
        <f>SUM(D75:D76)</f>
        <v>4722.8999999999996</v>
      </c>
      <c r="E74" s="20">
        <f t="shared" ref="E74:J74" si="30">SUM(E75:E76)</f>
        <v>8596.6</v>
      </c>
      <c r="F74" s="20">
        <f t="shared" si="30"/>
        <v>12256.964669999999</v>
      </c>
      <c r="G74" s="20">
        <f t="shared" si="30"/>
        <v>8014.415750000001</v>
      </c>
      <c r="H74" s="20">
        <f t="shared" si="30"/>
        <v>7414.2439100000001</v>
      </c>
      <c r="I74" s="20">
        <f t="shared" si="30"/>
        <v>4933.6000000000004</v>
      </c>
      <c r="J74" s="20">
        <f t="shared" si="30"/>
        <v>4933.6000000000004</v>
      </c>
      <c r="K74" s="73" t="s">
        <v>554</v>
      </c>
    </row>
    <row r="75" spans="1:14" ht="19.5" customHeight="1">
      <c r="A75" s="31" t="s">
        <v>169</v>
      </c>
      <c r="B75" s="8" t="s">
        <v>4</v>
      </c>
      <c r="C75" s="20">
        <f>SUM(D75:J75)</f>
        <v>50526.124329999991</v>
      </c>
      <c r="D75" s="20">
        <f>SUM(D79+D82+D89+D92+D98+D95+D101+D107+D104+D85+D110+D113)</f>
        <v>4722.8999999999996</v>
      </c>
      <c r="E75" s="20">
        <f>SUM(E79+E82+E89+E92+E98+E95+E101+E107+E104+E85+E110+E113)</f>
        <v>8250.4</v>
      </c>
      <c r="F75" s="20">
        <f>SUM(F79+F82+F89+F92+F98+F95+F101+F107+F104+F85+F110+F113)</f>
        <v>12256.964669999999</v>
      </c>
      <c r="G75" s="20">
        <f>SUM(G79+G82+G89+G92+G98+G95+G101+G107+G104+G85+G110+G113)</f>
        <v>8014.415750000001</v>
      </c>
      <c r="H75" s="20">
        <f>SUM(H79+H82+H89+H92+H98+H95+H101+H107+H104+H85+H110+H113+H116+H119)</f>
        <v>7414.2439100000001</v>
      </c>
      <c r="I75" s="20">
        <f>SUM(I79+I82+I89+I92+I98+I95+I101+I107+I104+I85+I110+I113+I116+I119)</f>
        <v>4933.6000000000004</v>
      </c>
      <c r="J75" s="20">
        <f>SUM(J79+J82+J89+J92+J98+J95+J101+J107+J104+J85+J110+J113+J116+J119)</f>
        <v>4933.6000000000004</v>
      </c>
      <c r="K75" s="81"/>
    </row>
    <row r="76" spans="1:14" ht="18.75" customHeight="1">
      <c r="A76" s="31" t="s">
        <v>401</v>
      </c>
      <c r="B76" s="8" t="s">
        <v>5</v>
      </c>
      <c r="C76" s="20">
        <f>SUM(D76:J76)</f>
        <v>346.2</v>
      </c>
      <c r="D76" s="20">
        <f>SUM(D86)</f>
        <v>0</v>
      </c>
      <c r="E76" s="20">
        <f t="shared" ref="E76:J76" si="31">SUM(E86)</f>
        <v>346.2</v>
      </c>
      <c r="F76" s="20">
        <f t="shared" si="31"/>
        <v>0</v>
      </c>
      <c r="G76" s="20">
        <f t="shared" si="31"/>
        <v>0</v>
      </c>
      <c r="H76" s="20">
        <f t="shared" si="31"/>
        <v>0</v>
      </c>
      <c r="I76" s="20">
        <f t="shared" si="31"/>
        <v>0</v>
      </c>
      <c r="J76" s="20">
        <f t="shared" si="31"/>
        <v>0</v>
      </c>
      <c r="K76" s="19"/>
    </row>
    <row r="77" spans="1:14" ht="15" customHeight="1">
      <c r="A77" s="31" t="s">
        <v>402</v>
      </c>
      <c r="B77" s="70" t="s">
        <v>46</v>
      </c>
      <c r="C77" s="71"/>
      <c r="D77" s="71"/>
      <c r="E77" s="71"/>
      <c r="F77" s="71"/>
      <c r="G77" s="71"/>
      <c r="H77" s="71"/>
      <c r="I77" s="71"/>
      <c r="J77" s="71"/>
      <c r="K77" s="72"/>
    </row>
    <row r="78" spans="1:14">
      <c r="A78" s="31" t="s">
        <v>403</v>
      </c>
      <c r="B78" s="8" t="s">
        <v>41</v>
      </c>
      <c r="C78" s="20">
        <f t="shared" ref="C78:J78" si="32">SUM(C79)</f>
        <v>3006.8588799999998</v>
      </c>
      <c r="D78" s="20">
        <f t="shared" si="32"/>
        <v>369.2</v>
      </c>
      <c r="E78" s="20">
        <f t="shared" si="32"/>
        <v>404.9</v>
      </c>
      <c r="F78" s="20">
        <f t="shared" si="32"/>
        <v>384.30005999999997</v>
      </c>
      <c r="G78" s="20">
        <f t="shared" si="32"/>
        <v>466.45882</v>
      </c>
      <c r="H78" s="20">
        <f t="shared" si="32"/>
        <v>500</v>
      </c>
      <c r="I78" s="20">
        <f t="shared" si="32"/>
        <v>441</v>
      </c>
      <c r="J78" s="20">
        <f t="shared" si="32"/>
        <v>441</v>
      </c>
      <c r="K78" s="73" t="s">
        <v>553</v>
      </c>
    </row>
    <row r="79" spans="1:14">
      <c r="A79" s="31" t="s">
        <v>404</v>
      </c>
      <c r="B79" s="8" t="s">
        <v>4</v>
      </c>
      <c r="C79" s="20">
        <f>SUM(D79:J79)</f>
        <v>3006.8588799999998</v>
      </c>
      <c r="D79" s="20">
        <v>369.2</v>
      </c>
      <c r="E79" s="20">
        <v>404.9</v>
      </c>
      <c r="F79" s="20">
        <v>384.30005999999997</v>
      </c>
      <c r="G79" s="20">
        <v>466.45882</v>
      </c>
      <c r="H79" s="20">
        <v>500</v>
      </c>
      <c r="I79" s="20">
        <v>441</v>
      </c>
      <c r="J79" s="20">
        <v>441</v>
      </c>
      <c r="K79" s="74"/>
    </row>
    <row r="80" spans="1:14" ht="15" customHeight="1">
      <c r="A80" s="31" t="s">
        <v>405</v>
      </c>
      <c r="B80" s="70" t="s">
        <v>624</v>
      </c>
      <c r="C80" s="71"/>
      <c r="D80" s="71"/>
      <c r="E80" s="71"/>
      <c r="F80" s="71"/>
      <c r="G80" s="71"/>
      <c r="H80" s="71"/>
      <c r="I80" s="71"/>
      <c r="J80" s="71"/>
      <c r="K80" s="72"/>
    </row>
    <row r="81" spans="1:11">
      <c r="A81" s="31" t="s">
        <v>406</v>
      </c>
      <c r="B81" s="8" t="s">
        <v>41</v>
      </c>
      <c r="C81" s="20">
        <f>SUM(C82)</f>
        <v>7960.1496500000012</v>
      </c>
      <c r="D81" s="20">
        <f>SUM(D82)</f>
        <v>1098.7</v>
      </c>
      <c r="E81" s="20">
        <f t="shared" ref="E81:J81" si="33">SUM(E82)</f>
        <v>976.1</v>
      </c>
      <c r="F81" s="20">
        <f t="shared" si="33"/>
        <v>999.81380000000001</v>
      </c>
      <c r="G81" s="20">
        <f t="shared" si="33"/>
        <v>1147.6859300000001</v>
      </c>
      <c r="H81" s="20">
        <f t="shared" si="33"/>
        <v>1312.24992</v>
      </c>
      <c r="I81" s="20">
        <f t="shared" si="33"/>
        <v>1212.8</v>
      </c>
      <c r="J81" s="20">
        <f t="shared" si="33"/>
        <v>1212.8</v>
      </c>
      <c r="K81" s="73" t="s">
        <v>552</v>
      </c>
    </row>
    <row r="82" spans="1:11">
      <c r="A82" s="31" t="s">
        <v>407</v>
      </c>
      <c r="B82" s="8" t="s">
        <v>4</v>
      </c>
      <c r="C82" s="20">
        <f>SUM(D82:J82)</f>
        <v>7960.1496500000012</v>
      </c>
      <c r="D82" s="20">
        <v>1098.7</v>
      </c>
      <c r="E82" s="20">
        <v>976.1</v>
      </c>
      <c r="F82" s="20">
        <v>999.81380000000001</v>
      </c>
      <c r="G82" s="20">
        <v>1147.6859300000001</v>
      </c>
      <c r="H82" s="20">
        <v>1312.24992</v>
      </c>
      <c r="I82" s="20">
        <v>1212.8</v>
      </c>
      <c r="J82" s="20">
        <v>1212.8</v>
      </c>
      <c r="K82" s="74"/>
    </row>
    <row r="83" spans="1:11" ht="15" customHeight="1">
      <c r="A83" s="31" t="s">
        <v>408</v>
      </c>
      <c r="B83" s="70" t="s">
        <v>109</v>
      </c>
      <c r="C83" s="71"/>
      <c r="D83" s="71"/>
      <c r="E83" s="71"/>
      <c r="F83" s="71"/>
      <c r="G83" s="71"/>
      <c r="H83" s="71"/>
      <c r="I83" s="71"/>
      <c r="J83" s="71"/>
      <c r="K83" s="72"/>
    </row>
    <row r="84" spans="1:11">
      <c r="A84" s="31" t="s">
        <v>409</v>
      </c>
      <c r="B84" s="8" t="s">
        <v>41</v>
      </c>
      <c r="C84" s="20">
        <f>SUM(D84:J84)</f>
        <v>1677.2</v>
      </c>
      <c r="D84" s="20">
        <f>SUM(D85:D86)</f>
        <v>500</v>
      </c>
      <c r="E84" s="20">
        <f t="shared" ref="E84:J84" si="34">SUM(E85:E86)</f>
        <v>1177.2</v>
      </c>
      <c r="F84" s="20">
        <f t="shared" si="34"/>
        <v>0</v>
      </c>
      <c r="G84" s="20">
        <f t="shared" si="34"/>
        <v>0</v>
      </c>
      <c r="H84" s="20">
        <f t="shared" si="34"/>
        <v>0</v>
      </c>
      <c r="I84" s="20">
        <f t="shared" si="34"/>
        <v>0</v>
      </c>
      <c r="J84" s="20">
        <f t="shared" si="34"/>
        <v>0</v>
      </c>
      <c r="K84" s="73" t="s">
        <v>551</v>
      </c>
    </row>
    <row r="85" spans="1:11">
      <c r="A85" s="31" t="s">
        <v>410</v>
      </c>
      <c r="B85" s="8" t="s">
        <v>4</v>
      </c>
      <c r="C85" s="20">
        <f>SUM(D85:J85)</f>
        <v>1331</v>
      </c>
      <c r="D85" s="20">
        <v>500</v>
      </c>
      <c r="E85" s="20">
        <v>831</v>
      </c>
      <c r="F85" s="20">
        <v>0</v>
      </c>
      <c r="G85" s="20">
        <v>0</v>
      </c>
      <c r="H85" s="20">
        <v>0</v>
      </c>
      <c r="I85" s="20">
        <f>SUM(H85)</f>
        <v>0</v>
      </c>
      <c r="J85" s="20">
        <f>SUM(I85)</f>
        <v>0</v>
      </c>
      <c r="K85" s="81"/>
    </row>
    <row r="86" spans="1:11">
      <c r="A86" s="31" t="s">
        <v>411</v>
      </c>
      <c r="B86" s="8" t="s">
        <v>5</v>
      </c>
      <c r="C86" s="20">
        <f>SUM(D86:J86)</f>
        <v>346.2</v>
      </c>
      <c r="D86" s="20"/>
      <c r="E86" s="20">
        <v>346.2</v>
      </c>
      <c r="F86" s="20"/>
      <c r="G86" s="20"/>
      <c r="H86" s="20"/>
      <c r="I86" s="20"/>
      <c r="J86" s="20"/>
      <c r="K86" s="74"/>
    </row>
    <row r="87" spans="1:11" ht="15" customHeight="1">
      <c r="A87" s="31" t="s">
        <v>412</v>
      </c>
      <c r="B87" s="70" t="s">
        <v>47</v>
      </c>
      <c r="C87" s="71"/>
      <c r="D87" s="71"/>
      <c r="E87" s="71"/>
      <c r="F87" s="71"/>
      <c r="G87" s="71"/>
      <c r="H87" s="71"/>
      <c r="I87" s="71"/>
      <c r="J87" s="71"/>
      <c r="K87" s="72"/>
    </row>
    <row r="88" spans="1:11">
      <c r="A88" s="31" t="s">
        <v>413</v>
      </c>
      <c r="B88" s="8" t="s">
        <v>41</v>
      </c>
      <c r="C88" s="20">
        <f>SUM(C89)</f>
        <v>747.98217999999997</v>
      </c>
      <c r="D88" s="20">
        <f>SUM(D89)</f>
        <v>116.1</v>
      </c>
      <c r="E88" s="20">
        <f t="shared" ref="E88:J88" si="35">SUM(E89)</f>
        <v>69.3</v>
      </c>
      <c r="F88" s="20">
        <f t="shared" si="35"/>
        <v>77.029120000000006</v>
      </c>
      <c r="G88" s="20">
        <f t="shared" si="35"/>
        <v>74.753060000000005</v>
      </c>
      <c r="H88" s="20">
        <f t="shared" si="35"/>
        <v>80</v>
      </c>
      <c r="I88" s="20">
        <f t="shared" si="35"/>
        <v>165.4</v>
      </c>
      <c r="J88" s="20">
        <f t="shared" si="35"/>
        <v>165.4</v>
      </c>
      <c r="K88" s="73" t="s">
        <v>550</v>
      </c>
    </row>
    <row r="89" spans="1:11">
      <c r="A89" s="31" t="s">
        <v>414</v>
      </c>
      <c r="B89" s="8" t="s">
        <v>4</v>
      </c>
      <c r="C89" s="20">
        <f>SUM(D89:J89)</f>
        <v>747.98217999999997</v>
      </c>
      <c r="D89" s="20">
        <v>116.1</v>
      </c>
      <c r="E89" s="20">
        <v>69.3</v>
      </c>
      <c r="F89" s="20">
        <v>77.029120000000006</v>
      </c>
      <c r="G89" s="20">
        <v>74.753060000000005</v>
      </c>
      <c r="H89" s="20">
        <v>80</v>
      </c>
      <c r="I89" s="20">
        <v>165.4</v>
      </c>
      <c r="J89" s="20">
        <v>165.4</v>
      </c>
      <c r="K89" s="74"/>
    </row>
    <row r="90" spans="1:11" ht="15" customHeight="1">
      <c r="A90" s="31" t="s">
        <v>415</v>
      </c>
      <c r="B90" s="70" t="s">
        <v>57</v>
      </c>
      <c r="C90" s="71"/>
      <c r="D90" s="71"/>
      <c r="E90" s="71"/>
      <c r="F90" s="71"/>
      <c r="G90" s="71"/>
      <c r="H90" s="71"/>
      <c r="I90" s="71"/>
      <c r="J90" s="71"/>
      <c r="K90" s="72"/>
    </row>
    <row r="91" spans="1:11">
      <c r="A91" s="31" t="s">
        <v>416</v>
      </c>
      <c r="B91" s="8" t="s">
        <v>41</v>
      </c>
      <c r="C91" s="20">
        <f>SUM(C92)</f>
        <v>17931.900000000001</v>
      </c>
      <c r="D91" s="20">
        <f>SUM(D92)</f>
        <v>1685.5</v>
      </c>
      <c r="E91" s="20">
        <f t="shared" ref="E91:J91" si="36">SUM(E92)</f>
        <v>2669.2</v>
      </c>
      <c r="F91" s="20">
        <f t="shared" si="36"/>
        <v>2900</v>
      </c>
      <c r="G91" s="20">
        <f t="shared" si="36"/>
        <v>3120</v>
      </c>
      <c r="H91" s="20">
        <f t="shared" si="36"/>
        <v>2850</v>
      </c>
      <c r="I91" s="20">
        <f t="shared" si="36"/>
        <v>2353.6</v>
      </c>
      <c r="J91" s="20">
        <f t="shared" si="36"/>
        <v>2353.6</v>
      </c>
      <c r="K91" s="73" t="s">
        <v>546</v>
      </c>
    </row>
    <row r="92" spans="1:11">
      <c r="A92" s="31" t="s">
        <v>417</v>
      </c>
      <c r="B92" s="8" t="s">
        <v>4</v>
      </c>
      <c r="C92" s="20">
        <f>SUM(D92:J92)</f>
        <v>17931.900000000001</v>
      </c>
      <c r="D92" s="20">
        <v>1685.5</v>
      </c>
      <c r="E92" s="20">
        <v>2669.2</v>
      </c>
      <c r="F92" s="20">
        <v>2900</v>
      </c>
      <c r="G92" s="20">
        <v>3120</v>
      </c>
      <c r="H92" s="20">
        <v>2850</v>
      </c>
      <c r="I92" s="20">
        <v>2353.6</v>
      </c>
      <c r="J92" s="20">
        <v>2353.6</v>
      </c>
      <c r="K92" s="74"/>
    </row>
    <row r="93" spans="1:11" ht="15" customHeight="1">
      <c r="A93" s="31" t="s">
        <v>418</v>
      </c>
      <c r="B93" s="70" t="s">
        <v>613</v>
      </c>
      <c r="C93" s="71"/>
      <c r="D93" s="71"/>
      <c r="E93" s="71"/>
      <c r="F93" s="71"/>
      <c r="G93" s="71"/>
      <c r="H93" s="71"/>
      <c r="I93" s="71"/>
      <c r="J93" s="71"/>
      <c r="K93" s="72"/>
    </row>
    <row r="94" spans="1:11">
      <c r="A94" s="31" t="s">
        <v>419</v>
      </c>
      <c r="B94" s="8" t="s">
        <v>41</v>
      </c>
      <c r="C94" s="20">
        <f>SUM(C95)</f>
        <v>4099.5</v>
      </c>
      <c r="D94" s="20">
        <f>SUM(D95)</f>
        <v>773.4</v>
      </c>
      <c r="E94" s="20">
        <f t="shared" ref="E94:J94" si="37">SUM(E95)</f>
        <v>1701</v>
      </c>
      <c r="F94" s="20">
        <f t="shared" si="37"/>
        <v>0</v>
      </c>
      <c r="G94" s="20">
        <f t="shared" si="37"/>
        <v>560</v>
      </c>
      <c r="H94" s="20">
        <f t="shared" si="37"/>
        <v>405.1</v>
      </c>
      <c r="I94" s="20">
        <f t="shared" si="37"/>
        <v>330</v>
      </c>
      <c r="J94" s="20">
        <f t="shared" si="37"/>
        <v>330</v>
      </c>
      <c r="K94" s="73" t="s">
        <v>546</v>
      </c>
    </row>
    <row r="95" spans="1:11">
      <c r="A95" s="31" t="s">
        <v>420</v>
      </c>
      <c r="B95" s="8" t="s">
        <v>4</v>
      </c>
      <c r="C95" s="20">
        <f>SUM(D95:J95)</f>
        <v>4099.5</v>
      </c>
      <c r="D95" s="20">
        <v>773.4</v>
      </c>
      <c r="E95" s="20">
        <v>1701</v>
      </c>
      <c r="F95" s="20">
        <v>0</v>
      </c>
      <c r="G95" s="20">
        <v>560</v>
      </c>
      <c r="H95" s="20">
        <v>405.1</v>
      </c>
      <c r="I95" s="20">
        <v>330</v>
      </c>
      <c r="J95" s="20">
        <f>SUM(I95)</f>
        <v>330</v>
      </c>
      <c r="K95" s="74"/>
    </row>
    <row r="96" spans="1:11" ht="15" customHeight="1">
      <c r="A96" s="31" t="s">
        <v>421</v>
      </c>
      <c r="B96" s="70" t="s">
        <v>51</v>
      </c>
      <c r="C96" s="71"/>
      <c r="D96" s="71"/>
      <c r="E96" s="71"/>
      <c r="F96" s="71"/>
      <c r="G96" s="71"/>
      <c r="H96" s="71"/>
      <c r="I96" s="71"/>
      <c r="J96" s="71"/>
      <c r="K96" s="72"/>
    </row>
    <row r="97" spans="1:11">
      <c r="A97" s="31" t="s">
        <v>422</v>
      </c>
      <c r="B97" s="8" t="s">
        <v>41</v>
      </c>
      <c r="C97" s="20">
        <f>SUM(C98)</f>
        <v>1093.8898999999999</v>
      </c>
      <c r="D97" s="20">
        <f>SUM(D98)</f>
        <v>92</v>
      </c>
      <c r="E97" s="20">
        <f t="shared" ref="E97:J97" si="38">SUM(E98)</f>
        <v>99.9</v>
      </c>
      <c r="F97" s="20">
        <f t="shared" si="38"/>
        <v>99.989900000000006</v>
      </c>
      <c r="G97" s="20">
        <f t="shared" si="38"/>
        <v>45</v>
      </c>
      <c r="H97" s="20">
        <f t="shared" si="38"/>
        <v>95.4</v>
      </c>
      <c r="I97" s="20">
        <f t="shared" si="38"/>
        <v>330.8</v>
      </c>
      <c r="J97" s="20">
        <f t="shared" si="38"/>
        <v>330.8</v>
      </c>
      <c r="K97" s="73" t="s">
        <v>549</v>
      </c>
    </row>
    <row r="98" spans="1:11">
      <c r="A98" s="31" t="s">
        <v>423</v>
      </c>
      <c r="B98" s="8" t="s">
        <v>4</v>
      </c>
      <c r="C98" s="20">
        <f>SUM(D98:J98)</f>
        <v>1093.8898999999999</v>
      </c>
      <c r="D98" s="20">
        <v>92</v>
      </c>
      <c r="E98" s="20">
        <v>99.9</v>
      </c>
      <c r="F98" s="20">
        <v>99.989900000000006</v>
      </c>
      <c r="G98" s="20">
        <v>45</v>
      </c>
      <c r="H98" s="20">
        <v>95.4</v>
      </c>
      <c r="I98" s="20">
        <v>330.8</v>
      </c>
      <c r="J98" s="20">
        <v>330.8</v>
      </c>
      <c r="K98" s="74"/>
    </row>
    <row r="99" spans="1:11" ht="15" customHeight="1">
      <c r="A99" s="31" t="s">
        <v>424</v>
      </c>
      <c r="B99" s="70" t="s">
        <v>55</v>
      </c>
      <c r="C99" s="71"/>
      <c r="D99" s="71"/>
      <c r="E99" s="71"/>
      <c r="F99" s="71"/>
      <c r="G99" s="71"/>
      <c r="H99" s="71"/>
      <c r="I99" s="71"/>
      <c r="J99" s="71"/>
      <c r="K99" s="72"/>
    </row>
    <row r="100" spans="1:11">
      <c r="A100" s="31" t="s">
        <v>425</v>
      </c>
      <c r="B100" s="8" t="s">
        <v>41</v>
      </c>
      <c r="C100" s="20">
        <f>SUM(C101)</f>
        <v>537</v>
      </c>
      <c r="D100" s="20">
        <f>SUM(D101)</f>
        <v>88</v>
      </c>
      <c r="E100" s="20">
        <f t="shared" ref="E100:J100" si="39">SUM(E101)</f>
        <v>0</v>
      </c>
      <c r="F100" s="20">
        <f t="shared" si="39"/>
        <v>150</v>
      </c>
      <c r="G100" s="20">
        <f t="shared" si="39"/>
        <v>99</v>
      </c>
      <c r="H100" s="20">
        <f t="shared" si="39"/>
        <v>0</v>
      </c>
      <c r="I100" s="20">
        <f t="shared" si="39"/>
        <v>100</v>
      </c>
      <c r="J100" s="20">
        <f t="shared" si="39"/>
        <v>100</v>
      </c>
      <c r="K100" s="73" t="s">
        <v>548</v>
      </c>
    </row>
    <row r="101" spans="1:11">
      <c r="A101" s="31" t="s">
        <v>426</v>
      </c>
      <c r="B101" s="8" t="s">
        <v>4</v>
      </c>
      <c r="C101" s="20">
        <f>SUM(D101:J101)</f>
        <v>537</v>
      </c>
      <c r="D101" s="20">
        <v>88</v>
      </c>
      <c r="E101" s="20">
        <v>0</v>
      </c>
      <c r="F101" s="20">
        <v>150</v>
      </c>
      <c r="G101" s="20">
        <v>99</v>
      </c>
      <c r="H101" s="20">
        <v>0</v>
      </c>
      <c r="I101" s="20">
        <v>100</v>
      </c>
      <c r="J101" s="20">
        <v>100</v>
      </c>
      <c r="K101" s="74"/>
    </row>
    <row r="102" spans="1:11" ht="15" customHeight="1">
      <c r="A102" s="31" t="s">
        <v>427</v>
      </c>
      <c r="B102" s="70" t="s">
        <v>66</v>
      </c>
      <c r="C102" s="71"/>
      <c r="D102" s="71"/>
      <c r="E102" s="71"/>
      <c r="F102" s="71"/>
      <c r="G102" s="71"/>
      <c r="H102" s="71"/>
      <c r="I102" s="71"/>
      <c r="J102" s="71"/>
      <c r="K102" s="72"/>
    </row>
    <row r="103" spans="1:11">
      <c r="A103" s="31" t="s">
        <v>428</v>
      </c>
      <c r="B103" s="8" t="s">
        <v>41</v>
      </c>
      <c r="C103" s="20">
        <f>SUM(C104)</f>
        <v>1717.59701</v>
      </c>
      <c r="D103" s="20">
        <f>SUM(D104)</f>
        <v>0</v>
      </c>
      <c r="E103" s="20">
        <f t="shared" ref="E103:J103" si="40">SUM(E104)</f>
        <v>0</v>
      </c>
      <c r="F103" s="20">
        <f t="shared" si="40"/>
        <v>1710.25802</v>
      </c>
      <c r="G103" s="20">
        <f t="shared" si="40"/>
        <v>0</v>
      </c>
      <c r="H103" s="20">
        <f t="shared" si="40"/>
        <v>7.3389899999999999</v>
      </c>
      <c r="I103" s="20">
        <f t="shared" si="40"/>
        <v>0</v>
      </c>
      <c r="J103" s="20">
        <f t="shared" si="40"/>
        <v>0</v>
      </c>
      <c r="K103" s="73" t="s">
        <v>547</v>
      </c>
    </row>
    <row r="104" spans="1:11">
      <c r="A104" s="31" t="s">
        <v>429</v>
      </c>
      <c r="B104" s="8" t="s">
        <v>4</v>
      </c>
      <c r="C104" s="20">
        <f>SUM(D104:J104)</f>
        <v>1717.59701</v>
      </c>
      <c r="D104" s="20">
        <v>0</v>
      </c>
      <c r="E104" s="20">
        <v>0</v>
      </c>
      <c r="F104" s="20">
        <v>1710.25802</v>
      </c>
      <c r="G104" s="20">
        <v>0</v>
      </c>
      <c r="H104" s="20">
        <v>7.3389899999999999</v>
      </c>
      <c r="I104" s="20">
        <v>0</v>
      </c>
      <c r="J104" s="20">
        <f>SUM(I104)</f>
        <v>0</v>
      </c>
      <c r="K104" s="74"/>
    </row>
    <row r="105" spans="1:11" ht="15" customHeight="1">
      <c r="A105" s="31" t="s">
        <v>430</v>
      </c>
      <c r="B105" s="70" t="s">
        <v>64</v>
      </c>
      <c r="C105" s="71"/>
      <c r="D105" s="71"/>
      <c r="E105" s="71"/>
      <c r="F105" s="71"/>
      <c r="G105" s="71"/>
      <c r="H105" s="71"/>
      <c r="I105" s="71"/>
      <c r="J105" s="71"/>
      <c r="K105" s="72"/>
    </row>
    <row r="106" spans="1:11">
      <c r="A106" s="31" t="s">
        <v>431</v>
      </c>
      <c r="B106" s="8" t="s">
        <v>41</v>
      </c>
      <c r="C106" s="20">
        <f>SUM(C107)</f>
        <v>9561.0417099999995</v>
      </c>
      <c r="D106" s="20">
        <f>SUM(D107)</f>
        <v>0</v>
      </c>
      <c r="E106" s="20">
        <f t="shared" ref="E106:J106" si="41">SUM(E107)</f>
        <v>1499</v>
      </c>
      <c r="F106" s="20">
        <f t="shared" si="41"/>
        <v>5935.57377</v>
      </c>
      <c r="G106" s="20">
        <f t="shared" si="41"/>
        <v>2093.46794</v>
      </c>
      <c r="H106" s="20">
        <f t="shared" si="41"/>
        <v>33</v>
      </c>
      <c r="I106" s="20">
        <f t="shared" si="41"/>
        <v>0</v>
      </c>
      <c r="J106" s="20">
        <f t="shared" si="41"/>
        <v>0</v>
      </c>
      <c r="K106" s="73" t="s">
        <v>546</v>
      </c>
    </row>
    <row r="107" spans="1:11">
      <c r="A107" s="31" t="s">
        <v>432</v>
      </c>
      <c r="B107" s="8" t="s">
        <v>4</v>
      </c>
      <c r="C107" s="20">
        <f>SUM(D107:J107)</f>
        <v>9561.0417099999995</v>
      </c>
      <c r="D107" s="20">
        <v>0</v>
      </c>
      <c r="E107" s="20">
        <v>1499</v>
      </c>
      <c r="F107" s="20">
        <v>5935.57377</v>
      </c>
      <c r="G107" s="20">
        <v>2093.46794</v>
      </c>
      <c r="H107" s="20">
        <v>33</v>
      </c>
      <c r="I107" s="20">
        <v>0</v>
      </c>
      <c r="J107" s="20">
        <f>SUM(I107)</f>
        <v>0</v>
      </c>
      <c r="K107" s="74"/>
    </row>
    <row r="108" spans="1:11" ht="15" customHeight="1">
      <c r="A108" s="31" t="s">
        <v>433</v>
      </c>
      <c r="B108" s="70" t="s">
        <v>592</v>
      </c>
      <c r="C108" s="71"/>
      <c r="D108" s="71"/>
      <c r="E108" s="71"/>
      <c r="F108" s="71"/>
      <c r="G108" s="71"/>
      <c r="H108" s="71"/>
      <c r="I108" s="71"/>
      <c r="J108" s="71"/>
      <c r="K108" s="72"/>
    </row>
    <row r="109" spans="1:11">
      <c r="A109" s="31" t="s">
        <v>434</v>
      </c>
      <c r="B109" s="8" t="s">
        <v>41</v>
      </c>
      <c r="C109" s="20">
        <f>SUM(C110)</f>
        <v>58.05</v>
      </c>
      <c r="D109" s="20">
        <f>SUM(D110)</f>
        <v>0</v>
      </c>
      <c r="E109" s="20">
        <f t="shared" ref="E109:J109" si="42">SUM(E110)</f>
        <v>0</v>
      </c>
      <c r="F109" s="20">
        <f t="shared" si="42"/>
        <v>0</v>
      </c>
      <c r="G109" s="20">
        <f t="shared" si="42"/>
        <v>58.05</v>
      </c>
      <c r="H109" s="20">
        <f t="shared" si="42"/>
        <v>0</v>
      </c>
      <c r="I109" s="20">
        <f t="shared" si="42"/>
        <v>0</v>
      </c>
      <c r="J109" s="20">
        <f t="shared" si="42"/>
        <v>0</v>
      </c>
      <c r="K109" s="73" t="s">
        <v>546</v>
      </c>
    </row>
    <row r="110" spans="1:11">
      <c r="A110" s="31" t="s">
        <v>435</v>
      </c>
      <c r="B110" s="8" t="s">
        <v>4</v>
      </c>
      <c r="C110" s="20">
        <f>SUM(D110:J110)</f>
        <v>58.05</v>
      </c>
      <c r="D110" s="20">
        <v>0</v>
      </c>
      <c r="E110" s="20">
        <v>0</v>
      </c>
      <c r="F110" s="20">
        <v>0</v>
      </c>
      <c r="G110" s="20">
        <v>58.05</v>
      </c>
      <c r="H110" s="20">
        <v>0</v>
      </c>
      <c r="I110" s="20">
        <v>0</v>
      </c>
      <c r="J110" s="20">
        <f>SUM(I110)</f>
        <v>0</v>
      </c>
      <c r="K110" s="74"/>
    </row>
    <row r="111" spans="1:11">
      <c r="A111" s="31" t="s">
        <v>541</v>
      </c>
      <c r="B111" s="70" t="s">
        <v>596</v>
      </c>
      <c r="C111" s="71"/>
      <c r="D111" s="71"/>
      <c r="E111" s="71"/>
      <c r="F111" s="71"/>
      <c r="G111" s="71"/>
      <c r="H111" s="71"/>
      <c r="I111" s="71"/>
      <c r="J111" s="71"/>
      <c r="K111" s="72"/>
    </row>
    <row r="112" spans="1:11">
      <c r="A112" s="31" t="s">
        <v>542</v>
      </c>
      <c r="B112" s="8" t="s">
        <v>41</v>
      </c>
      <c r="C112" s="20">
        <f>SUM(C113)</f>
        <v>733.15499999999997</v>
      </c>
      <c r="D112" s="20">
        <f>SUM(D113)</f>
        <v>0</v>
      </c>
      <c r="E112" s="20">
        <f t="shared" ref="E112:J112" si="43">SUM(E113)</f>
        <v>0</v>
      </c>
      <c r="F112" s="20">
        <f t="shared" si="43"/>
        <v>0</v>
      </c>
      <c r="G112" s="20">
        <f t="shared" si="43"/>
        <v>350</v>
      </c>
      <c r="H112" s="20">
        <f t="shared" si="43"/>
        <v>383.15499999999997</v>
      </c>
      <c r="I112" s="20">
        <f t="shared" si="43"/>
        <v>0</v>
      </c>
      <c r="J112" s="20">
        <f t="shared" si="43"/>
        <v>0</v>
      </c>
      <c r="K112" s="73" t="s">
        <v>614</v>
      </c>
    </row>
    <row r="113" spans="1:12">
      <c r="A113" s="31" t="s">
        <v>543</v>
      </c>
      <c r="B113" s="8" t="s">
        <v>4</v>
      </c>
      <c r="C113" s="20">
        <f>SUM(D113:J113)</f>
        <v>733.15499999999997</v>
      </c>
      <c r="D113" s="20">
        <v>0</v>
      </c>
      <c r="E113" s="20">
        <v>0</v>
      </c>
      <c r="F113" s="20">
        <v>0</v>
      </c>
      <c r="G113" s="20">
        <v>350</v>
      </c>
      <c r="H113" s="20">
        <v>383.15499999999997</v>
      </c>
      <c r="I113" s="20">
        <v>0</v>
      </c>
      <c r="J113" s="20">
        <f>SUM(I113)</f>
        <v>0</v>
      </c>
      <c r="K113" s="74"/>
    </row>
    <row r="114" spans="1:12" ht="14.25" customHeight="1">
      <c r="A114" s="31" t="s">
        <v>626</v>
      </c>
      <c r="B114" s="70" t="s">
        <v>629</v>
      </c>
      <c r="C114" s="71"/>
      <c r="D114" s="71"/>
      <c r="E114" s="71"/>
      <c r="F114" s="71"/>
      <c r="G114" s="71"/>
      <c r="H114" s="71"/>
      <c r="I114" s="71"/>
      <c r="J114" s="71"/>
      <c r="K114" s="72"/>
    </row>
    <row r="115" spans="1:12">
      <c r="A115" s="31" t="s">
        <v>627</v>
      </c>
      <c r="B115" s="8" t="s">
        <v>41</v>
      </c>
      <c r="C115" s="20">
        <f>SUM(C116)</f>
        <v>1500</v>
      </c>
      <c r="D115" s="20">
        <f>SUM(D116)</f>
        <v>0</v>
      </c>
      <c r="E115" s="20">
        <f t="shared" ref="E115:J115" si="44">SUM(E116)</f>
        <v>0</v>
      </c>
      <c r="F115" s="20">
        <f t="shared" si="44"/>
        <v>0</v>
      </c>
      <c r="G115" s="20">
        <f t="shared" si="44"/>
        <v>0</v>
      </c>
      <c r="H115" s="20">
        <f t="shared" si="44"/>
        <v>1500</v>
      </c>
      <c r="I115" s="20">
        <f t="shared" si="44"/>
        <v>0</v>
      </c>
      <c r="J115" s="20">
        <f t="shared" si="44"/>
        <v>0</v>
      </c>
      <c r="K115" s="73" t="s">
        <v>635</v>
      </c>
    </row>
    <row r="116" spans="1:12">
      <c r="A116" s="31" t="s">
        <v>628</v>
      </c>
      <c r="B116" s="8" t="s">
        <v>4</v>
      </c>
      <c r="C116" s="20">
        <f>SUM(D116:J116)</f>
        <v>1500</v>
      </c>
      <c r="D116" s="20">
        <v>0</v>
      </c>
      <c r="E116" s="20">
        <v>0</v>
      </c>
      <c r="F116" s="20">
        <v>0</v>
      </c>
      <c r="G116" s="20">
        <v>0</v>
      </c>
      <c r="H116" s="20">
        <v>1500</v>
      </c>
      <c r="I116" s="20">
        <v>0</v>
      </c>
      <c r="J116" s="20">
        <f>SUM(I116)</f>
        <v>0</v>
      </c>
      <c r="K116" s="74"/>
    </row>
    <row r="117" spans="1:12" ht="15" customHeight="1">
      <c r="A117" s="31" t="s">
        <v>630</v>
      </c>
      <c r="B117" s="70" t="s">
        <v>633</v>
      </c>
      <c r="C117" s="71"/>
      <c r="D117" s="71"/>
      <c r="E117" s="71"/>
      <c r="F117" s="71"/>
      <c r="G117" s="71"/>
      <c r="H117" s="71"/>
      <c r="I117" s="71"/>
      <c r="J117" s="71"/>
      <c r="K117" s="72"/>
    </row>
    <row r="118" spans="1:12">
      <c r="A118" s="31" t="s">
        <v>631</v>
      </c>
      <c r="B118" s="8" t="s">
        <v>41</v>
      </c>
      <c r="C118" s="20">
        <f>SUM(C119)</f>
        <v>248</v>
      </c>
      <c r="D118" s="20">
        <f>SUM(D119)</f>
        <v>0</v>
      </c>
      <c r="E118" s="20">
        <f t="shared" ref="E118:J118" si="45">SUM(E119)</f>
        <v>0</v>
      </c>
      <c r="F118" s="20">
        <f t="shared" si="45"/>
        <v>0</v>
      </c>
      <c r="G118" s="20">
        <f t="shared" si="45"/>
        <v>0</v>
      </c>
      <c r="H118" s="20">
        <f t="shared" si="45"/>
        <v>248</v>
      </c>
      <c r="I118" s="20">
        <f t="shared" si="45"/>
        <v>0</v>
      </c>
      <c r="J118" s="20">
        <f t="shared" si="45"/>
        <v>0</v>
      </c>
      <c r="K118" s="73" t="s">
        <v>634</v>
      </c>
    </row>
    <row r="119" spans="1:12">
      <c r="A119" s="31" t="s">
        <v>632</v>
      </c>
      <c r="B119" s="8" t="s">
        <v>4</v>
      </c>
      <c r="C119" s="20">
        <f>SUM(D119:J119)</f>
        <v>248</v>
      </c>
      <c r="D119" s="20">
        <v>0</v>
      </c>
      <c r="E119" s="20">
        <v>0</v>
      </c>
      <c r="F119" s="20">
        <v>0</v>
      </c>
      <c r="G119" s="20">
        <v>0</v>
      </c>
      <c r="H119" s="20">
        <v>248</v>
      </c>
      <c r="I119" s="20">
        <v>0</v>
      </c>
      <c r="J119" s="20">
        <f>SUM(I119)</f>
        <v>0</v>
      </c>
      <c r="K119" s="74"/>
    </row>
    <row r="120" spans="1:12" ht="15" customHeight="1">
      <c r="A120" s="31" t="s">
        <v>170</v>
      </c>
      <c r="B120" s="70" t="s">
        <v>103</v>
      </c>
      <c r="C120" s="71"/>
      <c r="D120" s="71"/>
      <c r="E120" s="71"/>
      <c r="F120" s="71"/>
      <c r="G120" s="71"/>
      <c r="H120" s="71"/>
      <c r="I120" s="71"/>
      <c r="J120" s="71"/>
      <c r="K120" s="72"/>
    </row>
    <row r="121" spans="1:12">
      <c r="A121" s="31" t="s">
        <v>171</v>
      </c>
      <c r="B121" s="8" t="s">
        <v>17</v>
      </c>
      <c r="C121" s="22">
        <f>SUM(D121:J121)</f>
        <v>6696.1500000000005</v>
      </c>
      <c r="D121" s="22">
        <f>SUM(D122:D123)</f>
        <v>0</v>
      </c>
      <c r="E121" s="22">
        <f t="shared" ref="E121:J121" si="46">SUM(E122:E123)</f>
        <v>0</v>
      </c>
      <c r="F121" s="22">
        <f t="shared" si="46"/>
        <v>1771.9</v>
      </c>
      <c r="G121" s="22">
        <f t="shared" si="46"/>
        <v>1169.55</v>
      </c>
      <c r="H121" s="22">
        <f t="shared" si="46"/>
        <v>1473.9</v>
      </c>
      <c r="I121" s="22">
        <f t="shared" si="46"/>
        <v>1145</v>
      </c>
      <c r="J121" s="22">
        <f t="shared" si="46"/>
        <v>1135.8</v>
      </c>
      <c r="K121" s="73" t="s">
        <v>545</v>
      </c>
    </row>
    <row r="122" spans="1:12">
      <c r="A122" s="31" t="s">
        <v>172</v>
      </c>
      <c r="B122" s="8" t="s">
        <v>4</v>
      </c>
      <c r="C122" s="22">
        <f>SUM(D122:J122)</f>
        <v>1922.4499999999998</v>
      </c>
      <c r="D122" s="22">
        <v>0</v>
      </c>
      <c r="E122" s="22">
        <v>0</v>
      </c>
      <c r="F122" s="22">
        <v>796.8</v>
      </c>
      <c r="G122" s="22">
        <v>206.05</v>
      </c>
      <c r="H122" s="22">
        <v>519.6</v>
      </c>
      <c r="I122" s="22">
        <v>200</v>
      </c>
      <c r="J122" s="22">
        <v>200</v>
      </c>
      <c r="K122" s="81"/>
    </row>
    <row r="123" spans="1:12">
      <c r="A123" s="31" t="s">
        <v>173</v>
      </c>
      <c r="B123" s="8" t="s">
        <v>5</v>
      </c>
      <c r="C123" s="22">
        <f>SUM(D123:J123)</f>
        <v>4773.7</v>
      </c>
      <c r="D123" s="22"/>
      <c r="E123" s="22">
        <v>0</v>
      </c>
      <c r="F123" s="22">
        <v>975.1</v>
      </c>
      <c r="G123" s="22">
        <v>963.5</v>
      </c>
      <c r="H123" s="22">
        <v>954.3</v>
      </c>
      <c r="I123" s="22">
        <v>945</v>
      </c>
      <c r="J123" s="22">
        <v>935.8</v>
      </c>
      <c r="K123" s="74"/>
    </row>
    <row r="124" spans="1:12" ht="30.75" customHeight="1">
      <c r="A124" s="31" t="s">
        <v>174</v>
      </c>
      <c r="B124" s="65" t="s">
        <v>22</v>
      </c>
      <c r="C124" s="66"/>
      <c r="D124" s="66"/>
      <c r="E124" s="66"/>
      <c r="F124" s="66"/>
      <c r="G124" s="66"/>
      <c r="H124" s="66"/>
      <c r="I124" s="66"/>
      <c r="J124" s="66"/>
      <c r="K124" s="67"/>
    </row>
    <row r="125" spans="1:12" ht="25.5">
      <c r="A125" s="31" t="s">
        <v>175</v>
      </c>
      <c r="B125" s="14" t="s">
        <v>25</v>
      </c>
      <c r="C125" s="43">
        <f>SUM(D125:J125)</f>
        <v>89681.309780000011</v>
      </c>
      <c r="D125" s="43">
        <f t="shared" ref="D125:J125" si="47">SUM(D126:D127)</f>
        <v>9165.5</v>
      </c>
      <c r="E125" s="43">
        <f t="shared" si="47"/>
        <v>2961.6</v>
      </c>
      <c r="F125" s="43">
        <f t="shared" si="47"/>
        <v>15455.86781</v>
      </c>
      <c r="G125" s="43">
        <f t="shared" si="47"/>
        <v>16404.341970000001</v>
      </c>
      <c r="H125" s="43">
        <f t="shared" si="47"/>
        <v>21918.5</v>
      </c>
      <c r="I125" s="43">
        <f t="shared" si="47"/>
        <v>21775.5</v>
      </c>
      <c r="J125" s="43">
        <f t="shared" si="47"/>
        <v>2000</v>
      </c>
      <c r="K125" s="93" t="s">
        <v>59</v>
      </c>
      <c r="L125" s="12"/>
    </row>
    <row r="126" spans="1:12">
      <c r="A126" s="31" t="s">
        <v>176</v>
      </c>
      <c r="B126" s="14" t="s">
        <v>4</v>
      </c>
      <c r="C126" s="44">
        <f>SUM(D126:J126)</f>
        <v>83336.909780000002</v>
      </c>
      <c r="D126" s="45">
        <f>SUM(D130+D176)</f>
        <v>2821.1000000000004</v>
      </c>
      <c r="E126" s="45">
        <f>SUM(E130+E176)</f>
        <v>2961.6</v>
      </c>
      <c r="F126" s="45">
        <f>F130+F176</f>
        <v>15455.86781</v>
      </c>
      <c r="G126" s="45">
        <f t="shared" ref="G126:J127" si="48">SUM(G130+G176)</f>
        <v>16404.341970000001</v>
      </c>
      <c r="H126" s="45">
        <f t="shared" si="48"/>
        <v>21918.5</v>
      </c>
      <c r="I126" s="45">
        <f t="shared" si="48"/>
        <v>21775.5</v>
      </c>
      <c r="J126" s="45">
        <f t="shared" si="48"/>
        <v>2000</v>
      </c>
      <c r="K126" s="94"/>
    </row>
    <row r="127" spans="1:12">
      <c r="A127" s="31" t="s">
        <v>177</v>
      </c>
      <c r="B127" s="14" t="s">
        <v>5</v>
      </c>
      <c r="C127" s="44">
        <f>SUM(D127:J127)</f>
        <v>6344.4</v>
      </c>
      <c r="D127" s="45">
        <f>SUM(D131+D177)</f>
        <v>6344.4</v>
      </c>
      <c r="E127" s="45">
        <f>SUM(E131+E177)</f>
        <v>0</v>
      </c>
      <c r="F127" s="45">
        <f>SUM(F131+F177)</f>
        <v>0</v>
      </c>
      <c r="G127" s="45">
        <f t="shared" si="48"/>
        <v>0</v>
      </c>
      <c r="H127" s="45">
        <f t="shared" si="48"/>
        <v>0</v>
      </c>
      <c r="I127" s="45">
        <f t="shared" si="48"/>
        <v>0</v>
      </c>
      <c r="J127" s="45">
        <f t="shared" si="48"/>
        <v>0</v>
      </c>
      <c r="K127" s="95"/>
    </row>
    <row r="128" spans="1:12" ht="15" customHeight="1">
      <c r="A128" s="31" t="s">
        <v>178</v>
      </c>
      <c r="B128" s="90" t="s">
        <v>10</v>
      </c>
      <c r="C128" s="91"/>
      <c r="D128" s="91"/>
      <c r="E128" s="91"/>
      <c r="F128" s="91"/>
      <c r="G128" s="91"/>
      <c r="H128" s="91"/>
      <c r="I128" s="91"/>
      <c r="J128" s="91"/>
      <c r="K128" s="92"/>
    </row>
    <row r="129" spans="1:11" ht="38.25">
      <c r="A129" s="31" t="s">
        <v>179</v>
      </c>
      <c r="B129" s="14" t="s">
        <v>26</v>
      </c>
      <c r="C129" s="21">
        <f t="shared" ref="C129:J129" si="49">SUM(C130:C131)</f>
        <v>23920.551170000002</v>
      </c>
      <c r="D129" s="21">
        <f t="shared" si="49"/>
        <v>4173.6000000000004</v>
      </c>
      <c r="E129" s="21">
        <f t="shared" si="49"/>
        <v>1420</v>
      </c>
      <c r="F129" s="21">
        <f t="shared" si="49"/>
        <v>14122.609200000001</v>
      </c>
      <c r="G129" s="21">
        <f t="shared" si="49"/>
        <v>2804.3419699999999</v>
      </c>
      <c r="H129" s="21">
        <f t="shared" si="49"/>
        <v>1400</v>
      </c>
      <c r="I129" s="21">
        <f t="shared" si="49"/>
        <v>0</v>
      </c>
      <c r="J129" s="21">
        <f t="shared" si="49"/>
        <v>0</v>
      </c>
      <c r="K129" s="75" t="s">
        <v>59</v>
      </c>
    </row>
    <row r="130" spans="1:11">
      <c r="A130" s="31" t="s">
        <v>180</v>
      </c>
      <c r="B130" s="14" t="s">
        <v>4</v>
      </c>
      <c r="C130" s="21">
        <f>SUM(D130:J130)</f>
        <v>20576.151170000001</v>
      </c>
      <c r="D130" s="21">
        <f t="shared" ref="D130:J131" si="50">SUM(D164+D134)</f>
        <v>829.2</v>
      </c>
      <c r="E130" s="21">
        <f t="shared" si="50"/>
        <v>1420</v>
      </c>
      <c r="F130" s="21">
        <f t="shared" si="50"/>
        <v>14122.609200000001</v>
      </c>
      <c r="G130" s="21">
        <f t="shared" si="50"/>
        <v>2804.3419699999999</v>
      </c>
      <c r="H130" s="21">
        <f t="shared" si="50"/>
        <v>1400</v>
      </c>
      <c r="I130" s="21">
        <f t="shared" si="50"/>
        <v>0</v>
      </c>
      <c r="J130" s="21">
        <f t="shared" si="50"/>
        <v>0</v>
      </c>
      <c r="K130" s="76"/>
    </row>
    <row r="131" spans="1:11">
      <c r="A131" s="31" t="s">
        <v>181</v>
      </c>
      <c r="B131" s="14" t="s">
        <v>5</v>
      </c>
      <c r="C131" s="21">
        <f>SUM(D131:J131)</f>
        <v>3344.4</v>
      </c>
      <c r="D131" s="21">
        <f>SUM(D165+D135)</f>
        <v>3344.4</v>
      </c>
      <c r="E131" s="21">
        <f t="shared" si="50"/>
        <v>0</v>
      </c>
      <c r="F131" s="21">
        <f t="shared" si="50"/>
        <v>0</v>
      </c>
      <c r="G131" s="21">
        <f t="shared" si="50"/>
        <v>0</v>
      </c>
      <c r="H131" s="21">
        <f t="shared" si="50"/>
        <v>0</v>
      </c>
      <c r="I131" s="21">
        <f t="shared" si="50"/>
        <v>0</v>
      </c>
      <c r="J131" s="21">
        <f t="shared" si="50"/>
        <v>0</v>
      </c>
      <c r="K131" s="77"/>
    </row>
    <row r="132" spans="1:11" ht="18.75" customHeight="1">
      <c r="A132" s="31" t="s">
        <v>182</v>
      </c>
      <c r="B132" s="70" t="s">
        <v>11</v>
      </c>
      <c r="C132" s="71"/>
      <c r="D132" s="71"/>
      <c r="E132" s="71"/>
      <c r="F132" s="71"/>
      <c r="G132" s="71"/>
      <c r="H132" s="71"/>
      <c r="I132" s="71"/>
      <c r="J132" s="71"/>
      <c r="K132" s="72"/>
    </row>
    <row r="133" spans="1:11" ht="39" customHeight="1">
      <c r="A133" s="31" t="s">
        <v>183</v>
      </c>
      <c r="B133" s="8" t="s">
        <v>21</v>
      </c>
      <c r="C133" s="20">
        <f>SUM(D133:J133)</f>
        <v>18326.95117</v>
      </c>
      <c r="D133" s="20">
        <f>SUM(D134:D135)</f>
        <v>0</v>
      </c>
      <c r="E133" s="20">
        <f t="shared" ref="E133:J133" si="51">SUM(E134:E135)</f>
        <v>0</v>
      </c>
      <c r="F133" s="20">
        <f t="shared" si="51"/>
        <v>14122.609200000001</v>
      </c>
      <c r="G133" s="20">
        <f t="shared" si="51"/>
        <v>2804.3419699999999</v>
      </c>
      <c r="H133" s="20">
        <f t="shared" si="51"/>
        <v>1400</v>
      </c>
      <c r="I133" s="20">
        <f t="shared" si="51"/>
        <v>0</v>
      </c>
      <c r="J133" s="20">
        <f t="shared" si="51"/>
        <v>0</v>
      </c>
      <c r="K133" s="73" t="s">
        <v>59</v>
      </c>
    </row>
    <row r="134" spans="1:11" ht="12.75" customHeight="1">
      <c r="A134" s="31" t="s">
        <v>184</v>
      </c>
      <c r="B134" s="8" t="s">
        <v>4</v>
      </c>
      <c r="C134" s="20">
        <f>SUM(D134:J134)</f>
        <v>18326.95117</v>
      </c>
      <c r="D134" s="20">
        <f t="shared" ref="D134:I134" si="52">SUM(D138+D150+D153+D157+D160)</f>
        <v>0</v>
      </c>
      <c r="E134" s="20">
        <f t="shared" si="52"/>
        <v>0</v>
      </c>
      <c r="F134" s="20">
        <f t="shared" si="52"/>
        <v>14122.609200000001</v>
      </c>
      <c r="G134" s="20">
        <f t="shared" si="52"/>
        <v>2804.3419699999999</v>
      </c>
      <c r="H134" s="20">
        <f t="shared" si="52"/>
        <v>1400</v>
      </c>
      <c r="I134" s="20">
        <f t="shared" si="52"/>
        <v>0</v>
      </c>
      <c r="J134" s="20">
        <v>0</v>
      </c>
      <c r="K134" s="81"/>
    </row>
    <row r="135" spans="1:11" ht="12.75" customHeight="1">
      <c r="A135" s="31" t="s">
        <v>185</v>
      </c>
      <c r="B135" s="8" t="s">
        <v>5</v>
      </c>
      <c r="C135" s="20">
        <f>SUM(D135:J135)</f>
        <v>0</v>
      </c>
      <c r="D135" s="20">
        <f>SUM(D139+D154+D161)</f>
        <v>0</v>
      </c>
      <c r="E135" s="20">
        <f t="shared" ref="E135:J135" si="53">SUM(E139+E154+E161)</f>
        <v>0</v>
      </c>
      <c r="F135" s="20">
        <f t="shared" si="53"/>
        <v>0</v>
      </c>
      <c r="G135" s="20">
        <f t="shared" si="53"/>
        <v>0</v>
      </c>
      <c r="H135" s="20">
        <f t="shared" si="53"/>
        <v>0</v>
      </c>
      <c r="I135" s="20">
        <f t="shared" si="53"/>
        <v>0</v>
      </c>
      <c r="J135" s="20">
        <f t="shared" si="53"/>
        <v>0</v>
      </c>
      <c r="K135" s="74"/>
    </row>
    <row r="136" spans="1:11" ht="28.5" customHeight="1">
      <c r="A136" s="31" t="s">
        <v>186</v>
      </c>
      <c r="B136" s="70" t="s">
        <v>69</v>
      </c>
      <c r="C136" s="71"/>
      <c r="D136" s="71"/>
      <c r="E136" s="71"/>
      <c r="F136" s="71"/>
      <c r="G136" s="71"/>
      <c r="H136" s="71"/>
      <c r="I136" s="71"/>
      <c r="J136" s="71"/>
      <c r="K136" s="72"/>
    </row>
    <row r="137" spans="1:11" ht="12.75" customHeight="1">
      <c r="A137" s="31" t="s">
        <v>187</v>
      </c>
      <c r="B137" s="8" t="s">
        <v>17</v>
      </c>
      <c r="C137" s="46">
        <f>SUM(C138:C139)</f>
        <v>14458.20066</v>
      </c>
      <c r="D137" s="46">
        <f>SUM(D138:D139)</f>
        <v>0</v>
      </c>
      <c r="E137" s="46">
        <f t="shared" ref="E137:J137" si="54">SUM(E138:E139)</f>
        <v>0</v>
      </c>
      <c r="F137" s="46">
        <f t="shared" si="54"/>
        <v>12330</v>
      </c>
      <c r="G137" s="46">
        <f t="shared" si="54"/>
        <v>2128.20066</v>
      </c>
      <c r="H137" s="46">
        <f t="shared" si="54"/>
        <v>0</v>
      </c>
      <c r="I137" s="46">
        <f t="shared" si="54"/>
        <v>0</v>
      </c>
      <c r="J137" s="46">
        <f t="shared" si="54"/>
        <v>0</v>
      </c>
      <c r="K137" s="73" t="s">
        <v>557</v>
      </c>
    </row>
    <row r="138" spans="1:11" ht="12.75" customHeight="1">
      <c r="A138" s="31" t="s">
        <v>188</v>
      </c>
      <c r="B138" s="8" t="s">
        <v>4</v>
      </c>
      <c r="C138" s="46">
        <f>SUM(D138:J138)</f>
        <v>14458.20066</v>
      </c>
      <c r="D138" s="46">
        <v>0</v>
      </c>
      <c r="E138" s="46">
        <v>0</v>
      </c>
      <c r="F138" s="20">
        <f>SUM(F146+F142)</f>
        <v>12330</v>
      </c>
      <c r="G138" s="20">
        <f>SUM(G146+G142)</f>
        <v>2128.20066</v>
      </c>
      <c r="H138" s="20">
        <v>0</v>
      </c>
      <c r="I138" s="20">
        <f t="shared" ref="H138:J139" si="55">SUM(H138)</f>
        <v>0</v>
      </c>
      <c r="J138" s="20">
        <f t="shared" si="55"/>
        <v>0</v>
      </c>
      <c r="K138" s="81"/>
    </row>
    <row r="139" spans="1:11" ht="12.75" customHeight="1">
      <c r="A139" s="31" t="s">
        <v>189</v>
      </c>
      <c r="B139" s="8" t="s">
        <v>5</v>
      </c>
      <c r="C139" s="46">
        <f>SUM(D139:J139)</f>
        <v>0</v>
      </c>
      <c r="D139" s="46">
        <v>0</v>
      </c>
      <c r="E139" s="46">
        <v>0</v>
      </c>
      <c r="F139" s="20">
        <v>0</v>
      </c>
      <c r="G139" s="20">
        <v>0</v>
      </c>
      <c r="H139" s="20">
        <f t="shared" si="55"/>
        <v>0</v>
      </c>
      <c r="I139" s="20">
        <f t="shared" si="55"/>
        <v>0</v>
      </c>
      <c r="J139" s="20">
        <f t="shared" si="55"/>
        <v>0</v>
      </c>
      <c r="K139" s="74"/>
    </row>
    <row r="140" spans="1:11" ht="12.75" customHeight="1">
      <c r="A140" s="31" t="s">
        <v>436</v>
      </c>
      <c r="B140" s="70" t="s">
        <v>111</v>
      </c>
      <c r="C140" s="71"/>
      <c r="D140" s="71"/>
      <c r="E140" s="71"/>
      <c r="F140" s="71"/>
      <c r="G140" s="71"/>
      <c r="H140" s="71"/>
      <c r="I140" s="71"/>
      <c r="J140" s="71"/>
      <c r="K140" s="72"/>
    </row>
    <row r="141" spans="1:11" ht="12.75" customHeight="1">
      <c r="A141" s="31" t="s">
        <v>437</v>
      </c>
      <c r="B141" s="8" t="s">
        <v>41</v>
      </c>
      <c r="C141" s="22">
        <f t="shared" ref="C141:J141" si="56">SUM(C142)</f>
        <v>283.20066000000003</v>
      </c>
      <c r="D141" s="22">
        <f t="shared" si="56"/>
        <v>0</v>
      </c>
      <c r="E141" s="22">
        <f t="shared" si="56"/>
        <v>0</v>
      </c>
      <c r="F141" s="22">
        <f t="shared" si="56"/>
        <v>283.20066000000003</v>
      </c>
      <c r="G141" s="22">
        <f t="shared" si="56"/>
        <v>0</v>
      </c>
      <c r="H141" s="22">
        <f t="shared" si="56"/>
        <v>0</v>
      </c>
      <c r="I141" s="22">
        <f t="shared" si="56"/>
        <v>0</v>
      </c>
      <c r="J141" s="22">
        <f t="shared" si="56"/>
        <v>0</v>
      </c>
      <c r="K141" s="73" t="s">
        <v>557</v>
      </c>
    </row>
    <row r="142" spans="1:11" ht="12.75" customHeight="1">
      <c r="A142" s="31" t="s">
        <v>438</v>
      </c>
      <c r="B142" s="8" t="s">
        <v>4</v>
      </c>
      <c r="C142" s="22">
        <f>SUM(D142:J142)</f>
        <v>283.20066000000003</v>
      </c>
      <c r="D142" s="22">
        <v>0</v>
      </c>
      <c r="E142" s="22">
        <v>0</v>
      </c>
      <c r="F142" s="22">
        <v>283.20066000000003</v>
      </c>
      <c r="G142" s="22">
        <v>0</v>
      </c>
      <c r="H142" s="22">
        <v>0</v>
      </c>
      <c r="I142" s="22">
        <f>SUM(H142)</f>
        <v>0</v>
      </c>
      <c r="J142" s="22">
        <f>SUM(I142)</f>
        <v>0</v>
      </c>
      <c r="K142" s="81"/>
    </row>
    <row r="143" spans="1:11" ht="12.75" customHeight="1">
      <c r="A143" s="31" t="s">
        <v>439</v>
      </c>
      <c r="B143" s="8" t="s">
        <v>5</v>
      </c>
      <c r="C143" s="22">
        <f>SUM(D143:J143)</f>
        <v>0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74"/>
    </row>
    <row r="144" spans="1:11" ht="12.75" customHeight="1">
      <c r="A144" s="31" t="s">
        <v>440</v>
      </c>
      <c r="B144" s="70" t="s">
        <v>110</v>
      </c>
      <c r="C144" s="71"/>
      <c r="D144" s="71"/>
      <c r="E144" s="71"/>
      <c r="F144" s="71"/>
      <c r="G144" s="71"/>
      <c r="H144" s="71"/>
      <c r="I144" s="71"/>
      <c r="J144" s="71"/>
      <c r="K144" s="72"/>
    </row>
    <row r="145" spans="1:11" ht="12.75" customHeight="1">
      <c r="A145" s="31" t="s">
        <v>441</v>
      </c>
      <c r="B145" s="8" t="s">
        <v>41</v>
      </c>
      <c r="C145" s="20">
        <f t="shared" ref="C145:J145" si="57">SUM(C146)</f>
        <v>14175</v>
      </c>
      <c r="D145" s="20">
        <f t="shared" si="57"/>
        <v>0</v>
      </c>
      <c r="E145" s="20">
        <f t="shared" si="57"/>
        <v>0</v>
      </c>
      <c r="F145" s="20">
        <f t="shared" si="57"/>
        <v>12046.79934</v>
      </c>
      <c r="G145" s="20">
        <f t="shared" si="57"/>
        <v>2128.20066</v>
      </c>
      <c r="H145" s="20">
        <f t="shared" si="57"/>
        <v>0</v>
      </c>
      <c r="I145" s="20">
        <f t="shared" si="57"/>
        <v>0</v>
      </c>
      <c r="J145" s="20">
        <f t="shared" si="57"/>
        <v>0</v>
      </c>
      <c r="K145" s="73" t="s">
        <v>557</v>
      </c>
    </row>
    <row r="146" spans="1:11" ht="12.75" customHeight="1">
      <c r="A146" s="31" t="s">
        <v>442</v>
      </c>
      <c r="B146" s="8" t="s">
        <v>4</v>
      </c>
      <c r="C146" s="20">
        <f>SUM(D146:J146)</f>
        <v>14175</v>
      </c>
      <c r="D146" s="20">
        <v>0</v>
      </c>
      <c r="E146" s="20">
        <v>0</v>
      </c>
      <c r="F146" s="20">
        <v>12046.79934</v>
      </c>
      <c r="G146" s="20">
        <v>2128.20066</v>
      </c>
      <c r="H146" s="20">
        <v>0</v>
      </c>
      <c r="I146" s="20">
        <f>SUM(H146)</f>
        <v>0</v>
      </c>
      <c r="J146" s="20">
        <f>SUM(I146)</f>
        <v>0</v>
      </c>
      <c r="K146" s="81"/>
    </row>
    <row r="147" spans="1:11" ht="12.75" customHeight="1">
      <c r="A147" s="31" t="s">
        <v>443</v>
      </c>
      <c r="B147" s="8" t="s">
        <v>5</v>
      </c>
      <c r="C147" s="20">
        <f>SUM(D147:J147)</f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74"/>
    </row>
    <row r="148" spans="1:11" ht="12.75" customHeight="1">
      <c r="A148" s="31" t="s">
        <v>190</v>
      </c>
      <c r="B148" s="70" t="s">
        <v>71</v>
      </c>
      <c r="C148" s="71"/>
      <c r="D148" s="71"/>
      <c r="E148" s="71"/>
      <c r="F148" s="71"/>
      <c r="G148" s="71"/>
      <c r="H148" s="71"/>
      <c r="I148" s="71"/>
      <c r="J148" s="71"/>
      <c r="K148" s="72"/>
    </row>
    <row r="149" spans="1:11" ht="12.75" customHeight="1">
      <c r="A149" s="31" t="s">
        <v>191</v>
      </c>
      <c r="B149" s="8" t="s">
        <v>17</v>
      </c>
      <c r="C149" s="20">
        <f>SUM(D149:J149)</f>
        <v>0</v>
      </c>
      <c r="D149" s="46">
        <f>SUM(D150)</f>
        <v>0</v>
      </c>
      <c r="E149" s="46">
        <f t="shared" ref="E149:J149" si="58">SUM(E150)</f>
        <v>0</v>
      </c>
      <c r="F149" s="46">
        <f t="shared" si="58"/>
        <v>0</v>
      </c>
      <c r="G149" s="46">
        <f t="shared" si="58"/>
        <v>0</v>
      </c>
      <c r="H149" s="46">
        <f t="shared" si="58"/>
        <v>0</v>
      </c>
      <c r="I149" s="46">
        <f t="shared" si="58"/>
        <v>0</v>
      </c>
      <c r="J149" s="46">
        <f t="shared" si="58"/>
        <v>0</v>
      </c>
      <c r="K149" s="96" t="s">
        <v>616</v>
      </c>
    </row>
    <row r="150" spans="1:11" ht="12.75" customHeight="1">
      <c r="A150" s="31" t="s">
        <v>192</v>
      </c>
      <c r="B150" s="32" t="s">
        <v>4</v>
      </c>
      <c r="C150" s="26">
        <f>SUM(D150:J150)</f>
        <v>0</v>
      </c>
      <c r="D150" s="47">
        <v>0</v>
      </c>
      <c r="E150" s="47">
        <v>0</v>
      </c>
      <c r="F150" s="26">
        <v>0</v>
      </c>
      <c r="G150" s="26">
        <v>0</v>
      </c>
      <c r="H150" s="26">
        <f>SUM(G150)</f>
        <v>0</v>
      </c>
      <c r="I150" s="26">
        <f>SUM(H150)</f>
        <v>0</v>
      </c>
      <c r="J150" s="26">
        <f>SUM(I150)</f>
        <v>0</v>
      </c>
      <c r="K150" s="97"/>
    </row>
    <row r="151" spans="1:11" ht="12.75" customHeight="1">
      <c r="A151" s="31" t="s">
        <v>193</v>
      </c>
      <c r="B151" s="70" t="s">
        <v>101</v>
      </c>
      <c r="C151" s="71"/>
      <c r="D151" s="71"/>
      <c r="E151" s="71"/>
      <c r="F151" s="71"/>
      <c r="G151" s="71"/>
      <c r="H151" s="71"/>
      <c r="I151" s="71"/>
      <c r="J151" s="71"/>
      <c r="K151" s="72"/>
    </row>
    <row r="152" spans="1:11" ht="12.75" customHeight="1">
      <c r="A152" s="31" t="s">
        <v>194</v>
      </c>
      <c r="B152" s="8" t="s">
        <v>17</v>
      </c>
      <c r="C152" s="46">
        <f>SUM(C153:C154)</f>
        <v>0</v>
      </c>
      <c r="D152" s="46">
        <f>SUM(D153:D154)</f>
        <v>0</v>
      </c>
      <c r="E152" s="46">
        <f t="shared" ref="E152:J152" si="59">SUM(E153:E154)</f>
        <v>0</v>
      </c>
      <c r="F152" s="46">
        <f t="shared" si="59"/>
        <v>0</v>
      </c>
      <c r="G152" s="46">
        <f t="shared" si="59"/>
        <v>0</v>
      </c>
      <c r="H152" s="46">
        <f t="shared" si="59"/>
        <v>0</v>
      </c>
      <c r="I152" s="46">
        <f t="shared" si="59"/>
        <v>0</v>
      </c>
      <c r="J152" s="46">
        <f t="shared" si="59"/>
        <v>0</v>
      </c>
      <c r="K152" s="73" t="s">
        <v>617</v>
      </c>
    </row>
    <row r="153" spans="1:11" ht="12.75" customHeight="1">
      <c r="A153" s="31" t="s">
        <v>195</v>
      </c>
      <c r="B153" s="8" t="s">
        <v>4</v>
      </c>
      <c r="C153" s="46">
        <f>SUM(D153:J153)</f>
        <v>0</v>
      </c>
      <c r="D153" s="46">
        <v>0</v>
      </c>
      <c r="E153" s="46">
        <v>0</v>
      </c>
      <c r="F153" s="20">
        <v>0</v>
      </c>
      <c r="G153" s="20">
        <v>0</v>
      </c>
      <c r="H153" s="20">
        <f t="shared" ref="H153:J154" si="60">SUM(G153)</f>
        <v>0</v>
      </c>
      <c r="I153" s="20">
        <f t="shared" si="60"/>
        <v>0</v>
      </c>
      <c r="J153" s="20">
        <f t="shared" si="60"/>
        <v>0</v>
      </c>
      <c r="K153" s="81"/>
    </row>
    <row r="154" spans="1:11" ht="12.75" customHeight="1">
      <c r="A154" s="31" t="s">
        <v>444</v>
      </c>
      <c r="B154" s="8" t="s">
        <v>5</v>
      </c>
      <c r="C154" s="46">
        <f>SUM(D154:J154)</f>
        <v>0</v>
      </c>
      <c r="D154" s="46">
        <v>0</v>
      </c>
      <c r="E154" s="46">
        <v>0</v>
      </c>
      <c r="F154" s="20">
        <v>0</v>
      </c>
      <c r="G154" s="20">
        <v>0</v>
      </c>
      <c r="H154" s="20">
        <f t="shared" si="60"/>
        <v>0</v>
      </c>
      <c r="I154" s="20">
        <f t="shared" si="60"/>
        <v>0</v>
      </c>
      <c r="J154" s="20">
        <f t="shared" si="60"/>
        <v>0</v>
      </c>
      <c r="K154" s="74"/>
    </row>
    <row r="155" spans="1:11" ht="12.75" customHeight="1">
      <c r="A155" s="31" t="s">
        <v>196</v>
      </c>
      <c r="B155" s="70" t="s">
        <v>91</v>
      </c>
      <c r="C155" s="71"/>
      <c r="D155" s="71"/>
      <c r="E155" s="71"/>
      <c r="F155" s="71"/>
      <c r="G155" s="71"/>
      <c r="H155" s="71"/>
      <c r="I155" s="71"/>
      <c r="J155" s="71"/>
      <c r="K155" s="72"/>
    </row>
    <row r="156" spans="1:11" ht="12.75" customHeight="1">
      <c r="A156" s="31" t="s">
        <v>197</v>
      </c>
      <c r="B156" s="8" t="s">
        <v>17</v>
      </c>
      <c r="C156" s="20">
        <f>SUM(D156:J156)</f>
        <v>3868.7505099999998</v>
      </c>
      <c r="D156" s="46">
        <f>SUM(D157)</f>
        <v>0</v>
      </c>
      <c r="E156" s="46">
        <f t="shared" ref="E156:J156" si="61">SUM(E157)</f>
        <v>0</v>
      </c>
      <c r="F156" s="46">
        <f t="shared" si="61"/>
        <v>1792.6092000000001</v>
      </c>
      <c r="G156" s="46">
        <f t="shared" si="61"/>
        <v>676.14130999999998</v>
      </c>
      <c r="H156" s="46">
        <f t="shared" si="61"/>
        <v>1400</v>
      </c>
      <c r="I156" s="46">
        <f t="shared" si="61"/>
        <v>0</v>
      </c>
      <c r="J156" s="46">
        <f t="shared" si="61"/>
        <v>0</v>
      </c>
      <c r="K156" s="96" t="s">
        <v>558</v>
      </c>
    </row>
    <row r="157" spans="1:11" ht="12.75" customHeight="1">
      <c r="A157" s="31" t="s">
        <v>198</v>
      </c>
      <c r="B157" s="32" t="s">
        <v>4</v>
      </c>
      <c r="C157" s="26">
        <f>SUM(D157:J157)</f>
        <v>3868.7505099999998</v>
      </c>
      <c r="D157" s="47">
        <v>0</v>
      </c>
      <c r="E157" s="47">
        <v>0</v>
      </c>
      <c r="F157" s="26">
        <v>1792.6092000000001</v>
      </c>
      <c r="G157" s="26">
        <v>676.14130999999998</v>
      </c>
      <c r="H157" s="26">
        <v>1400</v>
      </c>
      <c r="I157" s="26">
        <v>0</v>
      </c>
      <c r="J157" s="26">
        <f>SUM(I157)</f>
        <v>0</v>
      </c>
      <c r="K157" s="97"/>
    </row>
    <row r="158" spans="1:11" ht="12.75" customHeight="1">
      <c r="A158" s="31" t="s">
        <v>199</v>
      </c>
      <c r="B158" s="70" t="s">
        <v>102</v>
      </c>
      <c r="C158" s="71"/>
      <c r="D158" s="71"/>
      <c r="E158" s="71"/>
      <c r="F158" s="71"/>
      <c r="G158" s="71"/>
      <c r="H158" s="71"/>
      <c r="I158" s="71"/>
      <c r="J158" s="71"/>
      <c r="K158" s="72"/>
    </row>
    <row r="159" spans="1:11" ht="12.75" customHeight="1">
      <c r="A159" s="31" t="s">
        <v>200</v>
      </c>
      <c r="B159" s="8" t="s">
        <v>17</v>
      </c>
      <c r="C159" s="46">
        <f>SUM(C160:C161)</f>
        <v>0</v>
      </c>
      <c r="D159" s="46">
        <f>SUM(D160:D161)</f>
        <v>0</v>
      </c>
      <c r="E159" s="46">
        <f t="shared" ref="E159:J159" si="62">SUM(E160:E161)</f>
        <v>0</v>
      </c>
      <c r="F159" s="46">
        <f t="shared" si="62"/>
        <v>0</v>
      </c>
      <c r="G159" s="46">
        <f t="shared" si="62"/>
        <v>0</v>
      </c>
      <c r="H159" s="46">
        <f t="shared" si="62"/>
        <v>0</v>
      </c>
      <c r="I159" s="46">
        <f t="shared" si="62"/>
        <v>0</v>
      </c>
      <c r="J159" s="46">
        <f t="shared" si="62"/>
        <v>0</v>
      </c>
      <c r="K159" s="73" t="s">
        <v>615</v>
      </c>
    </row>
    <row r="160" spans="1:11" ht="12.75" customHeight="1">
      <c r="A160" s="31" t="s">
        <v>201</v>
      </c>
      <c r="B160" s="8" t="s">
        <v>4</v>
      </c>
      <c r="C160" s="46">
        <f>SUM(D160:J160)</f>
        <v>0</v>
      </c>
      <c r="D160" s="46">
        <v>0</v>
      </c>
      <c r="E160" s="46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f>SUM(I160)</f>
        <v>0</v>
      </c>
      <c r="K160" s="81"/>
    </row>
    <row r="161" spans="1:11" ht="12.75" customHeight="1">
      <c r="A161" s="31" t="s">
        <v>445</v>
      </c>
      <c r="B161" s="8" t="s">
        <v>5</v>
      </c>
      <c r="C161" s="46">
        <f>SUM(D161:J161)</f>
        <v>0</v>
      </c>
      <c r="D161" s="46">
        <v>0</v>
      </c>
      <c r="E161" s="46">
        <v>0</v>
      </c>
      <c r="F161" s="20">
        <v>0</v>
      </c>
      <c r="G161" s="20">
        <v>0</v>
      </c>
      <c r="H161" s="20">
        <f>SUM(G161)</f>
        <v>0</v>
      </c>
      <c r="I161" s="20">
        <f>SUM(H161)</f>
        <v>0</v>
      </c>
      <c r="J161" s="20">
        <f>SUM(I161)</f>
        <v>0</v>
      </c>
      <c r="K161" s="74"/>
    </row>
    <row r="162" spans="1:11" ht="15" customHeight="1">
      <c r="A162" s="31" t="s">
        <v>202</v>
      </c>
      <c r="B162" s="70" t="s">
        <v>12</v>
      </c>
      <c r="C162" s="71"/>
      <c r="D162" s="71"/>
      <c r="E162" s="71"/>
      <c r="F162" s="71"/>
      <c r="G162" s="71"/>
      <c r="H162" s="71"/>
      <c r="I162" s="71"/>
      <c r="J162" s="71"/>
      <c r="K162" s="72"/>
    </row>
    <row r="163" spans="1:11">
      <c r="A163" s="31" t="s">
        <v>203</v>
      </c>
      <c r="B163" s="8" t="s">
        <v>27</v>
      </c>
      <c r="C163" s="48">
        <f t="shared" ref="C163:J163" si="63">SUM(C164:C165)</f>
        <v>5593.6</v>
      </c>
      <c r="D163" s="48">
        <f t="shared" si="63"/>
        <v>4173.6000000000004</v>
      </c>
      <c r="E163" s="48">
        <f t="shared" si="63"/>
        <v>1420</v>
      </c>
      <c r="F163" s="48">
        <f t="shared" si="63"/>
        <v>0</v>
      </c>
      <c r="G163" s="48">
        <f t="shared" si="63"/>
        <v>0</v>
      </c>
      <c r="H163" s="48">
        <f t="shared" si="63"/>
        <v>0</v>
      </c>
      <c r="I163" s="48">
        <f t="shared" si="63"/>
        <v>0</v>
      </c>
      <c r="J163" s="48">
        <f t="shared" si="63"/>
        <v>0</v>
      </c>
      <c r="K163" s="73" t="s">
        <v>59</v>
      </c>
    </row>
    <row r="164" spans="1:11">
      <c r="A164" s="31" t="s">
        <v>204</v>
      </c>
      <c r="B164" s="8" t="s">
        <v>4</v>
      </c>
      <c r="C164" s="48">
        <f>SUM(D164:J164)</f>
        <v>2249.1999999999998</v>
      </c>
      <c r="D164" s="48">
        <f>SUM(D172+D168)</f>
        <v>829.2</v>
      </c>
      <c r="E164" s="48">
        <f t="shared" ref="E164:J164" si="64">SUM(E172)</f>
        <v>1420</v>
      </c>
      <c r="F164" s="48">
        <f t="shared" si="64"/>
        <v>0</v>
      </c>
      <c r="G164" s="48">
        <f t="shared" si="64"/>
        <v>0</v>
      </c>
      <c r="H164" s="48">
        <f t="shared" si="64"/>
        <v>0</v>
      </c>
      <c r="I164" s="48">
        <f t="shared" si="64"/>
        <v>0</v>
      </c>
      <c r="J164" s="48">
        <f t="shared" si="64"/>
        <v>0</v>
      </c>
      <c r="K164" s="81"/>
    </row>
    <row r="165" spans="1:11">
      <c r="A165" s="31" t="s">
        <v>205</v>
      </c>
      <c r="B165" s="8" t="s">
        <v>5</v>
      </c>
      <c r="C165" s="48">
        <f>SUM(D165:J165)</f>
        <v>3344.4</v>
      </c>
      <c r="D165" s="48">
        <f>SUM(D173+D169)</f>
        <v>3344.4</v>
      </c>
      <c r="E165" s="48">
        <f t="shared" ref="E165:J165" si="65">SUM(E173)</f>
        <v>0</v>
      </c>
      <c r="F165" s="48">
        <f t="shared" si="65"/>
        <v>0</v>
      </c>
      <c r="G165" s="48">
        <f t="shared" si="65"/>
        <v>0</v>
      </c>
      <c r="H165" s="48">
        <f t="shared" si="65"/>
        <v>0</v>
      </c>
      <c r="I165" s="48">
        <f t="shared" si="65"/>
        <v>0</v>
      </c>
      <c r="J165" s="48">
        <f t="shared" si="65"/>
        <v>0</v>
      </c>
      <c r="K165" s="74"/>
    </row>
    <row r="166" spans="1:11" ht="28.5" customHeight="1">
      <c r="A166" s="31" t="s">
        <v>584</v>
      </c>
      <c r="B166" s="70" t="s">
        <v>67</v>
      </c>
      <c r="C166" s="71"/>
      <c r="D166" s="71"/>
      <c r="E166" s="71"/>
      <c r="F166" s="71"/>
      <c r="G166" s="71"/>
      <c r="H166" s="71"/>
      <c r="I166" s="71"/>
      <c r="J166" s="71"/>
      <c r="K166" s="72"/>
    </row>
    <row r="167" spans="1:11">
      <c r="A167" s="31" t="s">
        <v>585</v>
      </c>
      <c r="B167" s="8" t="s">
        <v>29</v>
      </c>
      <c r="C167" s="46">
        <f t="shared" ref="C167:J167" si="66">SUM(C168:C169)</f>
        <v>3037.4</v>
      </c>
      <c r="D167" s="46">
        <f t="shared" si="66"/>
        <v>3037.4</v>
      </c>
      <c r="E167" s="46">
        <f t="shared" si="66"/>
        <v>0</v>
      </c>
      <c r="F167" s="46">
        <f t="shared" si="66"/>
        <v>0</v>
      </c>
      <c r="G167" s="46">
        <f t="shared" si="66"/>
        <v>0</v>
      </c>
      <c r="H167" s="46">
        <f t="shared" si="66"/>
        <v>0</v>
      </c>
      <c r="I167" s="46">
        <f t="shared" si="66"/>
        <v>0</v>
      </c>
      <c r="J167" s="46">
        <f t="shared" si="66"/>
        <v>0</v>
      </c>
      <c r="K167" s="73" t="s">
        <v>559</v>
      </c>
    </row>
    <row r="168" spans="1:11">
      <c r="A168" s="31" t="s">
        <v>586</v>
      </c>
      <c r="B168" s="8" t="s">
        <v>4</v>
      </c>
      <c r="C168" s="46">
        <f>SUM(D168:J168)</f>
        <v>281</v>
      </c>
      <c r="D168" s="46">
        <v>281</v>
      </c>
      <c r="E168" s="46">
        <v>0</v>
      </c>
      <c r="F168" s="46">
        <v>0</v>
      </c>
      <c r="G168" s="46">
        <v>0</v>
      </c>
      <c r="H168" s="20">
        <v>0</v>
      </c>
      <c r="I168" s="20">
        <v>0</v>
      </c>
      <c r="J168" s="20">
        <v>0</v>
      </c>
      <c r="K168" s="81"/>
    </row>
    <row r="169" spans="1:11">
      <c r="A169" s="31" t="s">
        <v>587</v>
      </c>
      <c r="B169" s="8" t="s">
        <v>5</v>
      </c>
      <c r="C169" s="46">
        <f>SUM(D169:J169)</f>
        <v>2756.4</v>
      </c>
      <c r="D169" s="46">
        <v>2756.4</v>
      </c>
      <c r="E169" s="46">
        <v>0</v>
      </c>
      <c r="F169" s="46">
        <v>0</v>
      </c>
      <c r="G169" s="46">
        <v>0</v>
      </c>
      <c r="H169" s="20">
        <f>SUM(G169)</f>
        <v>0</v>
      </c>
      <c r="I169" s="20">
        <f>SUM(H169)</f>
        <v>0</v>
      </c>
      <c r="J169" s="20">
        <f>SUM(I169)</f>
        <v>0</v>
      </c>
      <c r="K169" s="74"/>
    </row>
    <row r="170" spans="1:11" ht="30" customHeight="1">
      <c r="A170" s="31" t="s">
        <v>206</v>
      </c>
      <c r="B170" s="70" t="s">
        <v>69</v>
      </c>
      <c r="C170" s="71"/>
      <c r="D170" s="71"/>
      <c r="E170" s="71"/>
      <c r="F170" s="71"/>
      <c r="G170" s="71"/>
      <c r="H170" s="71"/>
      <c r="I170" s="71"/>
      <c r="J170" s="71"/>
      <c r="K170" s="72"/>
    </row>
    <row r="171" spans="1:11">
      <c r="A171" s="31" t="s">
        <v>207</v>
      </c>
      <c r="B171" s="8" t="s">
        <v>17</v>
      </c>
      <c r="C171" s="46">
        <f>SUM(C172:C173)</f>
        <v>2556.1999999999998</v>
      </c>
      <c r="D171" s="46">
        <f>SUM(D172:D173)</f>
        <v>1136.2</v>
      </c>
      <c r="E171" s="46">
        <f t="shared" ref="E171:J171" si="67">SUM(E172:E173)</f>
        <v>1420</v>
      </c>
      <c r="F171" s="46">
        <f t="shared" si="67"/>
        <v>0</v>
      </c>
      <c r="G171" s="46">
        <f t="shared" si="67"/>
        <v>0</v>
      </c>
      <c r="H171" s="46">
        <f t="shared" si="67"/>
        <v>0</v>
      </c>
      <c r="I171" s="46">
        <f t="shared" si="67"/>
        <v>0</v>
      </c>
      <c r="J171" s="46">
        <f t="shared" si="67"/>
        <v>0</v>
      </c>
      <c r="K171" s="73" t="s">
        <v>557</v>
      </c>
    </row>
    <row r="172" spans="1:11">
      <c r="A172" s="31" t="s">
        <v>208</v>
      </c>
      <c r="B172" s="8" t="s">
        <v>4</v>
      </c>
      <c r="C172" s="46">
        <f>SUM(D172:J172)</f>
        <v>1968.2</v>
      </c>
      <c r="D172" s="46">
        <v>548.20000000000005</v>
      </c>
      <c r="E172" s="46">
        <v>1420</v>
      </c>
      <c r="F172" s="20">
        <v>0</v>
      </c>
      <c r="G172" s="20">
        <v>0</v>
      </c>
      <c r="H172" s="20">
        <v>0</v>
      </c>
      <c r="I172" s="20">
        <f t="shared" ref="H172:J173" si="68">SUM(H172)</f>
        <v>0</v>
      </c>
      <c r="J172" s="20">
        <f t="shared" si="68"/>
        <v>0</v>
      </c>
      <c r="K172" s="81"/>
    </row>
    <row r="173" spans="1:11">
      <c r="A173" s="31" t="s">
        <v>209</v>
      </c>
      <c r="B173" s="8" t="s">
        <v>5</v>
      </c>
      <c r="C173" s="46">
        <f>SUM(D173:J173)</f>
        <v>588</v>
      </c>
      <c r="D173" s="46">
        <v>588</v>
      </c>
      <c r="E173" s="46">
        <v>0</v>
      </c>
      <c r="F173" s="20">
        <v>0</v>
      </c>
      <c r="G173" s="20">
        <v>0</v>
      </c>
      <c r="H173" s="20">
        <f t="shared" si="68"/>
        <v>0</v>
      </c>
      <c r="I173" s="20">
        <f t="shared" si="68"/>
        <v>0</v>
      </c>
      <c r="J173" s="20">
        <f t="shared" si="68"/>
        <v>0</v>
      </c>
      <c r="K173" s="74"/>
    </row>
    <row r="174" spans="1:11" ht="17.25" customHeight="1">
      <c r="A174" s="31" t="s">
        <v>210</v>
      </c>
      <c r="B174" s="90" t="s">
        <v>13</v>
      </c>
      <c r="C174" s="91"/>
      <c r="D174" s="91"/>
      <c r="E174" s="91"/>
      <c r="F174" s="91"/>
      <c r="G174" s="91"/>
      <c r="H174" s="91"/>
      <c r="I174" s="91"/>
      <c r="J174" s="91"/>
      <c r="K174" s="92"/>
    </row>
    <row r="175" spans="1:11" ht="37.5" customHeight="1">
      <c r="A175" s="31" t="s">
        <v>211</v>
      </c>
      <c r="B175" s="14" t="s">
        <v>14</v>
      </c>
      <c r="C175" s="43">
        <f>SUM(D175:J175)</f>
        <v>65760.758610000004</v>
      </c>
      <c r="D175" s="43">
        <f>SUM(D176:D177)</f>
        <v>4991.8999999999996</v>
      </c>
      <c r="E175" s="43">
        <f t="shared" ref="E175:J175" si="69">SUM(E176:E177)</f>
        <v>1541.6</v>
      </c>
      <c r="F175" s="43">
        <f t="shared" si="69"/>
        <v>1333.2586099999999</v>
      </c>
      <c r="G175" s="43">
        <f t="shared" si="69"/>
        <v>13600</v>
      </c>
      <c r="H175" s="43">
        <f t="shared" si="69"/>
        <v>20518.5</v>
      </c>
      <c r="I175" s="43">
        <f t="shared" si="69"/>
        <v>21775.5</v>
      </c>
      <c r="J175" s="43">
        <f t="shared" si="69"/>
        <v>2000</v>
      </c>
      <c r="K175" s="93" t="s">
        <v>59</v>
      </c>
    </row>
    <row r="176" spans="1:11">
      <c r="A176" s="31" t="s">
        <v>212</v>
      </c>
      <c r="B176" s="14" t="s">
        <v>4</v>
      </c>
      <c r="C176" s="45">
        <f>SUM(D176:J176)</f>
        <v>62760.758610000004</v>
      </c>
      <c r="D176" s="45">
        <f t="shared" ref="D176:J176" si="70">SUM(D184+D189+D193+D196+D180)</f>
        <v>1991.9</v>
      </c>
      <c r="E176" s="45">
        <f t="shared" si="70"/>
        <v>1541.6</v>
      </c>
      <c r="F176" s="45">
        <f t="shared" si="70"/>
        <v>1333.2586099999999</v>
      </c>
      <c r="G176" s="45">
        <f t="shared" si="70"/>
        <v>13600</v>
      </c>
      <c r="H176" s="45">
        <f t="shared" si="70"/>
        <v>20518.5</v>
      </c>
      <c r="I176" s="45">
        <f t="shared" si="70"/>
        <v>21775.5</v>
      </c>
      <c r="J176" s="45">
        <f t="shared" si="70"/>
        <v>2000</v>
      </c>
      <c r="K176" s="94"/>
    </row>
    <row r="177" spans="1:11">
      <c r="A177" s="31" t="s">
        <v>213</v>
      </c>
      <c r="B177" s="14" t="s">
        <v>5</v>
      </c>
      <c r="C177" s="45">
        <f>SUM(D177:J177)</f>
        <v>3000</v>
      </c>
      <c r="D177" s="45">
        <f t="shared" ref="D177:J177" si="71">SUM(D185+D190+D181)</f>
        <v>3000</v>
      </c>
      <c r="E177" s="45">
        <f t="shared" si="71"/>
        <v>0</v>
      </c>
      <c r="F177" s="45">
        <f t="shared" si="71"/>
        <v>0</v>
      </c>
      <c r="G177" s="45">
        <f t="shared" si="71"/>
        <v>0</v>
      </c>
      <c r="H177" s="45">
        <f t="shared" si="71"/>
        <v>0</v>
      </c>
      <c r="I177" s="45">
        <f t="shared" si="71"/>
        <v>0</v>
      </c>
      <c r="J177" s="45">
        <f t="shared" si="71"/>
        <v>0</v>
      </c>
      <c r="K177" s="95"/>
    </row>
    <row r="178" spans="1:11" ht="26.25" customHeight="1">
      <c r="A178" s="31" t="s">
        <v>588</v>
      </c>
      <c r="B178" s="70" t="s">
        <v>67</v>
      </c>
      <c r="C178" s="71"/>
      <c r="D178" s="71"/>
      <c r="E178" s="71"/>
      <c r="F178" s="71"/>
      <c r="G178" s="71"/>
      <c r="H178" s="71"/>
      <c r="I178" s="71"/>
      <c r="J178" s="71"/>
      <c r="K178" s="72"/>
    </row>
    <row r="179" spans="1:11">
      <c r="A179" s="31" t="s">
        <v>589</v>
      </c>
      <c r="B179" s="8" t="s">
        <v>29</v>
      </c>
      <c r="C179" s="46">
        <f t="shared" ref="C179:J179" si="72">SUM(C180:C181)</f>
        <v>52551</v>
      </c>
      <c r="D179" s="46">
        <f t="shared" si="72"/>
        <v>0</v>
      </c>
      <c r="E179" s="46">
        <f t="shared" si="72"/>
        <v>0</v>
      </c>
      <c r="F179" s="46">
        <f t="shared" si="72"/>
        <v>0</v>
      </c>
      <c r="G179" s="46">
        <f t="shared" si="72"/>
        <v>13000</v>
      </c>
      <c r="H179" s="46">
        <f t="shared" si="72"/>
        <v>19775.5</v>
      </c>
      <c r="I179" s="46">
        <f t="shared" si="72"/>
        <v>19775.5</v>
      </c>
      <c r="J179" s="46">
        <f t="shared" si="72"/>
        <v>0</v>
      </c>
      <c r="K179" s="73" t="s">
        <v>559</v>
      </c>
    </row>
    <row r="180" spans="1:11">
      <c r="A180" s="31" t="s">
        <v>590</v>
      </c>
      <c r="B180" s="8" t="s">
        <v>4</v>
      </c>
      <c r="C180" s="46">
        <f>SUM(D180:J180)</f>
        <v>52551</v>
      </c>
      <c r="D180" s="46">
        <v>0</v>
      </c>
      <c r="E180" s="46">
        <v>0</v>
      </c>
      <c r="F180" s="46">
        <v>0</v>
      </c>
      <c r="G180" s="46">
        <v>13000</v>
      </c>
      <c r="H180" s="20">
        <v>19775.5</v>
      </c>
      <c r="I180" s="20">
        <v>19775.5</v>
      </c>
      <c r="J180" s="20">
        <v>0</v>
      </c>
      <c r="K180" s="81"/>
    </row>
    <row r="181" spans="1:11">
      <c r="A181" s="31" t="s">
        <v>591</v>
      </c>
      <c r="B181" s="8" t="s">
        <v>5</v>
      </c>
      <c r="C181" s="46">
        <f>SUM(D181:J181)</f>
        <v>0</v>
      </c>
      <c r="D181" s="46">
        <v>0</v>
      </c>
      <c r="E181" s="46">
        <v>0</v>
      </c>
      <c r="F181" s="46">
        <v>0</v>
      </c>
      <c r="G181" s="46">
        <v>0</v>
      </c>
      <c r="H181" s="20">
        <f>SUM(G181)</f>
        <v>0</v>
      </c>
      <c r="I181" s="20">
        <f>SUM(H181)</f>
        <v>0</v>
      </c>
      <c r="J181" s="20">
        <f>SUM(I181)</f>
        <v>0</v>
      </c>
      <c r="K181" s="74"/>
    </row>
    <row r="182" spans="1:11" ht="31.5" customHeight="1">
      <c r="A182" s="31" t="s">
        <v>214</v>
      </c>
      <c r="B182" s="70" t="s">
        <v>68</v>
      </c>
      <c r="C182" s="71"/>
      <c r="D182" s="71"/>
      <c r="E182" s="71"/>
      <c r="F182" s="71"/>
      <c r="G182" s="71"/>
      <c r="H182" s="71"/>
      <c r="I182" s="71"/>
      <c r="J182" s="71"/>
      <c r="K182" s="72"/>
    </row>
    <row r="183" spans="1:11">
      <c r="A183" s="31" t="s">
        <v>215</v>
      </c>
      <c r="B183" s="8" t="s">
        <v>17</v>
      </c>
      <c r="C183" s="20">
        <f>SUM(D183:J183)</f>
        <v>9477.55861</v>
      </c>
      <c r="D183" s="46">
        <f t="shared" ref="D183:J183" si="73">SUM(D184:D185)</f>
        <v>4200</v>
      </c>
      <c r="E183" s="46">
        <f t="shared" si="73"/>
        <v>1100</v>
      </c>
      <c r="F183" s="46">
        <f t="shared" si="73"/>
        <v>1250.40861</v>
      </c>
      <c r="G183" s="46">
        <f t="shared" si="73"/>
        <v>427.15</v>
      </c>
      <c r="H183" s="46">
        <f t="shared" si="73"/>
        <v>500</v>
      </c>
      <c r="I183" s="46">
        <f t="shared" si="73"/>
        <v>1000</v>
      </c>
      <c r="J183" s="46">
        <f t="shared" si="73"/>
        <v>1000</v>
      </c>
      <c r="K183" s="73" t="s">
        <v>560</v>
      </c>
    </row>
    <row r="184" spans="1:11">
      <c r="A184" s="31" t="s">
        <v>216</v>
      </c>
      <c r="B184" s="8" t="s">
        <v>4</v>
      </c>
      <c r="C184" s="20">
        <f>SUM(D184:J184)</f>
        <v>6477.55861</v>
      </c>
      <c r="D184" s="46">
        <v>1200</v>
      </c>
      <c r="E184" s="46">
        <v>1100</v>
      </c>
      <c r="F184" s="46">
        <v>1250.40861</v>
      </c>
      <c r="G184" s="46">
        <v>427.15</v>
      </c>
      <c r="H184" s="20">
        <v>500</v>
      </c>
      <c r="I184" s="20">
        <v>1000</v>
      </c>
      <c r="J184" s="20">
        <v>1000</v>
      </c>
      <c r="K184" s="81"/>
    </row>
    <row r="185" spans="1:11">
      <c r="A185" s="31" t="s">
        <v>217</v>
      </c>
      <c r="B185" s="8" t="s">
        <v>5</v>
      </c>
      <c r="C185" s="20">
        <f>SUM(D185:J185)</f>
        <v>3000</v>
      </c>
      <c r="D185" s="46">
        <v>3000</v>
      </c>
      <c r="E185" s="46">
        <f t="shared" ref="E185:J185" si="74">SUM(E186)</f>
        <v>0</v>
      </c>
      <c r="F185" s="46">
        <f t="shared" si="74"/>
        <v>0</v>
      </c>
      <c r="G185" s="46">
        <f t="shared" si="74"/>
        <v>0</v>
      </c>
      <c r="H185" s="46">
        <f t="shared" si="74"/>
        <v>0</v>
      </c>
      <c r="I185" s="46">
        <f t="shared" si="74"/>
        <v>0</v>
      </c>
      <c r="J185" s="46">
        <f t="shared" si="74"/>
        <v>0</v>
      </c>
      <c r="K185" s="74"/>
    </row>
    <row r="186" spans="1:11">
      <c r="A186" s="31" t="s">
        <v>446</v>
      </c>
      <c r="B186" s="14" t="s">
        <v>54</v>
      </c>
      <c r="C186" s="20">
        <f>SUM(D186:J186)</f>
        <v>0</v>
      </c>
      <c r="D186" s="28">
        <v>0</v>
      </c>
      <c r="E186" s="20">
        <v>0</v>
      </c>
      <c r="F186" s="20">
        <v>0</v>
      </c>
      <c r="G186" s="20">
        <f>SUM(F186)</f>
        <v>0</v>
      </c>
      <c r="H186" s="20">
        <f>SUM(G186)</f>
        <v>0</v>
      </c>
      <c r="I186" s="20">
        <f>SUM(H186)</f>
        <v>0</v>
      </c>
      <c r="J186" s="20">
        <f>SUM(I186)</f>
        <v>0</v>
      </c>
      <c r="K186" s="11"/>
    </row>
    <row r="187" spans="1:11" ht="28.5" customHeight="1">
      <c r="A187" s="31" t="s">
        <v>218</v>
      </c>
      <c r="B187" s="70" t="s">
        <v>69</v>
      </c>
      <c r="C187" s="71"/>
      <c r="D187" s="71"/>
      <c r="E187" s="71"/>
      <c r="F187" s="71"/>
      <c r="G187" s="71"/>
      <c r="H187" s="71"/>
      <c r="I187" s="71"/>
      <c r="J187" s="71"/>
      <c r="K187" s="72"/>
    </row>
    <row r="188" spans="1:11">
      <c r="A188" s="31" t="s">
        <v>219</v>
      </c>
      <c r="B188" s="8" t="s">
        <v>17</v>
      </c>
      <c r="C188" s="46">
        <f>SUM(C189:C190)</f>
        <v>2591.9</v>
      </c>
      <c r="D188" s="46">
        <f>SUM(D189:D190)</f>
        <v>411.9</v>
      </c>
      <c r="E188" s="46">
        <f t="shared" ref="E188:J188" si="75">SUM(E189:E190)</f>
        <v>180</v>
      </c>
      <c r="F188" s="46">
        <f t="shared" si="75"/>
        <v>0</v>
      </c>
      <c r="G188" s="46">
        <f t="shared" si="75"/>
        <v>0</v>
      </c>
      <c r="H188" s="46">
        <f t="shared" si="75"/>
        <v>0</v>
      </c>
      <c r="I188" s="46">
        <f t="shared" si="75"/>
        <v>1000</v>
      </c>
      <c r="J188" s="46">
        <f t="shared" si="75"/>
        <v>1000</v>
      </c>
      <c r="K188" s="73" t="s">
        <v>557</v>
      </c>
    </row>
    <row r="189" spans="1:11">
      <c r="A189" s="31" t="s">
        <v>220</v>
      </c>
      <c r="B189" s="8" t="s">
        <v>4</v>
      </c>
      <c r="C189" s="46">
        <f>SUM(D189:J189)</f>
        <v>2591.9</v>
      </c>
      <c r="D189" s="46">
        <v>411.9</v>
      </c>
      <c r="E189" s="46">
        <v>180</v>
      </c>
      <c r="F189" s="20">
        <v>0</v>
      </c>
      <c r="G189" s="20">
        <v>0</v>
      </c>
      <c r="H189" s="20">
        <v>0</v>
      </c>
      <c r="I189" s="20">
        <v>1000</v>
      </c>
      <c r="J189" s="20">
        <v>1000</v>
      </c>
      <c r="K189" s="81"/>
    </row>
    <row r="190" spans="1:11">
      <c r="A190" s="31" t="s">
        <v>221</v>
      </c>
      <c r="B190" s="8" t="s">
        <v>5</v>
      </c>
      <c r="C190" s="46">
        <f>SUM(D190:J190)</f>
        <v>0</v>
      </c>
      <c r="D190" s="46">
        <v>0</v>
      </c>
      <c r="E190" s="46">
        <v>0</v>
      </c>
      <c r="F190" s="20">
        <v>0</v>
      </c>
      <c r="G190" s="20">
        <v>0</v>
      </c>
      <c r="H190" s="20">
        <f>SUM(G190)</f>
        <v>0</v>
      </c>
      <c r="I190" s="20">
        <f>SUM(H190)</f>
        <v>0</v>
      </c>
      <c r="J190" s="20">
        <f>SUM(I190)</f>
        <v>0</v>
      </c>
      <c r="K190" s="74"/>
    </row>
    <row r="191" spans="1:11" ht="15" customHeight="1">
      <c r="A191" s="31" t="s">
        <v>222</v>
      </c>
      <c r="B191" s="70" t="s">
        <v>70</v>
      </c>
      <c r="C191" s="71"/>
      <c r="D191" s="71"/>
      <c r="E191" s="71"/>
      <c r="F191" s="71"/>
      <c r="G191" s="71"/>
      <c r="H191" s="71"/>
      <c r="I191" s="71"/>
      <c r="J191" s="71"/>
      <c r="K191" s="72"/>
    </row>
    <row r="192" spans="1:11">
      <c r="A192" s="31" t="s">
        <v>225</v>
      </c>
      <c r="B192" s="8" t="s">
        <v>17</v>
      </c>
      <c r="C192" s="22">
        <f>SUM(D192:J192)</f>
        <v>380</v>
      </c>
      <c r="D192" s="49">
        <f>SUM(D193)</f>
        <v>380</v>
      </c>
      <c r="E192" s="49">
        <f t="shared" ref="E192:J192" si="76">SUM(E193)</f>
        <v>0</v>
      </c>
      <c r="F192" s="49">
        <f t="shared" si="76"/>
        <v>0</v>
      </c>
      <c r="G192" s="49">
        <f t="shared" si="76"/>
        <v>0</v>
      </c>
      <c r="H192" s="49">
        <f t="shared" si="76"/>
        <v>0</v>
      </c>
      <c r="I192" s="49">
        <f t="shared" si="76"/>
        <v>0</v>
      </c>
      <c r="J192" s="49">
        <f t="shared" si="76"/>
        <v>0</v>
      </c>
      <c r="K192" s="73" t="s">
        <v>561</v>
      </c>
    </row>
    <row r="193" spans="1:11">
      <c r="A193" s="31" t="s">
        <v>226</v>
      </c>
      <c r="B193" s="32" t="s">
        <v>4</v>
      </c>
      <c r="C193" s="27">
        <f>SUM(D193:J193)</f>
        <v>380</v>
      </c>
      <c r="D193" s="50">
        <v>380</v>
      </c>
      <c r="E193" s="50">
        <v>0</v>
      </c>
      <c r="F193" s="27">
        <v>0</v>
      </c>
      <c r="G193" s="27">
        <f>SUM(F193)</f>
        <v>0</v>
      </c>
      <c r="H193" s="27">
        <f>SUM(G193)</f>
        <v>0</v>
      </c>
      <c r="I193" s="27">
        <f>SUM(H193)</f>
        <v>0</v>
      </c>
      <c r="J193" s="27">
        <f>SUM(I193)</f>
        <v>0</v>
      </c>
      <c r="K193" s="74"/>
    </row>
    <row r="194" spans="1:11" ht="15" customHeight="1">
      <c r="A194" s="31" t="s">
        <v>223</v>
      </c>
      <c r="B194" s="70" t="s">
        <v>92</v>
      </c>
      <c r="C194" s="71"/>
      <c r="D194" s="71"/>
      <c r="E194" s="71"/>
      <c r="F194" s="71"/>
      <c r="G194" s="71"/>
      <c r="H194" s="71"/>
      <c r="I194" s="71"/>
      <c r="J194" s="71"/>
      <c r="K194" s="72"/>
    </row>
    <row r="195" spans="1:11">
      <c r="A195" s="31" t="s">
        <v>227</v>
      </c>
      <c r="B195" s="8" t="s">
        <v>17</v>
      </c>
      <c r="C195" s="22">
        <f>SUM(D195:J195)</f>
        <v>760.30000000000007</v>
      </c>
      <c r="D195" s="49">
        <f>SUM(D196)</f>
        <v>0</v>
      </c>
      <c r="E195" s="49">
        <f t="shared" ref="E195:J195" si="77">SUM(E196)</f>
        <v>261.60000000000002</v>
      </c>
      <c r="F195" s="49">
        <f t="shared" si="77"/>
        <v>82.85</v>
      </c>
      <c r="G195" s="49">
        <f t="shared" si="77"/>
        <v>172.85</v>
      </c>
      <c r="H195" s="49">
        <f t="shared" si="77"/>
        <v>243</v>
      </c>
      <c r="I195" s="49">
        <f t="shared" si="77"/>
        <v>0</v>
      </c>
      <c r="J195" s="49">
        <f t="shared" si="77"/>
        <v>0</v>
      </c>
      <c r="K195" s="73" t="s">
        <v>618</v>
      </c>
    </row>
    <row r="196" spans="1:11">
      <c r="A196" s="31" t="s">
        <v>228</v>
      </c>
      <c r="B196" s="8" t="s">
        <v>4</v>
      </c>
      <c r="C196" s="22">
        <f>SUM(D196:J196)</f>
        <v>760.30000000000007</v>
      </c>
      <c r="D196" s="49">
        <v>0</v>
      </c>
      <c r="E196" s="49">
        <v>261.60000000000002</v>
      </c>
      <c r="F196" s="22">
        <v>82.85</v>
      </c>
      <c r="G196" s="22">
        <v>172.85</v>
      </c>
      <c r="H196" s="22">
        <v>243</v>
      </c>
      <c r="I196" s="22">
        <v>0</v>
      </c>
      <c r="J196" s="22">
        <f>SUM(I196)</f>
        <v>0</v>
      </c>
      <c r="K196" s="74"/>
    </row>
    <row r="197" spans="1:11" ht="14.25" customHeight="1">
      <c r="A197" s="31" t="s">
        <v>224</v>
      </c>
      <c r="B197" s="65" t="s">
        <v>19</v>
      </c>
      <c r="C197" s="66"/>
      <c r="D197" s="66"/>
      <c r="E197" s="66"/>
      <c r="F197" s="66"/>
      <c r="G197" s="66"/>
      <c r="H197" s="66"/>
      <c r="I197" s="66"/>
      <c r="J197" s="66"/>
      <c r="K197" s="67"/>
    </row>
    <row r="198" spans="1:11" ht="25.5">
      <c r="A198" s="31" t="s">
        <v>229</v>
      </c>
      <c r="B198" s="14" t="s">
        <v>30</v>
      </c>
      <c r="C198" s="21">
        <f>SUM(C199:C199)</f>
        <v>3155.2</v>
      </c>
      <c r="D198" s="21">
        <f>SUM(D199)</f>
        <v>774.1</v>
      </c>
      <c r="E198" s="21">
        <f t="shared" ref="E198:J198" si="78">SUM(E199)</f>
        <v>881.1</v>
      </c>
      <c r="F198" s="21">
        <f t="shared" si="78"/>
        <v>0</v>
      </c>
      <c r="G198" s="21">
        <f t="shared" si="78"/>
        <v>0</v>
      </c>
      <c r="H198" s="21">
        <f t="shared" si="78"/>
        <v>500</v>
      </c>
      <c r="I198" s="21">
        <f t="shared" si="78"/>
        <v>500</v>
      </c>
      <c r="J198" s="21">
        <f t="shared" si="78"/>
        <v>500</v>
      </c>
      <c r="K198" s="75" t="s">
        <v>59</v>
      </c>
    </row>
    <row r="199" spans="1:11">
      <c r="A199" s="31" t="s">
        <v>447</v>
      </c>
      <c r="B199" s="14" t="s">
        <v>4</v>
      </c>
      <c r="C199" s="21">
        <f>SUM(D199:J199)</f>
        <v>3155.2</v>
      </c>
      <c r="D199" s="21">
        <f>SUM(D211)</f>
        <v>774.1</v>
      </c>
      <c r="E199" s="21">
        <f t="shared" ref="E199:J199" si="79">SUM(E211)</f>
        <v>881.1</v>
      </c>
      <c r="F199" s="21">
        <f t="shared" si="79"/>
        <v>0</v>
      </c>
      <c r="G199" s="21">
        <f t="shared" si="79"/>
        <v>0</v>
      </c>
      <c r="H199" s="21">
        <f t="shared" si="79"/>
        <v>500</v>
      </c>
      <c r="I199" s="21">
        <f t="shared" si="79"/>
        <v>500</v>
      </c>
      <c r="J199" s="21">
        <f t="shared" si="79"/>
        <v>500</v>
      </c>
      <c r="K199" s="77"/>
    </row>
    <row r="200" spans="1:11" ht="15" customHeight="1">
      <c r="A200" s="31" t="s">
        <v>230</v>
      </c>
      <c r="B200" s="38" t="s">
        <v>10</v>
      </c>
      <c r="C200" s="39"/>
      <c r="D200" s="39"/>
      <c r="E200" s="39"/>
      <c r="F200" s="39"/>
      <c r="G200" s="39"/>
      <c r="H200" s="39"/>
      <c r="I200" s="39"/>
      <c r="J200" s="39"/>
      <c r="K200" s="40"/>
    </row>
    <row r="201" spans="1:11" ht="38.25">
      <c r="A201" s="31" t="s">
        <v>231</v>
      </c>
      <c r="B201" s="14" t="s">
        <v>26</v>
      </c>
      <c r="C201" s="51">
        <v>0</v>
      </c>
      <c r="D201" s="51">
        <v>0</v>
      </c>
      <c r="E201" s="51">
        <v>0</v>
      </c>
      <c r="F201" s="51">
        <v>0</v>
      </c>
      <c r="G201" s="51">
        <v>0</v>
      </c>
      <c r="H201" s="51">
        <v>0</v>
      </c>
      <c r="I201" s="52">
        <v>0</v>
      </c>
      <c r="J201" s="52">
        <v>0</v>
      </c>
      <c r="K201" s="98" t="s">
        <v>59</v>
      </c>
    </row>
    <row r="202" spans="1:11">
      <c r="A202" s="31" t="s">
        <v>343</v>
      </c>
      <c r="B202" s="14" t="s">
        <v>4</v>
      </c>
      <c r="C202" s="51">
        <v>0</v>
      </c>
      <c r="D202" s="51">
        <v>0</v>
      </c>
      <c r="E202" s="51"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99"/>
    </row>
    <row r="203" spans="1:11" ht="15" customHeight="1">
      <c r="A203" s="31" t="s">
        <v>232</v>
      </c>
      <c r="B203" s="70" t="s">
        <v>11</v>
      </c>
      <c r="C203" s="71"/>
      <c r="D203" s="71"/>
      <c r="E203" s="71"/>
      <c r="F203" s="71"/>
      <c r="G203" s="71"/>
      <c r="H203" s="71"/>
      <c r="I203" s="71"/>
      <c r="J203" s="71"/>
      <c r="K203" s="72"/>
    </row>
    <row r="204" spans="1:11" ht="51" customHeight="1">
      <c r="A204" s="31" t="s">
        <v>233</v>
      </c>
      <c r="B204" s="8" t="s">
        <v>28</v>
      </c>
      <c r="C204" s="53">
        <f>SUM(C205)</f>
        <v>0</v>
      </c>
      <c r="D204" s="53">
        <f t="shared" ref="D204:J204" si="80">SUM(D205)</f>
        <v>0</v>
      </c>
      <c r="E204" s="53">
        <f t="shared" si="80"/>
        <v>0</v>
      </c>
      <c r="F204" s="53">
        <f t="shared" si="80"/>
        <v>0</v>
      </c>
      <c r="G204" s="53">
        <f t="shared" si="80"/>
        <v>0</v>
      </c>
      <c r="H204" s="53">
        <f t="shared" si="80"/>
        <v>0</v>
      </c>
      <c r="I204" s="53">
        <f t="shared" si="80"/>
        <v>0</v>
      </c>
      <c r="J204" s="53">
        <f t="shared" si="80"/>
        <v>0</v>
      </c>
      <c r="K204" s="73" t="s">
        <v>59</v>
      </c>
    </row>
    <row r="205" spans="1:11">
      <c r="A205" s="31" t="s">
        <v>234</v>
      </c>
      <c r="B205" s="54" t="s">
        <v>4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74"/>
    </row>
    <row r="206" spans="1:11" ht="12" customHeight="1">
      <c r="A206" s="31" t="s">
        <v>235</v>
      </c>
      <c r="B206" s="55" t="s">
        <v>12</v>
      </c>
      <c r="C206" s="56"/>
      <c r="D206" s="56"/>
      <c r="E206" s="56"/>
      <c r="F206" s="56"/>
      <c r="G206" s="56"/>
      <c r="H206" s="56"/>
      <c r="I206" s="56"/>
      <c r="J206" s="56"/>
      <c r="K206" s="57"/>
    </row>
    <row r="207" spans="1:11">
      <c r="A207" s="31" t="s">
        <v>236</v>
      </c>
      <c r="B207" s="8" t="s">
        <v>29</v>
      </c>
      <c r="C207" s="22">
        <f>SUM(B209)</f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73" t="s">
        <v>59</v>
      </c>
    </row>
    <row r="208" spans="1:11">
      <c r="A208" s="31" t="s">
        <v>237</v>
      </c>
      <c r="B208" s="54" t="s">
        <v>4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74"/>
    </row>
    <row r="209" spans="1:11" ht="12" customHeight="1">
      <c r="A209" s="31" t="s">
        <v>238</v>
      </c>
      <c r="B209" s="55" t="s">
        <v>13</v>
      </c>
      <c r="C209" s="56"/>
      <c r="D209" s="56"/>
      <c r="E209" s="56"/>
      <c r="F209" s="56"/>
      <c r="G209" s="56"/>
      <c r="H209" s="56"/>
      <c r="I209" s="56"/>
      <c r="J209" s="56"/>
      <c r="K209" s="57"/>
    </row>
    <row r="210" spans="1:11">
      <c r="A210" s="31" t="s">
        <v>239</v>
      </c>
      <c r="B210" s="14" t="s">
        <v>17</v>
      </c>
      <c r="C210" s="21">
        <f t="shared" ref="C210:J210" si="81">SUM(C211:C211)</f>
        <v>3155.2</v>
      </c>
      <c r="D210" s="21">
        <f t="shared" si="81"/>
        <v>774.1</v>
      </c>
      <c r="E210" s="21">
        <f t="shared" si="81"/>
        <v>881.1</v>
      </c>
      <c r="F210" s="21">
        <f t="shared" si="81"/>
        <v>0</v>
      </c>
      <c r="G210" s="21">
        <f t="shared" si="81"/>
        <v>0</v>
      </c>
      <c r="H210" s="21">
        <f t="shared" si="81"/>
        <v>500</v>
      </c>
      <c r="I210" s="21">
        <f t="shared" si="81"/>
        <v>500</v>
      </c>
      <c r="J210" s="21">
        <f t="shared" si="81"/>
        <v>500</v>
      </c>
      <c r="K210" s="98" t="s">
        <v>59</v>
      </c>
    </row>
    <row r="211" spans="1:11">
      <c r="A211" s="31" t="s">
        <v>240</v>
      </c>
      <c r="B211" s="14" t="s">
        <v>4</v>
      </c>
      <c r="C211" s="21">
        <f>SUM(D211:J211)</f>
        <v>3155.2</v>
      </c>
      <c r="D211" s="21">
        <f>SUM(D214)</f>
        <v>774.1</v>
      </c>
      <c r="E211" s="21">
        <f t="shared" ref="E211:J211" si="82">SUM(E214)</f>
        <v>881.1</v>
      </c>
      <c r="F211" s="21">
        <f t="shared" si="82"/>
        <v>0</v>
      </c>
      <c r="G211" s="21">
        <f t="shared" si="82"/>
        <v>0</v>
      </c>
      <c r="H211" s="21">
        <f t="shared" si="82"/>
        <v>500</v>
      </c>
      <c r="I211" s="21">
        <f t="shared" si="82"/>
        <v>500</v>
      </c>
      <c r="J211" s="21">
        <f t="shared" si="82"/>
        <v>500</v>
      </c>
      <c r="K211" s="99"/>
    </row>
    <row r="212" spans="1:11" ht="12.75" customHeight="1">
      <c r="A212" s="31" t="s">
        <v>241</v>
      </c>
      <c r="B212" s="70" t="s">
        <v>72</v>
      </c>
      <c r="C212" s="71"/>
      <c r="D212" s="71"/>
      <c r="E212" s="71"/>
      <c r="F212" s="71"/>
      <c r="G212" s="71"/>
      <c r="H212" s="71"/>
      <c r="I212" s="71"/>
      <c r="J212" s="71"/>
      <c r="K212" s="72"/>
    </row>
    <row r="213" spans="1:11">
      <c r="A213" s="31" t="s">
        <v>242</v>
      </c>
      <c r="B213" s="8" t="s">
        <v>29</v>
      </c>
      <c r="C213" s="20">
        <f>SUM(D213:J213)</f>
        <v>3155.2</v>
      </c>
      <c r="D213" s="20">
        <f>SUM(D214)</f>
        <v>774.1</v>
      </c>
      <c r="E213" s="20">
        <f t="shared" ref="E213:J213" si="83">SUM(E214)</f>
        <v>881.1</v>
      </c>
      <c r="F213" s="20">
        <f t="shared" si="83"/>
        <v>0</v>
      </c>
      <c r="G213" s="20">
        <f t="shared" si="83"/>
        <v>0</v>
      </c>
      <c r="H213" s="20">
        <f t="shared" si="83"/>
        <v>500</v>
      </c>
      <c r="I213" s="20">
        <f t="shared" si="83"/>
        <v>500</v>
      </c>
      <c r="J213" s="20">
        <f t="shared" si="83"/>
        <v>500</v>
      </c>
      <c r="K213" s="73" t="s">
        <v>562</v>
      </c>
    </row>
    <row r="214" spans="1:11">
      <c r="A214" s="31" t="s">
        <v>243</v>
      </c>
      <c r="B214" s="32" t="s">
        <v>4</v>
      </c>
      <c r="C214" s="26">
        <f>SUM(D214:J214)</f>
        <v>3155.2</v>
      </c>
      <c r="D214" s="20">
        <v>774.1</v>
      </c>
      <c r="E214" s="20">
        <v>881.1</v>
      </c>
      <c r="F214" s="20">
        <v>0</v>
      </c>
      <c r="G214" s="20">
        <v>0</v>
      </c>
      <c r="H214" s="20">
        <v>500</v>
      </c>
      <c r="I214" s="20">
        <f>SUM(H214)</f>
        <v>500</v>
      </c>
      <c r="J214" s="20">
        <f>SUM(I214)</f>
        <v>500</v>
      </c>
      <c r="K214" s="74"/>
    </row>
    <row r="215" spans="1:11" ht="18" customHeight="1">
      <c r="A215" s="31" t="s">
        <v>244</v>
      </c>
      <c r="B215" s="65" t="s">
        <v>65</v>
      </c>
      <c r="C215" s="66"/>
      <c r="D215" s="66"/>
      <c r="E215" s="66"/>
      <c r="F215" s="66"/>
      <c r="G215" s="66"/>
      <c r="H215" s="66"/>
      <c r="I215" s="66"/>
      <c r="J215" s="66"/>
      <c r="K215" s="67"/>
    </row>
    <row r="216" spans="1:11" ht="25.5">
      <c r="A216" s="31" t="s">
        <v>245</v>
      </c>
      <c r="B216" s="14" t="s">
        <v>31</v>
      </c>
      <c r="C216" s="21">
        <f>SUM(C217:C219)</f>
        <v>622793.01294000004</v>
      </c>
      <c r="D216" s="21">
        <f t="shared" ref="D216:J216" si="84">SUM(D217:D219)</f>
        <v>223750</v>
      </c>
      <c r="E216" s="21">
        <f t="shared" si="84"/>
        <v>267296.09999999998</v>
      </c>
      <c r="F216" s="21">
        <f t="shared" si="84"/>
        <v>116065.27549999999</v>
      </c>
      <c r="G216" s="21">
        <f t="shared" si="84"/>
        <v>11256.63744</v>
      </c>
      <c r="H216" s="21">
        <f t="shared" si="84"/>
        <v>2125</v>
      </c>
      <c r="I216" s="21">
        <f t="shared" si="84"/>
        <v>1150</v>
      </c>
      <c r="J216" s="21">
        <f t="shared" si="84"/>
        <v>1150</v>
      </c>
      <c r="K216" s="75" t="s">
        <v>59</v>
      </c>
    </row>
    <row r="217" spans="1:11">
      <c r="A217" s="31" t="s">
        <v>246</v>
      </c>
      <c r="B217" s="14" t="s">
        <v>4</v>
      </c>
      <c r="C217" s="21">
        <f>SUM(D217:J217)</f>
        <v>114061.42916000001</v>
      </c>
      <c r="D217" s="21">
        <f t="shared" ref="D217:J217" si="85">SUM(D222+D240)</f>
        <v>40275</v>
      </c>
      <c r="E217" s="21">
        <f t="shared" si="85"/>
        <v>49352.100000000006</v>
      </c>
      <c r="F217" s="21">
        <f t="shared" si="85"/>
        <v>17565.36131</v>
      </c>
      <c r="G217" s="21">
        <f t="shared" si="85"/>
        <v>2443.96785</v>
      </c>
      <c r="H217" s="21">
        <f t="shared" si="85"/>
        <v>2125</v>
      </c>
      <c r="I217" s="21">
        <f t="shared" si="85"/>
        <v>1150</v>
      </c>
      <c r="J217" s="21">
        <f t="shared" si="85"/>
        <v>1150</v>
      </c>
      <c r="K217" s="76"/>
    </row>
    <row r="218" spans="1:11">
      <c r="A218" s="31" t="s">
        <v>344</v>
      </c>
      <c r="B218" s="14" t="s">
        <v>5</v>
      </c>
      <c r="C218" s="21">
        <f>SUM(D218:J218)</f>
        <v>321275.31326000002</v>
      </c>
      <c r="D218" s="21">
        <f>SUM(D223)</f>
        <v>101657</v>
      </c>
      <c r="E218" s="21">
        <f t="shared" ref="E218:J218" si="86">SUM(E223)</f>
        <v>131444.4</v>
      </c>
      <c r="F218" s="21">
        <f t="shared" si="86"/>
        <v>80502.251260000005</v>
      </c>
      <c r="G218" s="21">
        <f t="shared" si="86"/>
        <v>7671.6620000000003</v>
      </c>
      <c r="H218" s="21">
        <f t="shared" si="86"/>
        <v>0</v>
      </c>
      <c r="I218" s="21">
        <f t="shared" si="86"/>
        <v>0</v>
      </c>
      <c r="J218" s="21">
        <f t="shared" si="86"/>
        <v>0</v>
      </c>
      <c r="K218" s="76"/>
    </row>
    <row r="219" spans="1:11">
      <c r="A219" s="31" t="s">
        <v>345</v>
      </c>
      <c r="B219" s="14" t="s">
        <v>54</v>
      </c>
      <c r="C219" s="21">
        <f>SUM(D219:J219)</f>
        <v>187456.27051999999</v>
      </c>
      <c r="D219" s="21">
        <f>SUM(D224)</f>
        <v>81818</v>
      </c>
      <c r="E219" s="21">
        <f t="shared" ref="E219:J219" si="87">SUM(E224)</f>
        <v>86499.6</v>
      </c>
      <c r="F219" s="21">
        <f t="shared" si="87"/>
        <v>17997.662929999999</v>
      </c>
      <c r="G219" s="21">
        <f t="shared" si="87"/>
        <v>1141.0075899999999</v>
      </c>
      <c r="H219" s="21">
        <f t="shared" si="87"/>
        <v>0</v>
      </c>
      <c r="I219" s="21">
        <f t="shared" si="87"/>
        <v>0</v>
      </c>
      <c r="J219" s="21">
        <f t="shared" si="87"/>
        <v>0</v>
      </c>
      <c r="K219" s="77"/>
    </row>
    <row r="220" spans="1:11" ht="15" customHeight="1">
      <c r="A220" s="31" t="s">
        <v>247</v>
      </c>
      <c r="B220" s="38" t="s">
        <v>10</v>
      </c>
      <c r="C220" s="39"/>
      <c r="D220" s="39"/>
      <c r="E220" s="39"/>
      <c r="F220" s="39"/>
      <c r="G220" s="39"/>
      <c r="H220" s="39"/>
      <c r="I220" s="39"/>
      <c r="J220" s="39"/>
      <c r="K220" s="40"/>
    </row>
    <row r="221" spans="1:11" ht="38.25">
      <c r="A221" s="31" t="s">
        <v>248</v>
      </c>
      <c r="B221" s="14" t="s">
        <v>26</v>
      </c>
      <c r="C221" s="21">
        <f>SUM(C222:C224)</f>
        <v>613231.22985</v>
      </c>
      <c r="D221" s="21">
        <f>SUM(D222:D224)</f>
        <v>223750</v>
      </c>
      <c r="E221" s="21">
        <f t="shared" ref="E221:J221" si="88">SUM(E222:E224)</f>
        <v>265785.30000000005</v>
      </c>
      <c r="F221" s="21">
        <f t="shared" si="88"/>
        <v>114266.27549999999</v>
      </c>
      <c r="G221" s="21">
        <f t="shared" si="88"/>
        <v>9429.6543499999989</v>
      </c>
      <c r="H221" s="21">
        <f t="shared" si="88"/>
        <v>0</v>
      </c>
      <c r="I221" s="21">
        <f t="shared" si="88"/>
        <v>0</v>
      </c>
      <c r="J221" s="21">
        <f t="shared" si="88"/>
        <v>0</v>
      </c>
      <c r="K221" s="98" t="s">
        <v>59</v>
      </c>
    </row>
    <row r="222" spans="1:11">
      <c r="A222" s="31" t="s">
        <v>249</v>
      </c>
      <c r="B222" s="14" t="s">
        <v>4</v>
      </c>
      <c r="C222" s="21">
        <f>SUM(D222:J222)</f>
        <v>104499.64607</v>
      </c>
      <c r="D222" s="21">
        <f>SUM(D235)</f>
        <v>40275</v>
      </c>
      <c r="E222" s="21">
        <f t="shared" ref="E222:J222" si="89">SUM(E235)</f>
        <v>47841.3</v>
      </c>
      <c r="F222" s="21">
        <f t="shared" si="89"/>
        <v>15766.36131</v>
      </c>
      <c r="G222" s="21">
        <f t="shared" si="89"/>
        <v>616.98476000000005</v>
      </c>
      <c r="H222" s="21">
        <f t="shared" si="89"/>
        <v>0</v>
      </c>
      <c r="I222" s="21">
        <f t="shared" si="89"/>
        <v>0</v>
      </c>
      <c r="J222" s="21">
        <f t="shared" si="89"/>
        <v>0</v>
      </c>
      <c r="K222" s="100"/>
    </row>
    <row r="223" spans="1:11">
      <c r="A223" s="31" t="s">
        <v>448</v>
      </c>
      <c r="B223" s="14" t="s">
        <v>5</v>
      </c>
      <c r="C223" s="21">
        <f>SUM(D223:J223)</f>
        <v>321275.31326000002</v>
      </c>
      <c r="D223" s="21">
        <f>SUM(D236)</f>
        <v>101657</v>
      </c>
      <c r="E223" s="21">
        <f t="shared" ref="E223:J223" si="90">SUM(E236)</f>
        <v>131444.4</v>
      </c>
      <c r="F223" s="21">
        <f t="shared" si="90"/>
        <v>80502.251260000005</v>
      </c>
      <c r="G223" s="21">
        <f t="shared" si="90"/>
        <v>7671.6620000000003</v>
      </c>
      <c r="H223" s="21">
        <f t="shared" si="90"/>
        <v>0</v>
      </c>
      <c r="I223" s="21">
        <f t="shared" si="90"/>
        <v>0</v>
      </c>
      <c r="J223" s="21">
        <f t="shared" si="90"/>
        <v>0</v>
      </c>
      <c r="K223" s="100"/>
    </row>
    <row r="224" spans="1:11">
      <c r="A224" s="31" t="s">
        <v>449</v>
      </c>
      <c r="B224" s="14" t="s">
        <v>54</v>
      </c>
      <c r="C224" s="21">
        <f>SUM(D224:J224)</f>
        <v>187456.27051999999</v>
      </c>
      <c r="D224" s="21">
        <f>SUM(D237)</f>
        <v>81818</v>
      </c>
      <c r="E224" s="21">
        <f t="shared" ref="E224:J224" si="91">SUM(E237)</f>
        <v>86499.6</v>
      </c>
      <c r="F224" s="21">
        <f t="shared" si="91"/>
        <v>17997.662929999999</v>
      </c>
      <c r="G224" s="21">
        <f t="shared" si="91"/>
        <v>1141.0075899999999</v>
      </c>
      <c r="H224" s="21">
        <f t="shared" si="91"/>
        <v>0</v>
      </c>
      <c r="I224" s="21">
        <f t="shared" si="91"/>
        <v>0</v>
      </c>
      <c r="J224" s="21">
        <f t="shared" si="91"/>
        <v>0</v>
      </c>
      <c r="K224" s="99"/>
    </row>
    <row r="225" spans="1:11" ht="15" customHeight="1">
      <c r="A225" s="31" t="s">
        <v>250</v>
      </c>
      <c r="B225" s="70" t="s">
        <v>11</v>
      </c>
      <c r="C225" s="71"/>
      <c r="D225" s="71"/>
      <c r="E225" s="71"/>
      <c r="F225" s="71"/>
      <c r="G225" s="71"/>
      <c r="H225" s="71"/>
      <c r="I225" s="71"/>
      <c r="J225" s="71"/>
      <c r="K225" s="72"/>
    </row>
    <row r="226" spans="1:11" ht="51">
      <c r="A226" s="31" t="s">
        <v>251</v>
      </c>
      <c r="B226" s="8" t="s">
        <v>28</v>
      </c>
      <c r="C226" s="53">
        <f>SUM(C227)</f>
        <v>0</v>
      </c>
      <c r="D226" s="53">
        <f t="shared" ref="D226:J226" si="92">SUM(D227)</f>
        <v>0</v>
      </c>
      <c r="E226" s="53">
        <f t="shared" si="92"/>
        <v>0</v>
      </c>
      <c r="F226" s="53">
        <f t="shared" si="92"/>
        <v>0</v>
      </c>
      <c r="G226" s="53">
        <f t="shared" si="92"/>
        <v>0</v>
      </c>
      <c r="H226" s="53">
        <f t="shared" si="92"/>
        <v>0</v>
      </c>
      <c r="I226" s="53">
        <f t="shared" si="92"/>
        <v>0</v>
      </c>
      <c r="J226" s="53">
        <f t="shared" si="92"/>
        <v>0</v>
      </c>
      <c r="K226" s="73" t="s">
        <v>59</v>
      </c>
    </row>
    <row r="227" spans="1:11">
      <c r="A227" s="31" t="s">
        <v>252</v>
      </c>
      <c r="B227" s="54" t="s">
        <v>4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74"/>
    </row>
    <row r="228" spans="1:11" ht="15" customHeight="1">
      <c r="A228" s="31" t="s">
        <v>253</v>
      </c>
      <c r="B228" s="70" t="s">
        <v>12</v>
      </c>
      <c r="C228" s="71"/>
      <c r="D228" s="71"/>
      <c r="E228" s="71"/>
      <c r="F228" s="71"/>
      <c r="G228" s="71"/>
      <c r="H228" s="71"/>
      <c r="I228" s="71"/>
      <c r="J228" s="71"/>
      <c r="K228" s="72"/>
    </row>
    <row r="229" spans="1:11">
      <c r="A229" s="31" t="s">
        <v>254</v>
      </c>
      <c r="B229" s="8" t="s">
        <v>29</v>
      </c>
      <c r="C229" s="20">
        <f>SUM(D229:J229)</f>
        <v>613231.22985</v>
      </c>
      <c r="D229" s="20">
        <f>SUM(D230:D232)</f>
        <v>223750</v>
      </c>
      <c r="E229" s="20">
        <f t="shared" ref="E229:J229" si="93">SUM(E230:E232)</f>
        <v>265785.30000000005</v>
      </c>
      <c r="F229" s="20">
        <f>SUM(F230:F232)</f>
        <v>114266.27549999999</v>
      </c>
      <c r="G229" s="20">
        <f t="shared" si="93"/>
        <v>9429.6543499999989</v>
      </c>
      <c r="H229" s="20">
        <f t="shared" si="93"/>
        <v>0</v>
      </c>
      <c r="I229" s="20">
        <f t="shared" si="93"/>
        <v>0</v>
      </c>
      <c r="J229" s="20">
        <f t="shared" si="93"/>
        <v>0</v>
      </c>
      <c r="K229" s="73" t="s">
        <v>59</v>
      </c>
    </row>
    <row r="230" spans="1:11">
      <c r="A230" s="31" t="s">
        <v>255</v>
      </c>
      <c r="B230" s="14" t="s">
        <v>4</v>
      </c>
      <c r="C230" s="20">
        <f>SUM(D230:J230)</f>
        <v>104499.64607</v>
      </c>
      <c r="D230" s="20">
        <f t="shared" ref="D230:J230" si="94">SUM(D235)</f>
        <v>40275</v>
      </c>
      <c r="E230" s="20">
        <f t="shared" si="94"/>
        <v>47841.3</v>
      </c>
      <c r="F230" s="20">
        <f t="shared" si="94"/>
        <v>15766.36131</v>
      </c>
      <c r="G230" s="20">
        <f t="shared" si="94"/>
        <v>616.98476000000005</v>
      </c>
      <c r="H230" s="20">
        <f t="shared" si="94"/>
        <v>0</v>
      </c>
      <c r="I230" s="20">
        <f t="shared" si="94"/>
        <v>0</v>
      </c>
      <c r="J230" s="20">
        <f t="shared" si="94"/>
        <v>0</v>
      </c>
      <c r="K230" s="81"/>
    </row>
    <row r="231" spans="1:11">
      <c r="A231" s="31" t="s">
        <v>346</v>
      </c>
      <c r="B231" s="14" t="s">
        <v>5</v>
      </c>
      <c r="C231" s="20">
        <f>SUM(D231:J231)</f>
        <v>321275.31326000002</v>
      </c>
      <c r="D231" s="20">
        <f>SUM(D236)</f>
        <v>101657</v>
      </c>
      <c r="E231" s="20">
        <f t="shared" ref="E231:J231" si="95">SUM(E236)</f>
        <v>131444.4</v>
      </c>
      <c r="F231" s="20">
        <f t="shared" si="95"/>
        <v>80502.251260000005</v>
      </c>
      <c r="G231" s="20">
        <f t="shared" si="95"/>
        <v>7671.6620000000003</v>
      </c>
      <c r="H231" s="20">
        <f t="shared" si="95"/>
        <v>0</v>
      </c>
      <c r="I231" s="20">
        <f t="shared" si="95"/>
        <v>0</v>
      </c>
      <c r="J231" s="20">
        <f t="shared" si="95"/>
        <v>0</v>
      </c>
      <c r="K231" s="81"/>
    </row>
    <row r="232" spans="1:11">
      <c r="A232" s="31" t="s">
        <v>347</v>
      </c>
      <c r="B232" s="14" t="s">
        <v>54</v>
      </c>
      <c r="C232" s="20">
        <f>SUM(D232:J232)</f>
        <v>187456.27051999999</v>
      </c>
      <c r="D232" s="20">
        <f>SUM(D237)</f>
        <v>81818</v>
      </c>
      <c r="E232" s="20">
        <f t="shared" ref="E232:J232" si="96">SUM(E237)</f>
        <v>86499.6</v>
      </c>
      <c r="F232" s="20">
        <f t="shared" si="96"/>
        <v>17997.662929999999</v>
      </c>
      <c r="G232" s="20">
        <f t="shared" si="96"/>
        <v>1141.0075899999999</v>
      </c>
      <c r="H232" s="20">
        <f t="shared" si="96"/>
        <v>0</v>
      </c>
      <c r="I232" s="20">
        <f t="shared" si="96"/>
        <v>0</v>
      </c>
      <c r="J232" s="20">
        <f t="shared" si="96"/>
        <v>0</v>
      </c>
      <c r="K232" s="74"/>
    </row>
    <row r="233" spans="1:11" ht="15" customHeight="1">
      <c r="A233" s="31" t="s">
        <v>256</v>
      </c>
      <c r="B233" s="70" t="s">
        <v>73</v>
      </c>
      <c r="C233" s="71"/>
      <c r="D233" s="71"/>
      <c r="E233" s="71"/>
      <c r="F233" s="71"/>
      <c r="G233" s="71"/>
      <c r="H233" s="71"/>
      <c r="I233" s="71"/>
      <c r="J233" s="71"/>
      <c r="K233" s="72"/>
    </row>
    <row r="234" spans="1:11" ht="38.25">
      <c r="A234" s="31" t="s">
        <v>257</v>
      </c>
      <c r="B234" s="8" t="s">
        <v>26</v>
      </c>
      <c r="C234" s="20">
        <f>SUM(D234:J234)</f>
        <v>613231.22985</v>
      </c>
      <c r="D234" s="20">
        <f>SUM(D235:D237)</f>
        <v>223750</v>
      </c>
      <c r="E234" s="20">
        <f t="shared" ref="E234:J234" si="97">SUM(E235:E237)</f>
        <v>265785.30000000005</v>
      </c>
      <c r="F234" s="20">
        <f t="shared" si="97"/>
        <v>114266.27549999999</v>
      </c>
      <c r="G234" s="20">
        <f t="shared" si="97"/>
        <v>9429.6543499999989</v>
      </c>
      <c r="H234" s="20">
        <f t="shared" si="97"/>
        <v>0</v>
      </c>
      <c r="I234" s="20">
        <f t="shared" si="97"/>
        <v>0</v>
      </c>
      <c r="J234" s="20">
        <f t="shared" si="97"/>
        <v>0</v>
      </c>
      <c r="K234" s="101" t="s">
        <v>563</v>
      </c>
    </row>
    <row r="235" spans="1:11">
      <c r="A235" s="31" t="s">
        <v>258</v>
      </c>
      <c r="B235" s="8" t="s">
        <v>4</v>
      </c>
      <c r="C235" s="20">
        <f>SUM(D235:J235)</f>
        <v>104499.64607</v>
      </c>
      <c r="D235" s="20">
        <v>40275</v>
      </c>
      <c r="E235" s="20">
        <v>47841.3</v>
      </c>
      <c r="F235" s="20">
        <v>15766.36131</v>
      </c>
      <c r="G235" s="20">
        <v>616.98476000000005</v>
      </c>
      <c r="H235" s="20">
        <v>0</v>
      </c>
      <c r="I235" s="20">
        <v>0</v>
      </c>
      <c r="J235" s="20">
        <v>0</v>
      </c>
      <c r="K235" s="102"/>
    </row>
    <row r="236" spans="1:11">
      <c r="A236" s="31" t="s">
        <v>450</v>
      </c>
      <c r="B236" s="8" t="s">
        <v>5</v>
      </c>
      <c r="C236" s="20">
        <f>SUM(D236:J236)</f>
        <v>321275.31326000002</v>
      </c>
      <c r="D236" s="20">
        <v>101657</v>
      </c>
      <c r="E236" s="20">
        <v>131444.4</v>
      </c>
      <c r="F236" s="20">
        <v>80502.251260000005</v>
      </c>
      <c r="G236" s="20">
        <v>7671.6620000000003</v>
      </c>
      <c r="H236" s="20">
        <v>0</v>
      </c>
      <c r="I236" s="20">
        <v>0</v>
      </c>
      <c r="J236" s="20">
        <v>0</v>
      </c>
      <c r="K236" s="102"/>
    </row>
    <row r="237" spans="1:11">
      <c r="A237" s="31" t="s">
        <v>451</v>
      </c>
      <c r="B237" s="8" t="s">
        <v>54</v>
      </c>
      <c r="C237" s="20">
        <f>SUM(D237:J237)</f>
        <v>187456.27051999999</v>
      </c>
      <c r="D237" s="20">
        <v>81818</v>
      </c>
      <c r="E237" s="20">
        <v>86499.6</v>
      </c>
      <c r="F237" s="20">
        <v>17997.662929999999</v>
      </c>
      <c r="G237" s="20">
        <v>1141.0075899999999</v>
      </c>
      <c r="H237" s="20">
        <v>0</v>
      </c>
      <c r="I237" s="20">
        <v>0</v>
      </c>
      <c r="J237" s="20">
        <v>0</v>
      </c>
      <c r="K237" s="103"/>
    </row>
    <row r="238" spans="1:11" ht="15" customHeight="1">
      <c r="A238" s="31" t="s">
        <v>259</v>
      </c>
      <c r="B238" s="38" t="s">
        <v>13</v>
      </c>
      <c r="C238" s="39"/>
      <c r="D238" s="39"/>
      <c r="E238" s="39"/>
      <c r="F238" s="39"/>
      <c r="G238" s="39"/>
      <c r="H238" s="39"/>
      <c r="I238" s="39"/>
      <c r="J238" s="39"/>
      <c r="K238" s="40"/>
    </row>
    <row r="239" spans="1:11">
      <c r="A239" s="31" t="s">
        <v>260</v>
      </c>
      <c r="B239" s="14" t="s">
        <v>32</v>
      </c>
      <c r="C239" s="25">
        <f>SUM(D239:J239)</f>
        <v>9561.7830900000008</v>
      </c>
      <c r="D239" s="21">
        <f>SUM(D240)</f>
        <v>0</v>
      </c>
      <c r="E239" s="21">
        <f t="shared" ref="E239:J239" si="98">SUM(E240)</f>
        <v>1510.8</v>
      </c>
      <c r="F239" s="21">
        <f t="shared" si="98"/>
        <v>1799</v>
      </c>
      <c r="G239" s="21">
        <f t="shared" si="98"/>
        <v>1826.9830899999999</v>
      </c>
      <c r="H239" s="21">
        <f t="shared" si="98"/>
        <v>2125</v>
      </c>
      <c r="I239" s="21">
        <f t="shared" si="98"/>
        <v>1150</v>
      </c>
      <c r="J239" s="21">
        <f t="shared" si="98"/>
        <v>1150</v>
      </c>
      <c r="K239" s="98" t="s">
        <v>59</v>
      </c>
    </row>
    <row r="240" spans="1:11">
      <c r="A240" s="31" t="s">
        <v>261</v>
      </c>
      <c r="B240" s="58" t="s">
        <v>4</v>
      </c>
      <c r="C240" s="21">
        <f t="shared" ref="C240:J240" si="99">SUM(C243+C246)</f>
        <v>9561.7830900000008</v>
      </c>
      <c r="D240" s="21">
        <f t="shared" si="99"/>
        <v>0</v>
      </c>
      <c r="E240" s="21">
        <f t="shared" si="99"/>
        <v>1510.8</v>
      </c>
      <c r="F240" s="21">
        <f t="shared" si="99"/>
        <v>1799</v>
      </c>
      <c r="G240" s="21">
        <f t="shared" si="99"/>
        <v>1826.9830899999999</v>
      </c>
      <c r="H240" s="21">
        <f t="shared" si="99"/>
        <v>2125</v>
      </c>
      <c r="I240" s="21">
        <f t="shared" si="99"/>
        <v>1150</v>
      </c>
      <c r="J240" s="21">
        <f t="shared" si="99"/>
        <v>1150</v>
      </c>
      <c r="K240" s="99"/>
    </row>
    <row r="241" spans="1:12" ht="15.75" customHeight="1">
      <c r="A241" s="31" t="s">
        <v>262</v>
      </c>
      <c r="B241" s="70" t="s">
        <v>74</v>
      </c>
      <c r="C241" s="71"/>
      <c r="D241" s="71"/>
      <c r="E241" s="71"/>
      <c r="F241" s="71"/>
      <c r="G241" s="71"/>
      <c r="H241" s="71"/>
      <c r="I241" s="71"/>
      <c r="J241" s="71"/>
      <c r="K241" s="72"/>
      <c r="L241" s="17"/>
    </row>
    <row r="242" spans="1:12" ht="15.75" customHeight="1">
      <c r="A242" s="31" t="s">
        <v>263</v>
      </c>
      <c r="B242" s="8" t="s">
        <v>17</v>
      </c>
      <c r="C242" s="25">
        <f>SUM(D242:J242)</f>
        <v>8780.2830900000008</v>
      </c>
      <c r="D242" s="20">
        <f>SUM(D243)</f>
        <v>0</v>
      </c>
      <c r="E242" s="20">
        <f t="shared" ref="E242:J242" si="100">SUM(E243)</f>
        <v>1394.3</v>
      </c>
      <c r="F242" s="20">
        <f t="shared" si="100"/>
        <v>1764</v>
      </c>
      <c r="G242" s="20">
        <f t="shared" si="100"/>
        <v>1676.9830899999999</v>
      </c>
      <c r="H242" s="20">
        <f t="shared" si="100"/>
        <v>1945</v>
      </c>
      <c r="I242" s="20">
        <f t="shared" si="100"/>
        <v>1000</v>
      </c>
      <c r="J242" s="20">
        <f t="shared" si="100"/>
        <v>1000</v>
      </c>
      <c r="K242" s="73" t="s">
        <v>564</v>
      </c>
      <c r="L242" s="17"/>
    </row>
    <row r="243" spans="1:12" ht="15.75" customHeight="1">
      <c r="A243" s="31" t="s">
        <v>264</v>
      </c>
      <c r="B243" s="8" t="s">
        <v>4</v>
      </c>
      <c r="C243" s="25">
        <f>SUM(D243:J243)</f>
        <v>8780.2830900000008</v>
      </c>
      <c r="D243" s="20">
        <v>0</v>
      </c>
      <c r="E243" s="20">
        <v>1394.3</v>
      </c>
      <c r="F243" s="20">
        <v>1764</v>
      </c>
      <c r="G243" s="20">
        <v>1676.9830899999999</v>
      </c>
      <c r="H243" s="20">
        <v>1945</v>
      </c>
      <c r="I243" s="20">
        <v>1000</v>
      </c>
      <c r="J243" s="20">
        <v>1000</v>
      </c>
      <c r="K243" s="74"/>
      <c r="L243" s="17"/>
    </row>
    <row r="244" spans="1:12" ht="15.75" customHeight="1">
      <c r="A244" s="31" t="s">
        <v>265</v>
      </c>
      <c r="B244" s="70" t="s">
        <v>75</v>
      </c>
      <c r="C244" s="71"/>
      <c r="D244" s="71"/>
      <c r="E244" s="71"/>
      <c r="F244" s="71"/>
      <c r="G244" s="71"/>
      <c r="H244" s="71"/>
      <c r="I244" s="71"/>
      <c r="J244" s="71"/>
      <c r="K244" s="72"/>
      <c r="L244" s="17"/>
    </row>
    <row r="245" spans="1:12" ht="15.75" customHeight="1">
      <c r="A245" s="31" t="s">
        <v>266</v>
      </c>
      <c r="B245" s="8" t="s">
        <v>17</v>
      </c>
      <c r="C245" s="25">
        <f>SUM(D245:J245)</f>
        <v>781.5</v>
      </c>
      <c r="D245" s="20">
        <f t="shared" ref="D245:J245" si="101">SUM(D246)</f>
        <v>0</v>
      </c>
      <c r="E245" s="20">
        <f t="shared" si="101"/>
        <v>116.5</v>
      </c>
      <c r="F245" s="20">
        <f t="shared" si="101"/>
        <v>35</v>
      </c>
      <c r="G245" s="20">
        <f t="shared" si="101"/>
        <v>150</v>
      </c>
      <c r="H245" s="20">
        <f t="shared" si="101"/>
        <v>180</v>
      </c>
      <c r="I245" s="20">
        <f t="shared" si="101"/>
        <v>150</v>
      </c>
      <c r="J245" s="20">
        <f t="shared" si="101"/>
        <v>150</v>
      </c>
      <c r="K245" s="73" t="s">
        <v>564</v>
      </c>
      <c r="L245" s="17"/>
    </row>
    <row r="246" spans="1:12" ht="15.75" customHeight="1">
      <c r="A246" s="31" t="s">
        <v>267</v>
      </c>
      <c r="B246" s="8" t="s">
        <v>4</v>
      </c>
      <c r="C246" s="25">
        <f>SUM(D246:J246)</f>
        <v>781.5</v>
      </c>
      <c r="D246" s="20">
        <v>0</v>
      </c>
      <c r="E246" s="20">
        <v>116.5</v>
      </c>
      <c r="F246" s="20">
        <v>35</v>
      </c>
      <c r="G246" s="20">
        <v>150</v>
      </c>
      <c r="H246" s="20">
        <v>180</v>
      </c>
      <c r="I246" s="20">
        <v>150</v>
      </c>
      <c r="J246" s="20">
        <v>150</v>
      </c>
      <c r="K246" s="74"/>
      <c r="L246" s="17"/>
    </row>
    <row r="247" spans="1:12" ht="30" customHeight="1">
      <c r="A247" s="31" t="s">
        <v>268</v>
      </c>
      <c r="B247" s="65" t="s">
        <v>40</v>
      </c>
      <c r="C247" s="66"/>
      <c r="D247" s="66"/>
      <c r="E247" s="66"/>
      <c r="F247" s="66"/>
      <c r="G247" s="66"/>
      <c r="H247" s="66"/>
      <c r="I247" s="66"/>
      <c r="J247" s="66"/>
      <c r="K247" s="67"/>
    </row>
    <row r="248" spans="1:12" ht="27" customHeight="1">
      <c r="A248" s="31" t="s">
        <v>269</v>
      </c>
      <c r="B248" s="14" t="s">
        <v>33</v>
      </c>
      <c r="C248" s="21">
        <f>SUM(C249:C250)</f>
        <v>107431.40056000001</v>
      </c>
      <c r="D248" s="21">
        <f t="shared" ref="D248:J248" si="102">SUM(D249:D250)</f>
        <v>9057</v>
      </c>
      <c r="E248" s="21">
        <f t="shared" si="102"/>
        <v>20613.8</v>
      </c>
      <c r="F248" s="21">
        <f t="shared" si="102"/>
        <v>13551.27159</v>
      </c>
      <c r="G248" s="21">
        <f t="shared" si="102"/>
        <v>16729.58697</v>
      </c>
      <c r="H248" s="21">
        <f t="shared" si="102"/>
        <v>12675.142</v>
      </c>
      <c r="I248" s="21">
        <f t="shared" si="102"/>
        <v>17402.3</v>
      </c>
      <c r="J248" s="21">
        <f t="shared" si="102"/>
        <v>17402.3</v>
      </c>
      <c r="K248" s="75" t="s">
        <v>59</v>
      </c>
    </row>
    <row r="249" spans="1:12" ht="14.25" customHeight="1">
      <c r="A249" s="31" t="s">
        <v>270</v>
      </c>
      <c r="B249" s="14" t="s">
        <v>4</v>
      </c>
      <c r="C249" s="21">
        <f>SUM(D249:J249)</f>
        <v>106394.77571000002</v>
      </c>
      <c r="D249" s="21">
        <f>SUM(D262)</f>
        <v>9057</v>
      </c>
      <c r="E249" s="21">
        <f t="shared" ref="E249:J249" si="103">SUM(E262)</f>
        <v>20613.8</v>
      </c>
      <c r="F249" s="21">
        <f t="shared" si="103"/>
        <v>13551.27159</v>
      </c>
      <c r="G249" s="21">
        <f>SUM(G262)</f>
        <v>15692.96212</v>
      </c>
      <c r="H249" s="21">
        <f t="shared" si="103"/>
        <v>12675.142</v>
      </c>
      <c r="I249" s="21">
        <f t="shared" si="103"/>
        <v>17402.3</v>
      </c>
      <c r="J249" s="21">
        <f t="shared" si="103"/>
        <v>17402.3</v>
      </c>
      <c r="K249" s="76"/>
    </row>
    <row r="250" spans="1:12" ht="14.25" customHeight="1">
      <c r="A250" s="31" t="s">
        <v>595</v>
      </c>
      <c r="B250" s="14" t="s">
        <v>5</v>
      </c>
      <c r="C250" s="21">
        <f>SUM(D250:J250)</f>
        <v>1036.6248499999999</v>
      </c>
      <c r="D250" s="21">
        <f>SUM(D263)</f>
        <v>0</v>
      </c>
      <c r="E250" s="21">
        <f t="shared" ref="E250:J250" si="104">SUM(E263)</f>
        <v>0</v>
      </c>
      <c r="F250" s="21">
        <f t="shared" si="104"/>
        <v>0</v>
      </c>
      <c r="G250" s="21">
        <f t="shared" si="104"/>
        <v>1036.6248499999999</v>
      </c>
      <c r="H250" s="21">
        <f t="shared" si="104"/>
        <v>0</v>
      </c>
      <c r="I250" s="21">
        <f t="shared" si="104"/>
        <v>0</v>
      </c>
      <c r="J250" s="21">
        <f t="shared" si="104"/>
        <v>0</v>
      </c>
      <c r="K250" s="77"/>
    </row>
    <row r="251" spans="1:12" ht="15" customHeight="1">
      <c r="A251" s="31" t="s">
        <v>271</v>
      </c>
      <c r="B251" s="38" t="s">
        <v>10</v>
      </c>
      <c r="C251" s="39"/>
      <c r="D251" s="39"/>
      <c r="E251" s="39"/>
      <c r="F251" s="39"/>
      <c r="G251" s="39"/>
      <c r="H251" s="39"/>
      <c r="I251" s="39"/>
      <c r="J251" s="39"/>
      <c r="K251" s="40"/>
    </row>
    <row r="252" spans="1:12" ht="38.25">
      <c r="A252" s="31" t="s">
        <v>272</v>
      </c>
      <c r="B252" s="14" t="s">
        <v>26</v>
      </c>
      <c r="C252" s="51">
        <f>SUM(C253)</f>
        <v>0</v>
      </c>
      <c r="D252" s="51">
        <f t="shared" ref="D252:J252" si="105">SUM(D253)</f>
        <v>0</v>
      </c>
      <c r="E252" s="51">
        <f t="shared" si="105"/>
        <v>0</v>
      </c>
      <c r="F252" s="51">
        <f t="shared" si="105"/>
        <v>0</v>
      </c>
      <c r="G252" s="51">
        <f t="shared" si="105"/>
        <v>0</v>
      </c>
      <c r="H252" s="51">
        <f t="shared" si="105"/>
        <v>0</v>
      </c>
      <c r="I252" s="51">
        <f t="shared" si="105"/>
        <v>0</v>
      </c>
      <c r="J252" s="51">
        <f t="shared" si="105"/>
        <v>0</v>
      </c>
      <c r="K252" s="98" t="s">
        <v>59</v>
      </c>
    </row>
    <row r="253" spans="1:12" ht="15" customHeight="1">
      <c r="A253" s="31" t="s">
        <v>273</v>
      </c>
      <c r="B253" s="14" t="s">
        <v>4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99"/>
    </row>
    <row r="254" spans="1:12" ht="15" customHeight="1">
      <c r="A254" s="31" t="s">
        <v>274</v>
      </c>
      <c r="B254" s="70" t="s">
        <v>11</v>
      </c>
      <c r="C254" s="71"/>
      <c r="D254" s="71"/>
      <c r="E254" s="71"/>
      <c r="F254" s="71"/>
      <c r="G254" s="71"/>
      <c r="H254" s="71"/>
      <c r="I254" s="71"/>
      <c r="J254" s="71"/>
      <c r="K254" s="72"/>
    </row>
    <row r="255" spans="1:12" ht="51">
      <c r="A255" s="31" t="s">
        <v>275</v>
      </c>
      <c r="B255" s="8" t="s">
        <v>28</v>
      </c>
      <c r="C255" s="53">
        <f>SUM(C256)</f>
        <v>0</v>
      </c>
      <c r="D255" s="53">
        <f t="shared" ref="D255:J255" si="106">SUM(D256)</f>
        <v>0</v>
      </c>
      <c r="E255" s="53">
        <f t="shared" si="106"/>
        <v>0</v>
      </c>
      <c r="F255" s="53">
        <f t="shared" si="106"/>
        <v>0</v>
      </c>
      <c r="G255" s="53">
        <f t="shared" si="106"/>
        <v>0</v>
      </c>
      <c r="H255" s="53">
        <f t="shared" si="106"/>
        <v>0</v>
      </c>
      <c r="I255" s="53">
        <f t="shared" si="106"/>
        <v>0</v>
      </c>
      <c r="J255" s="53">
        <f t="shared" si="106"/>
        <v>0</v>
      </c>
      <c r="K255" s="73" t="s">
        <v>59</v>
      </c>
    </row>
    <row r="256" spans="1:12">
      <c r="A256" s="31" t="s">
        <v>276</v>
      </c>
      <c r="B256" s="54" t="s">
        <v>4</v>
      </c>
      <c r="C256" s="22">
        <f>SUM(D256:J256)</f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74"/>
    </row>
    <row r="257" spans="1:11" ht="15" customHeight="1">
      <c r="A257" s="31" t="s">
        <v>277</v>
      </c>
      <c r="B257" s="70" t="s">
        <v>12</v>
      </c>
      <c r="C257" s="71"/>
      <c r="D257" s="71"/>
      <c r="E257" s="71"/>
      <c r="F257" s="71"/>
      <c r="G257" s="71"/>
      <c r="H257" s="71"/>
      <c r="I257" s="71"/>
      <c r="J257" s="71"/>
      <c r="K257" s="72"/>
    </row>
    <row r="258" spans="1:11">
      <c r="A258" s="31" t="s">
        <v>278</v>
      </c>
      <c r="B258" s="8" t="s">
        <v>32</v>
      </c>
      <c r="C258" s="22">
        <v>0</v>
      </c>
      <c r="D258" s="22">
        <f>SUM(C256)</f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73" t="s">
        <v>59</v>
      </c>
    </row>
    <row r="259" spans="1:11">
      <c r="A259" s="31" t="s">
        <v>279</v>
      </c>
      <c r="B259" s="54" t="s">
        <v>4</v>
      </c>
      <c r="C259" s="22">
        <f>SUM(D259:J259)</f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74"/>
    </row>
    <row r="260" spans="1:11" ht="15" customHeight="1">
      <c r="A260" s="31" t="s">
        <v>280</v>
      </c>
      <c r="B260" s="38" t="s">
        <v>20</v>
      </c>
      <c r="C260" s="39"/>
      <c r="D260" s="39"/>
      <c r="E260" s="39"/>
      <c r="F260" s="39"/>
      <c r="G260" s="39"/>
      <c r="H260" s="39"/>
      <c r="I260" s="39"/>
      <c r="J260" s="39"/>
      <c r="K260" s="40"/>
    </row>
    <row r="261" spans="1:11" ht="15" customHeight="1">
      <c r="A261" s="31" t="s">
        <v>281</v>
      </c>
      <c r="B261" s="14" t="s">
        <v>29</v>
      </c>
      <c r="C261" s="21">
        <f>SUM(C262:C263)</f>
        <v>107431.40056000001</v>
      </c>
      <c r="D261" s="21">
        <f t="shared" ref="D261:J261" si="107">SUM(D262:D263)</f>
        <v>9057</v>
      </c>
      <c r="E261" s="21">
        <f t="shared" si="107"/>
        <v>20613.8</v>
      </c>
      <c r="F261" s="21">
        <f t="shared" si="107"/>
        <v>13551.27159</v>
      </c>
      <c r="G261" s="21">
        <f t="shared" si="107"/>
        <v>16729.58697</v>
      </c>
      <c r="H261" s="21">
        <f t="shared" si="107"/>
        <v>12675.142</v>
      </c>
      <c r="I261" s="21">
        <f t="shared" si="107"/>
        <v>17402.3</v>
      </c>
      <c r="J261" s="21">
        <f t="shared" si="107"/>
        <v>17402.3</v>
      </c>
      <c r="K261" s="75" t="s">
        <v>59</v>
      </c>
    </row>
    <row r="262" spans="1:11">
      <c r="A262" s="31" t="s">
        <v>452</v>
      </c>
      <c r="B262" s="58" t="s">
        <v>4</v>
      </c>
      <c r="C262" s="21">
        <f>SUM(D262:J262)</f>
        <v>106394.77571000002</v>
      </c>
      <c r="D262" s="21">
        <f t="shared" ref="D262:J262" si="108">D270+D273+D276+D279+D282+D266</f>
        <v>9057</v>
      </c>
      <c r="E262" s="21">
        <f t="shared" si="108"/>
        <v>20613.8</v>
      </c>
      <c r="F262" s="21">
        <f t="shared" si="108"/>
        <v>13551.27159</v>
      </c>
      <c r="G262" s="21">
        <f t="shared" si="108"/>
        <v>15692.96212</v>
      </c>
      <c r="H262" s="21">
        <f t="shared" si="108"/>
        <v>12675.142</v>
      </c>
      <c r="I262" s="21">
        <f t="shared" si="108"/>
        <v>17402.3</v>
      </c>
      <c r="J262" s="21">
        <f t="shared" si="108"/>
        <v>17402.3</v>
      </c>
      <c r="K262" s="76"/>
    </row>
    <row r="263" spans="1:11">
      <c r="A263" s="31" t="s">
        <v>594</v>
      </c>
      <c r="B263" s="14" t="s">
        <v>5</v>
      </c>
      <c r="C263" s="21">
        <f>SUM(D263:J263)</f>
        <v>1036.6248499999999</v>
      </c>
      <c r="D263" s="21">
        <f>SUM(D267)</f>
        <v>0</v>
      </c>
      <c r="E263" s="21">
        <f t="shared" ref="E263:J263" si="109">SUM(E267)</f>
        <v>0</v>
      </c>
      <c r="F263" s="21">
        <f t="shared" si="109"/>
        <v>0</v>
      </c>
      <c r="G263" s="21">
        <f t="shared" si="109"/>
        <v>1036.6248499999999</v>
      </c>
      <c r="H263" s="21">
        <f t="shared" si="109"/>
        <v>0</v>
      </c>
      <c r="I263" s="21">
        <f t="shared" si="109"/>
        <v>0</v>
      </c>
      <c r="J263" s="21">
        <f t="shared" si="109"/>
        <v>0</v>
      </c>
      <c r="K263" s="77"/>
    </row>
    <row r="264" spans="1:11" ht="16.5" customHeight="1">
      <c r="A264" s="31" t="s">
        <v>282</v>
      </c>
      <c r="B264" s="70" t="s">
        <v>76</v>
      </c>
      <c r="C264" s="71"/>
      <c r="D264" s="71"/>
      <c r="E264" s="71"/>
      <c r="F264" s="71"/>
      <c r="G264" s="71"/>
      <c r="H264" s="71"/>
      <c r="I264" s="71"/>
      <c r="J264" s="71"/>
      <c r="K264" s="72"/>
    </row>
    <row r="265" spans="1:11">
      <c r="A265" s="31" t="s">
        <v>283</v>
      </c>
      <c r="B265" s="8" t="s">
        <v>17</v>
      </c>
      <c r="C265" s="20">
        <f>SUM(C266:C267)</f>
        <v>47316.586969999997</v>
      </c>
      <c r="D265" s="20">
        <f t="shared" ref="D265:J265" si="110">SUM(D266:D267)</f>
        <v>0</v>
      </c>
      <c r="E265" s="20">
        <f t="shared" si="110"/>
        <v>7187</v>
      </c>
      <c r="F265" s="20">
        <f t="shared" si="110"/>
        <v>6400</v>
      </c>
      <c r="G265" s="20">
        <f t="shared" si="110"/>
        <v>8729.5869700000003</v>
      </c>
      <c r="H265" s="20">
        <f t="shared" si="110"/>
        <v>7000</v>
      </c>
      <c r="I265" s="20">
        <f t="shared" si="110"/>
        <v>9000</v>
      </c>
      <c r="J265" s="20">
        <f t="shared" si="110"/>
        <v>9000</v>
      </c>
      <c r="K265" s="73" t="s">
        <v>599</v>
      </c>
    </row>
    <row r="266" spans="1:11">
      <c r="A266" s="31" t="s">
        <v>284</v>
      </c>
      <c r="B266" s="8" t="s">
        <v>4</v>
      </c>
      <c r="C266" s="25">
        <f>SUM(D266:J266)</f>
        <v>46279.962119999997</v>
      </c>
      <c r="D266" s="21">
        <v>0</v>
      </c>
      <c r="E266" s="21">
        <v>7187</v>
      </c>
      <c r="F266" s="21">
        <v>6400</v>
      </c>
      <c r="G266" s="21">
        <v>7692.9621200000001</v>
      </c>
      <c r="H266" s="20">
        <v>7000</v>
      </c>
      <c r="I266" s="20">
        <v>9000</v>
      </c>
      <c r="J266" s="20">
        <f>SUM(I266)</f>
        <v>9000</v>
      </c>
      <c r="K266" s="81"/>
    </row>
    <row r="267" spans="1:11">
      <c r="A267" s="31" t="s">
        <v>593</v>
      </c>
      <c r="B267" s="14" t="s">
        <v>5</v>
      </c>
      <c r="C267" s="25">
        <f>SUM(D267:J267)</f>
        <v>1036.6248499999999</v>
      </c>
      <c r="D267" s="21"/>
      <c r="E267" s="21"/>
      <c r="F267" s="21"/>
      <c r="G267" s="21">
        <v>1036.6248499999999</v>
      </c>
      <c r="H267" s="20"/>
      <c r="I267" s="20"/>
      <c r="J267" s="20"/>
      <c r="K267" s="74"/>
    </row>
    <row r="268" spans="1:11" ht="28.5" customHeight="1">
      <c r="A268" s="31" t="s">
        <v>285</v>
      </c>
      <c r="B268" s="70" t="s">
        <v>612</v>
      </c>
      <c r="C268" s="71"/>
      <c r="D268" s="71"/>
      <c r="E268" s="71"/>
      <c r="F268" s="71"/>
      <c r="G268" s="71"/>
      <c r="H268" s="71"/>
      <c r="I268" s="71"/>
      <c r="J268" s="71"/>
      <c r="K268" s="72"/>
    </row>
    <row r="269" spans="1:11">
      <c r="A269" s="31" t="s">
        <v>286</v>
      </c>
      <c r="B269" s="8" t="s">
        <v>17</v>
      </c>
      <c r="C269" s="20">
        <f>SUM(C270)</f>
        <v>13903.30782</v>
      </c>
      <c r="D269" s="20">
        <f>SUM(D270)</f>
        <v>1162.9000000000001</v>
      </c>
      <c r="E269" s="20">
        <f t="shared" ref="E269:J269" si="111">SUM(E270)</f>
        <v>3739</v>
      </c>
      <c r="F269" s="20">
        <f t="shared" si="111"/>
        <v>2338.2950000000001</v>
      </c>
      <c r="G269" s="20">
        <f>SUM(G270)</f>
        <v>918.46181999999999</v>
      </c>
      <c r="H269" s="20">
        <f t="shared" si="111"/>
        <v>452.65100000000001</v>
      </c>
      <c r="I269" s="20">
        <f t="shared" si="111"/>
        <v>2646</v>
      </c>
      <c r="J269" s="20">
        <f t="shared" si="111"/>
        <v>2646</v>
      </c>
      <c r="K269" s="73" t="s">
        <v>565</v>
      </c>
    </row>
    <row r="270" spans="1:11">
      <c r="A270" s="31" t="s">
        <v>287</v>
      </c>
      <c r="B270" s="8" t="s">
        <v>4</v>
      </c>
      <c r="C270" s="25">
        <f>SUM(D270:J270)</f>
        <v>13903.30782</v>
      </c>
      <c r="D270" s="20">
        <v>1162.9000000000001</v>
      </c>
      <c r="E270" s="20">
        <v>3739</v>
      </c>
      <c r="F270" s="20">
        <v>2338.2950000000001</v>
      </c>
      <c r="G270" s="20">
        <v>918.46181999999999</v>
      </c>
      <c r="H270" s="20">
        <v>452.65100000000001</v>
      </c>
      <c r="I270" s="20">
        <v>2646</v>
      </c>
      <c r="J270" s="20">
        <f>SUM(I270)</f>
        <v>2646</v>
      </c>
      <c r="K270" s="74"/>
    </row>
    <row r="271" spans="1:11" ht="24.75" customHeight="1">
      <c r="A271" s="31" t="s">
        <v>288</v>
      </c>
      <c r="B271" s="70" t="s">
        <v>77</v>
      </c>
      <c r="C271" s="71"/>
      <c r="D271" s="71"/>
      <c r="E271" s="71"/>
      <c r="F271" s="71"/>
      <c r="G271" s="71"/>
      <c r="H271" s="71"/>
      <c r="I271" s="71"/>
      <c r="J271" s="71"/>
      <c r="K271" s="72"/>
    </row>
    <row r="272" spans="1:11">
      <c r="A272" s="31" t="s">
        <v>289</v>
      </c>
      <c r="B272" s="8" t="s">
        <v>17</v>
      </c>
      <c r="C272" s="25">
        <f>SUM(D272:J272)</f>
        <v>4943.7000000000007</v>
      </c>
      <c r="D272" s="20">
        <f>SUM(D273)</f>
        <v>2527.4</v>
      </c>
      <c r="E272" s="20">
        <f t="shared" ref="E272:J272" si="112">SUM(E273)</f>
        <v>2416.3000000000002</v>
      </c>
      <c r="F272" s="20">
        <f t="shared" si="112"/>
        <v>0</v>
      </c>
      <c r="G272" s="20">
        <f t="shared" si="112"/>
        <v>0</v>
      </c>
      <c r="H272" s="20">
        <f t="shared" si="112"/>
        <v>0</v>
      </c>
      <c r="I272" s="20">
        <f t="shared" si="112"/>
        <v>0</v>
      </c>
      <c r="J272" s="20">
        <f t="shared" si="112"/>
        <v>0</v>
      </c>
      <c r="K272" s="73" t="s">
        <v>566</v>
      </c>
    </row>
    <row r="273" spans="1:172">
      <c r="A273" s="31" t="s">
        <v>290</v>
      </c>
      <c r="B273" s="8" t="s">
        <v>4</v>
      </c>
      <c r="C273" s="25">
        <f>SUM(D273:J273)</f>
        <v>4943.7000000000007</v>
      </c>
      <c r="D273" s="20">
        <v>2527.4</v>
      </c>
      <c r="E273" s="20">
        <v>2416.3000000000002</v>
      </c>
      <c r="F273" s="20">
        <v>0</v>
      </c>
      <c r="G273" s="20">
        <v>0</v>
      </c>
      <c r="H273" s="20">
        <v>0</v>
      </c>
      <c r="I273" s="20">
        <f>SUM(H273)</f>
        <v>0</v>
      </c>
      <c r="J273" s="20">
        <f>SUM(I273)</f>
        <v>0</v>
      </c>
      <c r="K273" s="74"/>
    </row>
    <row r="274" spans="1:172" ht="28.5" customHeight="1">
      <c r="A274" s="31" t="s">
        <v>291</v>
      </c>
      <c r="B274" s="70" t="s">
        <v>78</v>
      </c>
      <c r="C274" s="71"/>
      <c r="D274" s="71"/>
      <c r="E274" s="71"/>
      <c r="F274" s="71"/>
      <c r="G274" s="71"/>
      <c r="H274" s="71"/>
      <c r="I274" s="71"/>
      <c r="J274" s="71"/>
      <c r="K274" s="72"/>
    </row>
    <row r="275" spans="1:172">
      <c r="A275" s="31" t="s">
        <v>348</v>
      </c>
      <c r="B275" s="8" t="s">
        <v>17</v>
      </c>
      <c r="C275" s="25">
        <f>SUM(D275:J275)</f>
        <v>15049.076590000001</v>
      </c>
      <c r="D275" s="20">
        <f>SUM(D276)</f>
        <v>2054.5</v>
      </c>
      <c r="E275" s="20">
        <f t="shared" ref="E275:J275" si="113">SUM(E276)</f>
        <v>2770</v>
      </c>
      <c r="F275" s="20">
        <f t="shared" si="113"/>
        <v>2211.9765900000002</v>
      </c>
      <c r="G275" s="20">
        <f t="shared" si="113"/>
        <v>2500</v>
      </c>
      <c r="H275" s="20">
        <f t="shared" si="113"/>
        <v>0</v>
      </c>
      <c r="I275" s="20">
        <f t="shared" si="113"/>
        <v>2756.3</v>
      </c>
      <c r="J275" s="20">
        <f t="shared" si="113"/>
        <v>2756.3</v>
      </c>
      <c r="K275" s="73" t="s">
        <v>566</v>
      </c>
    </row>
    <row r="276" spans="1:172">
      <c r="A276" s="31" t="s">
        <v>292</v>
      </c>
      <c r="B276" s="8" t="s">
        <v>4</v>
      </c>
      <c r="C276" s="25">
        <f>SUM(D276:J276)</f>
        <v>15049.076590000001</v>
      </c>
      <c r="D276" s="20">
        <v>2054.5</v>
      </c>
      <c r="E276" s="20">
        <v>2770</v>
      </c>
      <c r="F276" s="20">
        <v>2211.9765900000002</v>
      </c>
      <c r="G276" s="20">
        <v>2500</v>
      </c>
      <c r="H276" s="20">
        <v>0</v>
      </c>
      <c r="I276" s="20">
        <v>2756.3</v>
      </c>
      <c r="J276" s="20">
        <f>SUM(I276)</f>
        <v>2756.3</v>
      </c>
      <c r="K276" s="74"/>
    </row>
    <row r="277" spans="1:172" ht="24" customHeight="1">
      <c r="A277" s="31" t="s">
        <v>293</v>
      </c>
      <c r="B277" s="70" t="s">
        <v>79</v>
      </c>
      <c r="C277" s="71"/>
      <c r="D277" s="71"/>
      <c r="E277" s="71"/>
      <c r="F277" s="71"/>
      <c r="G277" s="71"/>
      <c r="H277" s="71"/>
      <c r="I277" s="71"/>
      <c r="J277" s="71"/>
      <c r="K277" s="72"/>
    </row>
    <row r="278" spans="1:172">
      <c r="A278" s="31" t="s">
        <v>294</v>
      </c>
      <c r="B278" s="8" t="s">
        <v>17</v>
      </c>
      <c r="C278" s="20">
        <f>SUM(C279)</f>
        <v>22296</v>
      </c>
      <c r="D278" s="20">
        <f>SUM(D279)</f>
        <v>2833</v>
      </c>
      <c r="E278" s="20">
        <f t="shared" ref="E278:J278" si="114">SUM(E279)</f>
        <v>3963</v>
      </c>
      <c r="F278" s="20">
        <f t="shared" si="114"/>
        <v>2000</v>
      </c>
      <c r="G278" s="20">
        <f t="shared" si="114"/>
        <v>4000</v>
      </c>
      <c r="H278" s="20">
        <f t="shared" si="114"/>
        <v>3500</v>
      </c>
      <c r="I278" s="20">
        <f t="shared" si="114"/>
        <v>3000</v>
      </c>
      <c r="J278" s="20">
        <f t="shared" si="114"/>
        <v>3000</v>
      </c>
      <c r="K278" s="73" t="s">
        <v>566</v>
      </c>
    </row>
    <row r="279" spans="1:172">
      <c r="A279" s="31" t="s">
        <v>295</v>
      </c>
      <c r="B279" s="8" t="s">
        <v>4</v>
      </c>
      <c r="C279" s="25">
        <f>SUM(D279:J279)</f>
        <v>22296</v>
      </c>
      <c r="D279" s="20">
        <v>2833</v>
      </c>
      <c r="E279" s="20">
        <v>3963</v>
      </c>
      <c r="F279" s="20">
        <v>2000</v>
      </c>
      <c r="G279" s="20">
        <v>4000</v>
      </c>
      <c r="H279" s="20">
        <v>3500</v>
      </c>
      <c r="I279" s="20">
        <v>3000</v>
      </c>
      <c r="J279" s="20">
        <f>SUM(I279)</f>
        <v>3000</v>
      </c>
      <c r="K279" s="74"/>
    </row>
    <row r="280" spans="1:172" ht="28.5" customHeight="1">
      <c r="A280" s="31" t="s">
        <v>296</v>
      </c>
      <c r="B280" s="70" t="s">
        <v>80</v>
      </c>
      <c r="C280" s="71"/>
      <c r="D280" s="71"/>
      <c r="E280" s="71"/>
      <c r="F280" s="71"/>
      <c r="G280" s="71"/>
      <c r="H280" s="71"/>
      <c r="I280" s="71"/>
      <c r="J280" s="71"/>
      <c r="K280" s="72"/>
    </row>
    <row r="281" spans="1:172" ht="15.75" customHeight="1">
      <c r="A281" s="31" t="s">
        <v>297</v>
      </c>
      <c r="B281" s="8" t="s">
        <v>17</v>
      </c>
      <c r="C281" s="20">
        <f t="shared" ref="C281:J281" si="115">SUM(C282:C282)</f>
        <v>3922.7291800000003</v>
      </c>
      <c r="D281" s="20">
        <f t="shared" si="115"/>
        <v>479.2</v>
      </c>
      <c r="E281" s="20">
        <f t="shared" si="115"/>
        <v>538.5</v>
      </c>
      <c r="F281" s="20">
        <f t="shared" si="115"/>
        <v>601</v>
      </c>
      <c r="G281" s="20">
        <f t="shared" si="115"/>
        <v>581.53818000000001</v>
      </c>
      <c r="H281" s="20">
        <f t="shared" si="115"/>
        <v>1722.491</v>
      </c>
      <c r="I281" s="20">
        <f t="shared" si="115"/>
        <v>0</v>
      </c>
      <c r="J281" s="20">
        <f t="shared" si="115"/>
        <v>0</v>
      </c>
      <c r="K281" s="73" t="s">
        <v>567</v>
      </c>
    </row>
    <row r="282" spans="1:172" ht="15" customHeight="1">
      <c r="A282" s="31" t="s">
        <v>298</v>
      </c>
      <c r="B282" s="8" t="s">
        <v>4</v>
      </c>
      <c r="C282" s="25">
        <f>SUM(D282:J282)</f>
        <v>3922.7291800000003</v>
      </c>
      <c r="D282" s="20">
        <v>479.2</v>
      </c>
      <c r="E282" s="20">
        <v>538.5</v>
      </c>
      <c r="F282" s="20">
        <v>601</v>
      </c>
      <c r="G282" s="20">
        <v>581.53818000000001</v>
      </c>
      <c r="H282" s="20">
        <v>1722.491</v>
      </c>
      <c r="I282" s="20">
        <v>0</v>
      </c>
      <c r="J282" s="20">
        <f>SUM(I282)</f>
        <v>0</v>
      </c>
      <c r="K282" s="74"/>
    </row>
    <row r="283" spans="1:172" ht="12.75" customHeight="1">
      <c r="A283" s="31" t="s">
        <v>299</v>
      </c>
      <c r="B283" s="104" t="s">
        <v>49</v>
      </c>
      <c r="C283" s="105"/>
      <c r="D283" s="105"/>
      <c r="E283" s="105"/>
      <c r="F283" s="105"/>
      <c r="G283" s="105"/>
      <c r="H283" s="105"/>
      <c r="I283" s="105"/>
      <c r="J283" s="105"/>
      <c r="K283" s="106"/>
      <c r="L283" s="30"/>
    </row>
    <row r="284" spans="1:172" s="5" customFormat="1" ht="25.5">
      <c r="A284" s="31" t="s">
        <v>300</v>
      </c>
      <c r="B284" s="14" t="s">
        <v>34</v>
      </c>
      <c r="C284" s="21">
        <f>SUM(C285)</f>
        <v>11032.201169999998</v>
      </c>
      <c r="D284" s="21">
        <f>SUM(D285)</f>
        <v>1452.3999999999999</v>
      </c>
      <c r="E284" s="21">
        <f t="shared" ref="E284:J284" si="116">SUM(E285)</f>
        <v>1425.76</v>
      </c>
      <c r="F284" s="21">
        <f t="shared" si="116"/>
        <v>1788.21262</v>
      </c>
      <c r="G284" s="21">
        <f t="shared" si="116"/>
        <v>1496.8905500000001</v>
      </c>
      <c r="H284" s="21">
        <f t="shared" si="116"/>
        <v>1732.3380000000002</v>
      </c>
      <c r="I284" s="21">
        <f t="shared" si="116"/>
        <v>1568.3</v>
      </c>
      <c r="J284" s="21">
        <f t="shared" si="116"/>
        <v>1568.3</v>
      </c>
      <c r="K284" s="75" t="s">
        <v>59</v>
      </c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</row>
    <row r="285" spans="1:172" s="5" customFormat="1">
      <c r="A285" s="31" t="s">
        <v>301</v>
      </c>
      <c r="B285" s="14" t="s">
        <v>4</v>
      </c>
      <c r="C285" s="21">
        <f>SUM(D285:J285)</f>
        <v>11032.201169999998</v>
      </c>
      <c r="D285" s="21">
        <f>SUM(D297)</f>
        <v>1452.3999999999999</v>
      </c>
      <c r="E285" s="21">
        <f t="shared" ref="E285:J285" si="117">SUM(E297)</f>
        <v>1425.76</v>
      </c>
      <c r="F285" s="21">
        <f t="shared" si="117"/>
        <v>1788.21262</v>
      </c>
      <c r="G285" s="21">
        <f t="shared" si="117"/>
        <v>1496.8905500000001</v>
      </c>
      <c r="H285" s="21">
        <f t="shared" si="117"/>
        <v>1732.3380000000002</v>
      </c>
      <c r="I285" s="21">
        <f t="shared" si="117"/>
        <v>1568.3</v>
      </c>
      <c r="J285" s="21">
        <f t="shared" si="117"/>
        <v>1568.3</v>
      </c>
      <c r="K285" s="7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</row>
    <row r="286" spans="1:172" ht="12.75" customHeight="1">
      <c r="A286" s="31" t="s">
        <v>302</v>
      </c>
      <c r="B286" s="38" t="s">
        <v>10</v>
      </c>
      <c r="C286" s="39"/>
      <c r="D286" s="39"/>
      <c r="E286" s="39"/>
      <c r="F286" s="39"/>
      <c r="G286" s="39"/>
      <c r="H286" s="39"/>
      <c r="I286" s="39"/>
      <c r="J286" s="39"/>
      <c r="K286" s="40"/>
    </row>
    <row r="287" spans="1:172" ht="38.25">
      <c r="A287" s="31" t="s">
        <v>303</v>
      </c>
      <c r="B287" s="14" t="s">
        <v>26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59">
        <v>0</v>
      </c>
      <c r="J287" s="59">
        <v>0</v>
      </c>
      <c r="K287" s="98" t="s">
        <v>59</v>
      </c>
    </row>
    <row r="288" spans="1:172">
      <c r="A288" s="31" t="s">
        <v>304</v>
      </c>
      <c r="B288" s="14" t="s">
        <v>4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99"/>
    </row>
    <row r="289" spans="1:11" ht="12.75" customHeight="1">
      <c r="A289" s="31" t="s">
        <v>305</v>
      </c>
      <c r="B289" s="70" t="s">
        <v>11</v>
      </c>
      <c r="C289" s="71"/>
      <c r="D289" s="71"/>
      <c r="E289" s="71"/>
      <c r="F289" s="71"/>
      <c r="G289" s="71"/>
      <c r="H289" s="71"/>
      <c r="I289" s="71"/>
      <c r="J289" s="71"/>
      <c r="K289" s="72"/>
    </row>
    <row r="290" spans="1:11" ht="51">
      <c r="A290" s="31" t="s">
        <v>306</v>
      </c>
      <c r="B290" s="8" t="s">
        <v>28</v>
      </c>
      <c r="C290" s="60">
        <f>SUM(C291)</f>
        <v>0</v>
      </c>
      <c r="D290" s="60">
        <f t="shared" ref="D290:J290" si="118">SUM(D291)</f>
        <v>0</v>
      </c>
      <c r="E290" s="60">
        <f t="shared" si="118"/>
        <v>0</v>
      </c>
      <c r="F290" s="60">
        <f t="shared" si="118"/>
        <v>0</v>
      </c>
      <c r="G290" s="60">
        <f t="shared" si="118"/>
        <v>0</v>
      </c>
      <c r="H290" s="60">
        <f t="shared" si="118"/>
        <v>0</v>
      </c>
      <c r="I290" s="60">
        <f t="shared" si="118"/>
        <v>0</v>
      </c>
      <c r="J290" s="60">
        <f t="shared" si="118"/>
        <v>0</v>
      </c>
      <c r="K290" s="73" t="s">
        <v>59</v>
      </c>
    </row>
    <row r="291" spans="1:11">
      <c r="A291" s="31" t="s">
        <v>307</v>
      </c>
      <c r="B291" s="54" t="s">
        <v>4</v>
      </c>
      <c r="C291" s="20">
        <v>0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74"/>
    </row>
    <row r="292" spans="1:11" ht="12" customHeight="1">
      <c r="A292" s="31" t="s">
        <v>308</v>
      </c>
      <c r="B292" s="55" t="s">
        <v>12</v>
      </c>
      <c r="C292" s="56"/>
      <c r="D292" s="56"/>
      <c r="E292" s="56"/>
      <c r="F292" s="56"/>
      <c r="G292" s="56"/>
      <c r="H292" s="56"/>
      <c r="I292" s="56"/>
      <c r="J292" s="56"/>
      <c r="K292" s="57"/>
    </row>
    <row r="293" spans="1:11">
      <c r="A293" s="31" t="s">
        <v>309</v>
      </c>
      <c r="B293" s="8" t="s">
        <v>9</v>
      </c>
      <c r="C293" s="22">
        <v>0</v>
      </c>
      <c r="D293" s="22">
        <v>0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73" t="s">
        <v>59</v>
      </c>
    </row>
    <row r="294" spans="1:11">
      <c r="A294" s="31" t="s">
        <v>310</v>
      </c>
      <c r="B294" s="54" t="s">
        <v>4</v>
      </c>
      <c r="C294" s="22">
        <v>0</v>
      </c>
      <c r="D294" s="22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74"/>
    </row>
    <row r="295" spans="1:11" ht="15" customHeight="1">
      <c r="A295" s="31" t="s">
        <v>311</v>
      </c>
      <c r="B295" s="38" t="s">
        <v>20</v>
      </c>
      <c r="C295" s="39"/>
      <c r="D295" s="39"/>
      <c r="E295" s="39"/>
      <c r="F295" s="39"/>
      <c r="G295" s="39"/>
      <c r="H295" s="39"/>
      <c r="I295" s="39"/>
      <c r="J295" s="39"/>
      <c r="K295" s="40"/>
    </row>
    <row r="296" spans="1:11">
      <c r="A296" s="31" t="s">
        <v>312</v>
      </c>
      <c r="B296" s="14" t="s">
        <v>9</v>
      </c>
      <c r="C296" s="21">
        <f>SUM(C297)</f>
        <v>11032.201169999998</v>
      </c>
      <c r="D296" s="21">
        <f>SUM(D297)</f>
        <v>1452.3999999999999</v>
      </c>
      <c r="E296" s="21">
        <f t="shared" ref="E296:J296" si="119">SUM(E297)</f>
        <v>1425.76</v>
      </c>
      <c r="F296" s="21">
        <f t="shared" si="119"/>
        <v>1788.21262</v>
      </c>
      <c r="G296" s="21">
        <f t="shared" si="119"/>
        <v>1496.8905500000001</v>
      </c>
      <c r="H296" s="21">
        <f t="shared" si="119"/>
        <v>1732.3380000000002</v>
      </c>
      <c r="I296" s="21">
        <f t="shared" si="119"/>
        <v>1568.3</v>
      </c>
      <c r="J296" s="21">
        <f t="shared" si="119"/>
        <v>1568.3</v>
      </c>
      <c r="K296" s="75" t="s">
        <v>59</v>
      </c>
    </row>
    <row r="297" spans="1:11">
      <c r="A297" s="31" t="s">
        <v>313</v>
      </c>
      <c r="B297" s="58" t="s">
        <v>4</v>
      </c>
      <c r="C297" s="21">
        <f>SUM(D297:J297)</f>
        <v>11032.201169999998</v>
      </c>
      <c r="D297" s="21">
        <f>SUM(D309+D324+D300+D303+D306)</f>
        <v>1452.3999999999999</v>
      </c>
      <c r="E297" s="21">
        <f t="shared" ref="E297:J297" si="120">SUM(E309+E324+E300+E303+E306)</f>
        <v>1425.76</v>
      </c>
      <c r="F297" s="21">
        <f t="shared" si="120"/>
        <v>1788.21262</v>
      </c>
      <c r="G297" s="21">
        <f t="shared" si="120"/>
        <v>1496.8905500000001</v>
      </c>
      <c r="H297" s="21">
        <f t="shared" si="120"/>
        <v>1732.3380000000002</v>
      </c>
      <c r="I297" s="21">
        <f t="shared" si="120"/>
        <v>1568.3</v>
      </c>
      <c r="J297" s="21">
        <f t="shared" si="120"/>
        <v>1568.3</v>
      </c>
      <c r="K297" s="77"/>
    </row>
    <row r="298" spans="1:11" ht="11.25" customHeight="1">
      <c r="A298" s="31" t="s">
        <v>314</v>
      </c>
      <c r="B298" s="70" t="s">
        <v>115</v>
      </c>
      <c r="C298" s="71"/>
      <c r="D298" s="71"/>
      <c r="E298" s="71"/>
      <c r="F298" s="71"/>
      <c r="G298" s="71"/>
      <c r="H298" s="71"/>
      <c r="I298" s="71"/>
      <c r="J298" s="71"/>
      <c r="K298" s="72"/>
    </row>
    <row r="299" spans="1:11">
      <c r="A299" s="31" t="s">
        <v>315</v>
      </c>
      <c r="B299" s="8" t="s">
        <v>29</v>
      </c>
      <c r="C299" s="21">
        <f>SUM(D299:J299)</f>
        <v>318.39999999999998</v>
      </c>
      <c r="D299" s="21">
        <f>SUM(D300)</f>
        <v>200</v>
      </c>
      <c r="E299" s="21">
        <f t="shared" ref="E299:J299" si="121">SUM(E300)</f>
        <v>118.4</v>
      </c>
      <c r="F299" s="21">
        <f t="shared" si="121"/>
        <v>0</v>
      </c>
      <c r="G299" s="21">
        <f t="shared" si="121"/>
        <v>0</v>
      </c>
      <c r="H299" s="21">
        <f t="shared" si="121"/>
        <v>0</v>
      </c>
      <c r="I299" s="21">
        <f t="shared" si="121"/>
        <v>0</v>
      </c>
      <c r="J299" s="21">
        <f t="shared" si="121"/>
        <v>0</v>
      </c>
      <c r="K299" s="98" t="s">
        <v>568</v>
      </c>
    </row>
    <row r="300" spans="1:11">
      <c r="A300" s="31" t="s">
        <v>316</v>
      </c>
      <c r="B300" s="8" t="s">
        <v>4</v>
      </c>
      <c r="C300" s="21">
        <f>SUM(D300:J300)</f>
        <v>318.39999999999998</v>
      </c>
      <c r="D300" s="21">
        <v>200</v>
      </c>
      <c r="E300" s="21">
        <v>118.4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99"/>
    </row>
    <row r="301" spans="1:11" ht="24" customHeight="1">
      <c r="A301" s="31" t="s">
        <v>317</v>
      </c>
      <c r="B301" s="70" t="s">
        <v>81</v>
      </c>
      <c r="C301" s="71"/>
      <c r="D301" s="71"/>
      <c r="E301" s="71"/>
      <c r="F301" s="71"/>
      <c r="G301" s="71"/>
      <c r="H301" s="71"/>
      <c r="I301" s="71"/>
      <c r="J301" s="71"/>
      <c r="K301" s="72"/>
    </row>
    <row r="302" spans="1:11">
      <c r="A302" s="31" t="s">
        <v>318</v>
      </c>
      <c r="B302" s="8" t="s">
        <v>29</v>
      </c>
      <c r="C302" s="21">
        <f>SUM(D302:J302)</f>
        <v>0</v>
      </c>
      <c r="D302" s="21">
        <f t="shared" ref="D302:J302" si="122">SUM(D303)</f>
        <v>0</v>
      </c>
      <c r="E302" s="21">
        <f t="shared" si="122"/>
        <v>0</v>
      </c>
      <c r="F302" s="21">
        <f t="shared" si="122"/>
        <v>0</v>
      </c>
      <c r="G302" s="21">
        <f t="shared" si="122"/>
        <v>0</v>
      </c>
      <c r="H302" s="21">
        <f t="shared" si="122"/>
        <v>0</v>
      </c>
      <c r="I302" s="21">
        <f t="shared" si="122"/>
        <v>0</v>
      </c>
      <c r="J302" s="21">
        <f t="shared" si="122"/>
        <v>0</v>
      </c>
      <c r="K302" s="98" t="s">
        <v>619</v>
      </c>
    </row>
    <row r="303" spans="1:11">
      <c r="A303" s="31" t="s">
        <v>319</v>
      </c>
      <c r="B303" s="8" t="s">
        <v>4</v>
      </c>
      <c r="C303" s="21">
        <f>SUM(D303:J303)</f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99"/>
    </row>
    <row r="304" spans="1:11" ht="24" customHeight="1">
      <c r="A304" s="31" t="s">
        <v>320</v>
      </c>
      <c r="B304" s="70" t="s">
        <v>82</v>
      </c>
      <c r="C304" s="71"/>
      <c r="D304" s="71"/>
      <c r="E304" s="71"/>
      <c r="F304" s="71"/>
      <c r="G304" s="71"/>
      <c r="H304" s="71"/>
      <c r="I304" s="71"/>
      <c r="J304" s="71"/>
      <c r="K304" s="72"/>
    </row>
    <row r="305" spans="1:11">
      <c r="A305" s="31" t="s">
        <v>321</v>
      </c>
      <c r="B305" s="8" t="s">
        <v>29</v>
      </c>
      <c r="C305" s="21">
        <f>SUM(D305:J305)</f>
        <v>0</v>
      </c>
      <c r="D305" s="21">
        <f t="shared" ref="D305:J305" si="123">SUM(D306)</f>
        <v>0</v>
      </c>
      <c r="E305" s="21">
        <f t="shared" si="123"/>
        <v>0</v>
      </c>
      <c r="F305" s="21">
        <f t="shared" si="123"/>
        <v>0</v>
      </c>
      <c r="G305" s="21">
        <f t="shared" si="123"/>
        <v>0</v>
      </c>
      <c r="H305" s="21">
        <f t="shared" si="123"/>
        <v>0</v>
      </c>
      <c r="I305" s="21">
        <f t="shared" si="123"/>
        <v>0</v>
      </c>
      <c r="J305" s="21">
        <f t="shared" si="123"/>
        <v>0</v>
      </c>
      <c r="K305" s="98" t="s">
        <v>620</v>
      </c>
    </row>
    <row r="306" spans="1:11">
      <c r="A306" s="31" t="s">
        <v>322</v>
      </c>
      <c r="B306" s="8" t="s">
        <v>4</v>
      </c>
      <c r="C306" s="21">
        <f>SUM(D306:J306)</f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99"/>
    </row>
    <row r="307" spans="1:11" ht="15" customHeight="1">
      <c r="A307" s="31" t="s">
        <v>453</v>
      </c>
      <c r="B307" s="70" t="s">
        <v>83</v>
      </c>
      <c r="C307" s="71"/>
      <c r="D307" s="71"/>
      <c r="E307" s="71"/>
      <c r="F307" s="71"/>
      <c r="G307" s="71"/>
      <c r="H307" s="71"/>
      <c r="I307" s="71"/>
      <c r="J307" s="71"/>
      <c r="K307" s="72"/>
    </row>
    <row r="308" spans="1:11">
      <c r="A308" s="31" t="s">
        <v>454</v>
      </c>
      <c r="B308" s="8" t="s">
        <v>29</v>
      </c>
      <c r="C308" s="20">
        <f>SUM(C309)</f>
        <v>10239.31717</v>
      </c>
      <c r="D308" s="20">
        <f>SUM(D309)</f>
        <v>1202.3999999999999</v>
      </c>
      <c r="E308" s="20">
        <f t="shared" ref="E308:J308" si="124">SUM(E309)</f>
        <v>1160.5999999999999</v>
      </c>
      <c r="F308" s="20">
        <f t="shared" si="124"/>
        <v>1778.1886200000001</v>
      </c>
      <c r="G308" s="20">
        <f t="shared" si="124"/>
        <v>1432.8905500000001</v>
      </c>
      <c r="H308" s="20">
        <f t="shared" si="124"/>
        <v>1644.4380000000001</v>
      </c>
      <c r="I308" s="20">
        <f t="shared" si="124"/>
        <v>1510.3999999999999</v>
      </c>
      <c r="J308" s="20">
        <f t="shared" si="124"/>
        <v>1510.3999999999999</v>
      </c>
      <c r="K308" s="73" t="s">
        <v>569</v>
      </c>
    </row>
    <row r="309" spans="1:11">
      <c r="A309" s="31" t="s">
        <v>455</v>
      </c>
      <c r="B309" s="8" t="s">
        <v>4</v>
      </c>
      <c r="C309" s="20">
        <f>SUM(D309:J309)</f>
        <v>10239.31717</v>
      </c>
      <c r="D309" s="20">
        <f>SUM(D312+D315+D318+D321)</f>
        <v>1202.3999999999999</v>
      </c>
      <c r="E309" s="20">
        <f t="shared" ref="E309:J309" si="125">SUM(E312+E315+E318+E321)</f>
        <v>1160.5999999999999</v>
      </c>
      <c r="F309" s="20">
        <f t="shared" si="125"/>
        <v>1778.1886200000001</v>
      </c>
      <c r="G309" s="20">
        <f t="shared" si="125"/>
        <v>1432.8905500000001</v>
      </c>
      <c r="H309" s="20">
        <f>SUM(H312+H315+H318+H321)</f>
        <v>1644.4380000000001</v>
      </c>
      <c r="I309" s="20">
        <f t="shared" si="125"/>
        <v>1510.3999999999999</v>
      </c>
      <c r="J309" s="20">
        <f t="shared" si="125"/>
        <v>1510.3999999999999</v>
      </c>
      <c r="K309" s="74"/>
    </row>
    <row r="310" spans="1:11" ht="15" customHeight="1">
      <c r="A310" s="31" t="s">
        <v>349</v>
      </c>
      <c r="B310" s="70" t="s">
        <v>42</v>
      </c>
      <c r="C310" s="71"/>
      <c r="D310" s="71"/>
      <c r="E310" s="71"/>
      <c r="F310" s="71"/>
      <c r="G310" s="71"/>
      <c r="H310" s="71"/>
      <c r="I310" s="71"/>
      <c r="J310" s="71"/>
      <c r="K310" s="72"/>
    </row>
    <row r="311" spans="1:11">
      <c r="A311" s="31" t="s">
        <v>350</v>
      </c>
      <c r="B311" s="8" t="s">
        <v>41</v>
      </c>
      <c r="C311" s="20">
        <f>SUM(C312)</f>
        <v>179.4</v>
      </c>
      <c r="D311" s="20">
        <f>SUM(D312)</f>
        <v>27</v>
      </c>
      <c r="E311" s="20">
        <f t="shared" ref="E311:J311" si="126">SUM(E312)</f>
        <v>0</v>
      </c>
      <c r="F311" s="20">
        <f t="shared" si="126"/>
        <v>29.8</v>
      </c>
      <c r="G311" s="20">
        <f t="shared" si="126"/>
        <v>30</v>
      </c>
      <c r="H311" s="20">
        <f t="shared" si="126"/>
        <v>30</v>
      </c>
      <c r="I311" s="20">
        <f t="shared" si="126"/>
        <v>31.3</v>
      </c>
      <c r="J311" s="20">
        <f t="shared" si="126"/>
        <v>31.3</v>
      </c>
      <c r="K311" s="73" t="s">
        <v>570</v>
      </c>
    </row>
    <row r="312" spans="1:11">
      <c r="A312" s="31" t="s">
        <v>351</v>
      </c>
      <c r="B312" s="8" t="s">
        <v>4</v>
      </c>
      <c r="C312" s="20">
        <f>SUM(D312:J312)</f>
        <v>179.4</v>
      </c>
      <c r="D312" s="20">
        <v>27</v>
      </c>
      <c r="E312" s="20">
        <v>0</v>
      </c>
      <c r="F312" s="20">
        <v>29.8</v>
      </c>
      <c r="G312" s="20">
        <v>30</v>
      </c>
      <c r="H312" s="20">
        <v>30</v>
      </c>
      <c r="I312" s="20">
        <v>31.3</v>
      </c>
      <c r="J312" s="20">
        <f>SUM(I312)</f>
        <v>31.3</v>
      </c>
      <c r="K312" s="74"/>
    </row>
    <row r="313" spans="1:11" ht="15" customHeight="1">
      <c r="A313" s="31" t="s">
        <v>352</v>
      </c>
      <c r="B313" s="70" t="s">
        <v>43</v>
      </c>
      <c r="C313" s="71"/>
      <c r="D313" s="71"/>
      <c r="E313" s="71"/>
      <c r="F313" s="71"/>
      <c r="G313" s="71"/>
      <c r="H313" s="71"/>
      <c r="I313" s="71"/>
      <c r="J313" s="71"/>
      <c r="K313" s="72"/>
    </row>
    <row r="314" spans="1:11">
      <c r="A314" s="31" t="s">
        <v>353</v>
      </c>
      <c r="B314" s="8" t="s">
        <v>41</v>
      </c>
      <c r="C314" s="20">
        <f>SUM(C315)</f>
        <v>1036.36168</v>
      </c>
      <c r="D314" s="20">
        <f>SUM(D315)</f>
        <v>177.8</v>
      </c>
      <c r="E314" s="20">
        <f t="shared" ref="E314:J314" si="127">SUM(E315)</f>
        <v>136.5</v>
      </c>
      <c r="F314" s="20">
        <f t="shared" si="127"/>
        <v>130.71729999999999</v>
      </c>
      <c r="G314" s="20">
        <f t="shared" si="127"/>
        <v>139.84438</v>
      </c>
      <c r="H314" s="20">
        <f t="shared" si="127"/>
        <v>150.5</v>
      </c>
      <c r="I314" s="20">
        <f t="shared" si="127"/>
        <v>150.5</v>
      </c>
      <c r="J314" s="20">
        <f t="shared" si="127"/>
        <v>150.5</v>
      </c>
      <c r="K314" s="73" t="s">
        <v>571</v>
      </c>
    </row>
    <row r="315" spans="1:11">
      <c r="A315" s="31" t="s">
        <v>354</v>
      </c>
      <c r="B315" s="8" t="s">
        <v>4</v>
      </c>
      <c r="C315" s="20">
        <f>SUM(D315:J315)</f>
        <v>1036.36168</v>
      </c>
      <c r="D315" s="20">
        <v>177.8</v>
      </c>
      <c r="E315" s="20">
        <v>136.5</v>
      </c>
      <c r="F315" s="20">
        <v>130.71729999999999</v>
      </c>
      <c r="G315" s="20">
        <v>139.84438</v>
      </c>
      <c r="H315" s="20">
        <v>150.5</v>
      </c>
      <c r="I315" s="20">
        <f>SUM(H315)</f>
        <v>150.5</v>
      </c>
      <c r="J315" s="20">
        <f>SUM(I315)</f>
        <v>150.5</v>
      </c>
      <c r="K315" s="74"/>
    </row>
    <row r="316" spans="1:11" ht="15" customHeight="1">
      <c r="A316" s="31" t="s">
        <v>456</v>
      </c>
      <c r="B316" s="70" t="s">
        <v>44</v>
      </c>
      <c r="C316" s="71"/>
      <c r="D316" s="71"/>
      <c r="E316" s="71"/>
      <c r="F316" s="71"/>
      <c r="G316" s="71"/>
      <c r="H316" s="71"/>
      <c r="I316" s="71"/>
      <c r="J316" s="71"/>
      <c r="K316" s="72"/>
    </row>
    <row r="317" spans="1:11">
      <c r="A317" s="31" t="s">
        <v>457</v>
      </c>
      <c r="B317" s="8" t="s">
        <v>41</v>
      </c>
      <c r="C317" s="20">
        <f>SUM(C318)</f>
        <v>8115.6639200000009</v>
      </c>
      <c r="D317" s="20">
        <f>SUM(D318)</f>
        <v>898</v>
      </c>
      <c r="E317" s="20">
        <f t="shared" ref="E317:J317" si="128">SUM(E318)</f>
        <v>930.1</v>
      </c>
      <c r="F317" s="20">
        <f t="shared" si="128"/>
        <v>1499.7713200000001</v>
      </c>
      <c r="G317" s="20">
        <f t="shared" si="128"/>
        <v>1123.2546</v>
      </c>
      <c r="H317" s="20">
        <f t="shared" si="128"/>
        <v>1238.9380000000001</v>
      </c>
      <c r="I317" s="20">
        <f t="shared" si="128"/>
        <v>1212.8</v>
      </c>
      <c r="J317" s="20">
        <f t="shared" si="128"/>
        <v>1212.8</v>
      </c>
      <c r="K317" s="73" t="s">
        <v>572</v>
      </c>
    </row>
    <row r="318" spans="1:11">
      <c r="A318" s="31" t="s">
        <v>458</v>
      </c>
      <c r="B318" s="8" t="s">
        <v>4</v>
      </c>
      <c r="C318" s="20">
        <f>SUM(D318:J318)</f>
        <v>8115.6639200000009</v>
      </c>
      <c r="D318" s="20">
        <v>898</v>
      </c>
      <c r="E318" s="20">
        <v>930.1</v>
      </c>
      <c r="F318" s="20">
        <v>1499.7713200000001</v>
      </c>
      <c r="G318" s="20">
        <v>1123.2546</v>
      </c>
      <c r="H318" s="20">
        <v>1238.9380000000001</v>
      </c>
      <c r="I318" s="20">
        <v>1212.8</v>
      </c>
      <c r="J318" s="20">
        <f>SUM(I318)</f>
        <v>1212.8</v>
      </c>
      <c r="K318" s="74"/>
    </row>
    <row r="319" spans="1:11" ht="15" customHeight="1">
      <c r="A319" s="31" t="s">
        <v>459</v>
      </c>
      <c r="B319" s="70" t="s">
        <v>45</v>
      </c>
      <c r="C319" s="71"/>
      <c r="D319" s="71"/>
      <c r="E319" s="71"/>
      <c r="F319" s="71"/>
      <c r="G319" s="71"/>
      <c r="H319" s="71"/>
      <c r="I319" s="71"/>
      <c r="J319" s="71"/>
      <c r="K319" s="72"/>
    </row>
    <row r="320" spans="1:11">
      <c r="A320" s="31" t="s">
        <v>460</v>
      </c>
      <c r="B320" s="8" t="s">
        <v>41</v>
      </c>
      <c r="C320" s="20">
        <f>SUM(C321)</f>
        <v>907.89156999999989</v>
      </c>
      <c r="D320" s="20">
        <f>SUM(D321)</f>
        <v>99.6</v>
      </c>
      <c r="E320" s="20">
        <f t="shared" ref="E320:J320" si="129">SUM(E321)</f>
        <v>94</v>
      </c>
      <c r="F320" s="20">
        <f t="shared" si="129"/>
        <v>117.9</v>
      </c>
      <c r="G320" s="20">
        <f t="shared" si="129"/>
        <v>139.79157000000001</v>
      </c>
      <c r="H320" s="20">
        <f t="shared" si="129"/>
        <v>225</v>
      </c>
      <c r="I320" s="20">
        <f t="shared" si="129"/>
        <v>115.8</v>
      </c>
      <c r="J320" s="20">
        <f t="shared" si="129"/>
        <v>115.8</v>
      </c>
      <c r="K320" s="73" t="s">
        <v>573</v>
      </c>
    </row>
    <row r="321" spans="1:11">
      <c r="A321" s="31" t="s">
        <v>461</v>
      </c>
      <c r="B321" s="8" t="s">
        <v>4</v>
      </c>
      <c r="C321" s="20">
        <f>SUM(D321:J321)</f>
        <v>907.89156999999989</v>
      </c>
      <c r="D321" s="20">
        <v>99.6</v>
      </c>
      <c r="E321" s="20">
        <v>94</v>
      </c>
      <c r="F321" s="20">
        <v>117.9</v>
      </c>
      <c r="G321" s="20">
        <v>139.79157000000001</v>
      </c>
      <c r="H321" s="20">
        <v>225</v>
      </c>
      <c r="I321" s="20">
        <v>115.8</v>
      </c>
      <c r="J321" s="20">
        <f>SUM(I321)</f>
        <v>115.8</v>
      </c>
      <c r="K321" s="74"/>
    </row>
    <row r="322" spans="1:11" ht="27.75" customHeight="1">
      <c r="A322" s="31">
        <v>69</v>
      </c>
      <c r="B322" s="70" t="s">
        <v>84</v>
      </c>
      <c r="C322" s="71"/>
      <c r="D322" s="71"/>
      <c r="E322" s="71"/>
      <c r="F322" s="71"/>
      <c r="G322" s="71"/>
      <c r="H322" s="71"/>
      <c r="I322" s="71"/>
      <c r="J322" s="71"/>
      <c r="K322" s="72"/>
    </row>
    <row r="323" spans="1:11">
      <c r="A323" s="31" t="s">
        <v>462</v>
      </c>
      <c r="B323" s="8" t="s">
        <v>29</v>
      </c>
      <c r="C323" s="20">
        <f>SUM(C324)</f>
        <v>474.48399999999992</v>
      </c>
      <c r="D323" s="20">
        <f>SUM(D324)</f>
        <v>50</v>
      </c>
      <c r="E323" s="20">
        <f t="shared" ref="E323:J323" si="130">SUM(E324)</f>
        <v>146.76</v>
      </c>
      <c r="F323" s="20">
        <f t="shared" si="130"/>
        <v>10.023999999999999</v>
      </c>
      <c r="G323" s="20">
        <f t="shared" si="130"/>
        <v>64</v>
      </c>
      <c r="H323" s="20">
        <f t="shared" si="130"/>
        <v>87.9</v>
      </c>
      <c r="I323" s="20">
        <f t="shared" si="130"/>
        <v>57.9</v>
      </c>
      <c r="J323" s="20">
        <f t="shared" si="130"/>
        <v>57.9</v>
      </c>
      <c r="K323" s="73" t="s">
        <v>574</v>
      </c>
    </row>
    <row r="324" spans="1:11">
      <c r="A324" s="31" t="s">
        <v>463</v>
      </c>
      <c r="B324" s="32" t="s">
        <v>4</v>
      </c>
      <c r="C324" s="26">
        <f>SUM(D324:J324)</f>
        <v>474.48399999999992</v>
      </c>
      <c r="D324" s="26">
        <f>SUM(D327+D330)</f>
        <v>50</v>
      </c>
      <c r="E324" s="26">
        <f t="shared" ref="E324:J324" si="131">SUM(E327+E330)</f>
        <v>146.76</v>
      </c>
      <c r="F324" s="26">
        <f t="shared" si="131"/>
        <v>10.023999999999999</v>
      </c>
      <c r="G324" s="26">
        <f t="shared" si="131"/>
        <v>64</v>
      </c>
      <c r="H324" s="26">
        <f t="shared" si="131"/>
        <v>87.9</v>
      </c>
      <c r="I324" s="26">
        <f t="shared" si="131"/>
        <v>57.9</v>
      </c>
      <c r="J324" s="26">
        <f t="shared" si="131"/>
        <v>57.9</v>
      </c>
      <c r="K324" s="74"/>
    </row>
    <row r="325" spans="1:11" ht="15" customHeight="1">
      <c r="A325" s="31" t="s">
        <v>464</v>
      </c>
      <c r="B325" s="70" t="s">
        <v>58</v>
      </c>
      <c r="C325" s="71"/>
      <c r="D325" s="71"/>
      <c r="E325" s="71"/>
      <c r="F325" s="71"/>
      <c r="G325" s="71"/>
      <c r="H325" s="71"/>
      <c r="I325" s="71"/>
      <c r="J325" s="71"/>
      <c r="K325" s="72"/>
    </row>
    <row r="326" spans="1:11">
      <c r="A326" s="31" t="s">
        <v>465</v>
      </c>
      <c r="B326" s="32" t="s">
        <v>29</v>
      </c>
      <c r="C326" s="27">
        <f>SUM(C327)</f>
        <v>334.48399999999998</v>
      </c>
      <c r="D326" s="27">
        <f>SUM(D327)</f>
        <v>50</v>
      </c>
      <c r="E326" s="27">
        <f t="shared" ref="E326:J326" si="132">SUM(E327)</f>
        <v>66.760000000000005</v>
      </c>
      <c r="F326" s="27">
        <f t="shared" si="132"/>
        <v>10.023999999999999</v>
      </c>
      <c r="G326" s="27">
        <f t="shared" si="132"/>
        <v>34</v>
      </c>
      <c r="H326" s="27">
        <f t="shared" si="132"/>
        <v>57.9</v>
      </c>
      <c r="I326" s="27">
        <f t="shared" si="132"/>
        <v>57.9</v>
      </c>
      <c r="J326" s="27">
        <f t="shared" si="132"/>
        <v>57.9</v>
      </c>
      <c r="K326" s="73" t="s">
        <v>575</v>
      </c>
    </row>
    <row r="327" spans="1:11">
      <c r="A327" s="31" t="s">
        <v>466</v>
      </c>
      <c r="B327" s="8" t="s">
        <v>4</v>
      </c>
      <c r="C327" s="22">
        <f>SUM(D327:J327)</f>
        <v>334.48399999999998</v>
      </c>
      <c r="D327" s="22">
        <v>50</v>
      </c>
      <c r="E327" s="22">
        <v>66.760000000000005</v>
      </c>
      <c r="F327" s="22">
        <v>10.023999999999999</v>
      </c>
      <c r="G327" s="22">
        <v>34</v>
      </c>
      <c r="H327" s="22">
        <v>57.9</v>
      </c>
      <c r="I327" s="22">
        <f>SUM(H327)</f>
        <v>57.9</v>
      </c>
      <c r="J327" s="22">
        <f>SUM(I327)</f>
        <v>57.9</v>
      </c>
      <c r="K327" s="74"/>
    </row>
    <row r="328" spans="1:11" ht="12" customHeight="1">
      <c r="A328" s="31" t="s">
        <v>467</v>
      </c>
      <c r="B328" s="70" t="s">
        <v>56</v>
      </c>
      <c r="C328" s="71"/>
      <c r="D328" s="71"/>
      <c r="E328" s="71"/>
      <c r="F328" s="71"/>
      <c r="G328" s="71"/>
      <c r="H328" s="71"/>
      <c r="I328" s="71"/>
      <c r="J328" s="71"/>
      <c r="K328" s="72"/>
    </row>
    <row r="329" spans="1:11">
      <c r="A329" s="31" t="s">
        <v>468</v>
      </c>
      <c r="B329" s="32" t="s">
        <v>29</v>
      </c>
      <c r="C329" s="27">
        <f>SUM(D329:J329)</f>
        <v>140</v>
      </c>
      <c r="D329" s="27">
        <f t="shared" ref="D329:J329" si="133">SUM(D330)</f>
        <v>0</v>
      </c>
      <c r="E329" s="27">
        <f t="shared" si="133"/>
        <v>80</v>
      </c>
      <c r="F329" s="27">
        <f t="shared" si="133"/>
        <v>0</v>
      </c>
      <c r="G329" s="27">
        <f t="shared" si="133"/>
        <v>30</v>
      </c>
      <c r="H329" s="27">
        <f t="shared" si="133"/>
        <v>30</v>
      </c>
      <c r="I329" s="27">
        <f t="shared" si="133"/>
        <v>0</v>
      </c>
      <c r="J329" s="27">
        <f t="shared" si="133"/>
        <v>0</v>
      </c>
      <c r="K329" s="73" t="s">
        <v>576</v>
      </c>
    </row>
    <row r="330" spans="1:11">
      <c r="A330" s="31" t="s">
        <v>469</v>
      </c>
      <c r="B330" s="8" t="s">
        <v>4</v>
      </c>
      <c r="C330" s="22">
        <f>SUM(D330:J330)</f>
        <v>140</v>
      </c>
      <c r="D330" s="22">
        <v>0</v>
      </c>
      <c r="E330" s="22">
        <v>80</v>
      </c>
      <c r="F330" s="22">
        <v>0</v>
      </c>
      <c r="G330" s="22">
        <v>30</v>
      </c>
      <c r="H330" s="22">
        <v>30</v>
      </c>
      <c r="I330" s="22">
        <v>0</v>
      </c>
      <c r="J330" s="22">
        <f>SUM(I330)</f>
        <v>0</v>
      </c>
      <c r="K330" s="74"/>
    </row>
    <row r="331" spans="1:11" ht="15.75" customHeight="1">
      <c r="A331" s="31" t="s">
        <v>323</v>
      </c>
      <c r="B331" s="65" t="s">
        <v>60</v>
      </c>
      <c r="C331" s="66"/>
      <c r="D331" s="66"/>
      <c r="E331" s="66"/>
      <c r="F331" s="66"/>
      <c r="G331" s="66"/>
      <c r="H331" s="66"/>
      <c r="I331" s="66"/>
      <c r="J331" s="66"/>
      <c r="K331" s="67"/>
    </row>
    <row r="332" spans="1:11" ht="25.5">
      <c r="A332" s="31" t="s">
        <v>470</v>
      </c>
      <c r="B332" s="14" t="s">
        <v>61</v>
      </c>
      <c r="C332" s="24">
        <f t="shared" ref="C332:J332" si="134">C335+C344</f>
        <v>0</v>
      </c>
      <c r="D332" s="21">
        <f t="shared" si="134"/>
        <v>0</v>
      </c>
      <c r="E332" s="21">
        <f t="shared" si="134"/>
        <v>0</v>
      </c>
      <c r="F332" s="21">
        <f t="shared" si="134"/>
        <v>0</v>
      </c>
      <c r="G332" s="21">
        <f t="shared" si="134"/>
        <v>0</v>
      </c>
      <c r="H332" s="21">
        <f t="shared" si="134"/>
        <v>0</v>
      </c>
      <c r="I332" s="21">
        <f t="shared" si="134"/>
        <v>0</v>
      </c>
      <c r="J332" s="21">
        <f t="shared" si="134"/>
        <v>0</v>
      </c>
      <c r="K332" s="73" t="s">
        <v>59</v>
      </c>
    </row>
    <row r="333" spans="1:11">
      <c r="A333" s="31" t="s">
        <v>471</v>
      </c>
      <c r="B333" s="14" t="s">
        <v>4</v>
      </c>
      <c r="C333" s="24">
        <f t="shared" ref="C333:J333" si="135">C336+C345</f>
        <v>0</v>
      </c>
      <c r="D333" s="21">
        <f t="shared" si="135"/>
        <v>0</v>
      </c>
      <c r="E333" s="21">
        <f t="shared" si="135"/>
        <v>0</v>
      </c>
      <c r="F333" s="21">
        <f>F336+F345</f>
        <v>0</v>
      </c>
      <c r="G333" s="21">
        <f t="shared" si="135"/>
        <v>0</v>
      </c>
      <c r="H333" s="21">
        <f t="shared" si="135"/>
        <v>0</v>
      </c>
      <c r="I333" s="21">
        <f t="shared" si="135"/>
        <v>0</v>
      </c>
      <c r="J333" s="21">
        <f t="shared" si="135"/>
        <v>0</v>
      </c>
      <c r="K333" s="74"/>
    </row>
    <row r="334" spans="1:11" ht="15" customHeight="1">
      <c r="A334" s="31" t="s">
        <v>324</v>
      </c>
      <c r="B334" s="38" t="s">
        <v>10</v>
      </c>
      <c r="C334" s="39"/>
      <c r="D334" s="39"/>
      <c r="E334" s="39"/>
      <c r="F334" s="39"/>
      <c r="G334" s="39"/>
      <c r="H334" s="39"/>
      <c r="I334" s="39"/>
      <c r="J334" s="39"/>
      <c r="K334" s="40"/>
    </row>
    <row r="335" spans="1:11" ht="38.25">
      <c r="A335" s="31" t="s">
        <v>355</v>
      </c>
      <c r="B335" s="14" t="s">
        <v>36</v>
      </c>
      <c r="C335" s="51">
        <v>0</v>
      </c>
      <c r="D335" s="51">
        <v>0</v>
      </c>
      <c r="E335" s="51">
        <v>0</v>
      </c>
      <c r="F335" s="51">
        <v>0</v>
      </c>
      <c r="G335" s="51">
        <v>0</v>
      </c>
      <c r="H335" s="51">
        <v>0</v>
      </c>
      <c r="I335" s="52">
        <v>0</v>
      </c>
      <c r="J335" s="52">
        <v>0</v>
      </c>
      <c r="K335" s="98" t="s">
        <v>59</v>
      </c>
    </row>
    <row r="336" spans="1:11">
      <c r="A336" s="31" t="s">
        <v>356</v>
      </c>
      <c r="B336" s="14" t="s">
        <v>4</v>
      </c>
      <c r="C336" s="51">
        <v>0</v>
      </c>
      <c r="D336" s="51">
        <v>0</v>
      </c>
      <c r="E336" s="51">
        <v>0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99"/>
    </row>
    <row r="337" spans="1:11" ht="15" customHeight="1">
      <c r="A337" s="31" t="s">
        <v>325</v>
      </c>
      <c r="B337" s="70" t="s">
        <v>11</v>
      </c>
      <c r="C337" s="71"/>
      <c r="D337" s="71"/>
      <c r="E337" s="71"/>
      <c r="F337" s="71"/>
      <c r="G337" s="71"/>
      <c r="H337" s="71"/>
      <c r="I337" s="71"/>
      <c r="J337" s="71"/>
      <c r="K337" s="72"/>
    </row>
    <row r="338" spans="1:11" ht="51">
      <c r="A338" s="31" t="s">
        <v>357</v>
      </c>
      <c r="B338" s="8" t="s">
        <v>28</v>
      </c>
      <c r="C338" s="61">
        <f t="shared" ref="C338:J338" si="136">SUM(C339)</f>
        <v>0</v>
      </c>
      <c r="D338" s="61">
        <f t="shared" si="136"/>
        <v>0</v>
      </c>
      <c r="E338" s="61">
        <f t="shared" si="136"/>
        <v>0</v>
      </c>
      <c r="F338" s="61">
        <f t="shared" si="136"/>
        <v>0</v>
      </c>
      <c r="G338" s="61">
        <f t="shared" si="136"/>
        <v>0</v>
      </c>
      <c r="H338" s="61">
        <f t="shared" si="136"/>
        <v>0</v>
      </c>
      <c r="I338" s="61">
        <f t="shared" si="136"/>
        <v>0</v>
      </c>
      <c r="J338" s="61">
        <f t="shared" si="136"/>
        <v>0</v>
      </c>
      <c r="K338" s="73" t="s">
        <v>59</v>
      </c>
    </row>
    <row r="339" spans="1:11">
      <c r="A339" s="31" t="s">
        <v>358</v>
      </c>
      <c r="B339" s="54" t="s">
        <v>4</v>
      </c>
      <c r="C339" s="22">
        <f>SUM(D339:J339)</f>
        <v>0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74"/>
    </row>
    <row r="340" spans="1:11" ht="15" customHeight="1">
      <c r="A340" s="31" t="s">
        <v>326</v>
      </c>
      <c r="B340" s="70" t="s">
        <v>12</v>
      </c>
      <c r="C340" s="71"/>
      <c r="D340" s="71"/>
      <c r="E340" s="71"/>
      <c r="F340" s="71"/>
      <c r="G340" s="71"/>
      <c r="H340" s="71"/>
      <c r="I340" s="71"/>
      <c r="J340" s="71"/>
      <c r="K340" s="72"/>
    </row>
    <row r="341" spans="1:11">
      <c r="A341" s="31" t="s">
        <v>359</v>
      </c>
      <c r="B341" s="8" t="s">
        <v>9</v>
      </c>
      <c r="C341" s="22">
        <v>0</v>
      </c>
      <c r="D341" s="22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73" t="s">
        <v>59</v>
      </c>
    </row>
    <row r="342" spans="1:11">
      <c r="A342" s="31" t="s">
        <v>360</v>
      </c>
      <c r="B342" s="54" t="s">
        <v>4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74"/>
    </row>
    <row r="343" spans="1:11" ht="15" customHeight="1">
      <c r="A343" s="31" t="s">
        <v>327</v>
      </c>
      <c r="B343" s="38" t="s">
        <v>20</v>
      </c>
      <c r="C343" s="39"/>
      <c r="D343" s="39"/>
      <c r="E343" s="39"/>
      <c r="F343" s="39"/>
      <c r="G343" s="39"/>
      <c r="H343" s="39"/>
      <c r="I343" s="39"/>
      <c r="J343" s="39"/>
      <c r="K343" s="40"/>
    </row>
    <row r="344" spans="1:11">
      <c r="A344" s="31" t="s">
        <v>361</v>
      </c>
      <c r="B344" s="14" t="s">
        <v>9</v>
      </c>
      <c r="C344" s="21">
        <f t="shared" ref="C344:J344" si="137">SUM(C345)</f>
        <v>0</v>
      </c>
      <c r="D344" s="21">
        <f t="shared" si="137"/>
        <v>0</v>
      </c>
      <c r="E344" s="21">
        <f t="shared" si="137"/>
        <v>0</v>
      </c>
      <c r="F344" s="21">
        <f t="shared" si="137"/>
        <v>0</v>
      </c>
      <c r="G344" s="21">
        <f t="shared" si="137"/>
        <v>0</v>
      </c>
      <c r="H344" s="21">
        <f t="shared" si="137"/>
        <v>0</v>
      </c>
      <c r="I344" s="21">
        <f t="shared" si="137"/>
        <v>0</v>
      </c>
      <c r="J344" s="21">
        <f t="shared" si="137"/>
        <v>0</v>
      </c>
      <c r="K344" s="75" t="s">
        <v>59</v>
      </c>
    </row>
    <row r="345" spans="1:11">
      <c r="A345" s="31" t="s">
        <v>362</v>
      </c>
      <c r="B345" s="58" t="s">
        <v>4</v>
      </c>
      <c r="C345" s="21">
        <f>SUM(D345:J345)</f>
        <v>0</v>
      </c>
      <c r="D345" s="21">
        <f>SUM(D348)</f>
        <v>0</v>
      </c>
      <c r="E345" s="21">
        <f>SUM(E348)</f>
        <v>0</v>
      </c>
      <c r="F345" s="21">
        <v>0</v>
      </c>
      <c r="G345" s="21">
        <f>SUM(G348+G351)</f>
        <v>0</v>
      </c>
      <c r="H345" s="21">
        <f>SUM(H348+H351)</f>
        <v>0</v>
      </c>
      <c r="I345" s="21">
        <f>SUM(I348+I351)</f>
        <v>0</v>
      </c>
      <c r="J345" s="21">
        <f>SUM(J348+J351)</f>
        <v>0</v>
      </c>
      <c r="K345" s="77"/>
    </row>
    <row r="346" spans="1:11" ht="15" customHeight="1">
      <c r="A346" s="31" t="s">
        <v>328</v>
      </c>
      <c r="B346" s="70" t="s">
        <v>85</v>
      </c>
      <c r="C346" s="71"/>
      <c r="D346" s="71"/>
      <c r="E346" s="71"/>
      <c r="F346" s="71"/>
      <c r="G346" s="71"/>
      <c r="H346" s="71"/>
      <c r="I346" s="71"/>
      <c r="J346" s="71"/>
      <c r="K346" s="72"/>
    </row>
    <row r="347" spans="1:11">
      <c r="A347" s="31" t="s">
        <v>363</v>
      </c>
      <c r="B347" s="8" t="s">
        <v>17</v>
      </c>
      <c r="C347" s="20">
        <f t="shared" ref="C347:J347" si="138">SUM(C348:C348)</f>
        <v>0</v>
      </c>
      <c r="D347" s="20">
        <f t="shared" si="138"/>
        <v>0</v>
      </c>
      <c r="E347" s="20">
        <f t="shared" si="138"/>
        <v>0</v>
      </c>
      <c r="F347" s="20">
        <f t="shared" si="138"/>
        <v>0</v>
      </c>
      <c r="G347" s="20">
        <f t="shared" si="138"/>
        <v>0</v>
      </c>
      <c r="H347" s="20">
        <f t="shared" si="138"/>
        <v>0</v>
      </c>
      <c r="I347" s="20">
        <f t="shared" si="138"/>
        <v>0</v>
      </c>
      <c r="J347" s="20">
        <f t="shared" si="138"/>
        <v>0</v>
      </c>
      <c r="K347" s="73" t="s">
        <v>621</v>
      </c>
    </row>
    <row r="348" spans="1:11">
      <c r="A348" s="31" t="s">
        <v>364</v>
      </c>
      <c r="B348" s="8" t="s">
        <v>4</v>
      </c>
      <c r="C348" s="20">
        <f>SUM(D348:J348)</f>
        <v>0</v>
      </c>
      <c r="D348" s="20">
        <v>0</v>
      </c>
      <c r="E348" s="20">
        <v>0</v>
      </c>
      <c r="F348" s="20">
        <v>0</v>
      </c>
      <c r="G348" s="20">
        <v>0</v>
      </c>
      <c r="H348" s="20">
        <f>SUM(G348)</f>
        <v>0</v>
      </c>
      <c r="I348" s="20">
        <f>SUM(H348)</f>
        <v>0</v>
      </c>
      <c r="J348" s="20">
        <f>SUM(I348)</f>
        <v>0</v>
      </c>
      <c r="K348" s="74"/>
    </row>
    <row r="349" spans="1:11" ht="15" customHeight="1">
      <c r="A349" s="31" t="s">
        <v>329</v>
      </c>
      <c r="B349" s="70" t="s">
        <v>112</v>
      </c>
      <c r="C349" s="71"/>
      <c r="D349" s="71"/>
      <c r="E349" s="71"/>
      <c r="F349" s="71"/>
      <c r="G349" s="71"/>
      <c r="H349" s="71"/>
      <c r="I349" s="71"/>
      <c r="J349" s="71"/>
      <c r="K349" s="72"/>
    </row>
    <row r="350" spans="1:11">
      <c r="A350" s="31" t="s">
        <v>472</v>
      </c>
      <c r="B350" s="8" t="s">
        <v>17</v>
      </c>
      <c r="C350" s="20">
        <f t="shared" ref="C350:J350" si="139">SUM(C351:C351)</f>
        <v>0</v>
      </c>
      <c r="D350" s="20">
        <f t="shared" si="139"/>
        <v>0</v>
      </c>
      <c r="E350" s="20">
        <f t="shared" si="139"/>
        <v>0</v>
      </c>
      <c r="F350" s="20">
        <f t="shared" si="139"/>
        <v>0</v>
      </c>
      <c r="G350" s="20">
        <f t="shared" si="139"/>
        <v>0</v>
      </c>
      <c r="H350" s="20">
        <f t="shared" si="139"/>
        <v>0</v>
      </c>
      <c r="I350" s="20">
        <f t="shared" si="139"/>
        <v>0</v>
      </c>
      <c r="J350" s="20">
        <f t="shared" si="139"/>
        <v>0</v>
      </c>
      <c r="K350" s="73" t="s">
        <v>622</v>
      </c>
    </row>
    <row r="351" spans="1:11">
      <c r="A351" s="31" t="s">
        <v>473</v>
      </c>
      <c r="B351" s="8" t="s">
        <v>4</v>
      </c>
      <c r="C351" s="20">
        <f>SUM(D351:J351)</f>
        <v>0</v>
      </c>
      <c r="D351" s="20">
        <v>0</v>
      </c>
      <c r="E351" s="20">
        <v>0</v>
      </c>
      <c r="F351" s="20">
        <v>0</v>
      </c>
      <c r="G351" s="20">
        <v>0</v>
      </c>
      <c r="H351" s="20">
        <f>SUM(G351)</f>
        <v>0</v>
      </c>
      <c r="I351" s="20">
        <f>SUM(H351)</f>
        <v>0</v>
      </c>
      <c r="J351" s="20">
        <f>SUM(I351)</f>
        <v>0</v>
      </c>
      <c r="K351" s="74"/>
    </row>
    <row r="352" spans="1:11" ht="15.75" customHeight="1">
      <c r="A352" s="31" t="s">
        <v>330</v>
      </c>
      <c r="B352" s="65" t="s">
        <v>62</v>
      </c>
      <c r="C352" s="66"/>
      <c r="D352" s="66"/>
      <c r="E352" s="66"/>
      <c r="F352" s="66"/>
      <c r="G352" s="66"/>
      <c r="H352" s="66"/>
      <c r="I352" s="66"/>
      <c r="J352" s="66"/>
      <c r="K352" s="67"/>
    </row>
    <row r="353" spans="1:11" ht="25.5">
      <c r="A353" s="31" t="s">
        <v>474</v>
      </c>
      <c r="B353" s="14" t="s">
        <v>35</v>
      </c>
      <c r="C353" s="24">
        <f t="shared" ref="C353:J354" si="140">C356+C365</f>
        <v>25193.300000000003</v>
      </c>
      <c r="D353" s="21">
        <f t="shared" si="140"/>
        <v>2902</v>
      </c>
      <c r="E353" s="21">
        <f t="shared" si="140"/>
        <v>3047.1</v>
      </c>
      <c r="F353" s="21">
        <f t="shared" si="140"/>
        <v>3047.1</v>
      </c>
      <c r="G353" s="21">
        <f t="shared" si="140"/>
        <v>4047.1</v>
      </c>
      <c r="H353" s="21">
        <f t="shared" si="140"/>
        <v>4050</v>
      </c>
      <c r="I353" s="21">
        <f t="shared" si="140"/>
        <v>4050</v>
      </c>
      <c r="J353" s="21">
        <f t="shared" si="140"/>
        <v>4050</v>
      </c>
      <c r="K353" s="73" t="s">
        <v>59</v>
      </c>
    </row>
    <row r="354" spans="1:11">
      <c r="A354" s="31" t="s">
        <v>474</v>
      </c>
      <c r="B354" s="14" t="s">
        <v>4</v>
      </c>
      <c r="C354" s="24">
        <f t="shared" si="140"/>
        <v>25193.300000000003</v>
      </c>
      <c r="D354" s="21">
        <f t="shared" si="140"/>
        <v>2902</v>
      </c>
      <c r="E354" s="21">
        <f t="shared" si="140"/>
        <v>3047.1</v>
      </c>
      <c r="F354" s="21">
        <f t="shared" si="140"/>
        <v>3047.1</v>
      </c>
      <c r="G354" s="21">
        <f t="shared" si="140"/>
        <v>4047.1</v>
      </c>
      <c r="H354" s="21">
        <f t="shared" si="140"/>
        <v>4050</v>
      </c>
      <c r="I354" s="21">
        <f t="shared" si="140"/>
        <v>4050</v>
      </c>
      <c r="J354" s="21">
        <f t="shared" si="140"/>
        <v>4050</v>
      </c>
      <c r="K354" s="74"/>
    </row>
    <row r="355" spans="1:11" ht="15" customHeight="1">
      <c r="A355" s="31" t="s">
        <v>331</v>
      </c>
      <c r="B355" s="38" t="s">
        <v>10</v>
      </c>
      <c r="C355" s="39"/>
      <c r="D355" s="39"/>
      <c r="E355" s="39"/>
      <c r="F355" s="39"/>
      <c r="G355" s="39"/>
      <c r="H355" s="39"/>
      <c r="I355" s="39"/>
      <c r="J355" s="39"/>
      <c r="K355" s="40"/>
    </row>
    <row r="356" spans="1:11" ht="38.25">
      <c r="A356" s="31" t="s">
        <v>365</v>
      </c>
      <c r="B356" s="14" t="s">
        <v>36</v>
      </c>
      <c r="C356" s="51">
        <v>0</v>
      </c>
      <c r="D356" s="51">
        <v>0</v>
      </c>
      <c r="E356" s="51">
        <v>0</v>
      </c>
      <c r="F356" s="51">
        <v>0</v>
      </c>
      <c r="G356" s="51">
        <v>0</v>
      </c>
      <c r="H356" s="51">
        <v>0</v>
      </c>
      <c r="I356" s="52">
        <v>0</v>
      </c>
      <c r="J356" s="52">
        <v>0</v>
      </c>
      <c r="K356" s="98" t="s">
        <v>59</v>
      </c>
    </row>
    <row r="357" spans="1:11">
      <c r="A357" s="31" t="s">
        <v>366</v>
      </c>
      <c r="B357" s="14" t="s">
        <v>4</v>
      </c>
      <c r="C357" s="51">
        <v>0</v>
      </c>
      <c r="D357" s="51">
        <v>0</v>
      </c>
      <c r="E357" s="51">
        <v>0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99"/>
    </row>
    <row r="358" spans="1:11" ht="15" customHeight="1">
      <c r="A358" s="31" t="s">
        <v>332</v>
      </c>
      <c r="B358" s="70" t="s">
        <v>11</v>
      </c>
      <c r="C358" s="71"/>
      <c r="D358" s="71"/>
      <c r="E358" s="71"/>
      <c r="F358" s="71"/>
      <c r="G358" s="71"/>
      <c r="H358" s="71"/>
      <c r="I358" s="71"/>
      <c r="J358" s="71"/>
      <c r="K358" s="72"/>
    </row>
    <row r="359" spans="1:11" ht="51">
      <c r="A359" s="31" t="s">
        <v>367</v>
      </c>
      <c r="B359" s="8" t="s">
        <v>28</v>
      </c>
      <c r="C359" s="61">
        <f t="shared" ref="C359:J359" si="141">SUM(C360)</f>
        <v>0</v>
      </c>
      <c r="D359" s="61">
        <f t="shared" si="141"/>
        <v>0</v>
      </c>
      <c r="E359" s="61">
        <f t="shared" si="141"/>
        <v>0</v>
      </c>
      <c r="F359" s="61">
        <f t="shared" si="141"/>
        <v>0</v>
      </c>
      <c r="G359" s="61">
        <f t="shared" si="141"/>
        <v>0</v>
      </c>
      <c r="H359" s="61">
        <f t="shared" si="141"/>
        <v>0</v>
      </c>
      <c r="I359" s="61">
        <f t="shared" si="141"/>
        <v>0</v>
      </c>
      <c r="J359" s="61">
        <f t="shared" si="141"/>
        <v>0</v>
      </c>
      <c r="K359" s="73" t="s">
        <v>59</v>
      </c>
    </row>
    <row r="360" spans="1:11">
      <c r="A360" s="31" t="s">
        <v>368</v>
      </c>
      <c r="B360" s="54" t="s">
        <v>4</v>
      </c>
      <c r="C360" s="22">
        <f>SUM(D360:J360)</f>
        <v>0</v>
      </c>
      <c r="D360" s="22">
        <v>0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74"/>
    </row>
    <row r="361" spans="1:11" ht="15" customHeight="1">
      <c r="A361" s="31" t="s">
        <v>333</v>
      </c>
      <c r="B361" s="70" t="s">
        <v>12</v>
      </c>
      <c r="C361" s="71"/>
      <c r="D361" s="71"/>
      <c r="E361" s="71"/>
      <c r="F361" s="71"/>
      <c r="G361" s="71"/>
      <c r="H361" s="71"/>
      <c r="I361" s="71"/>
      <c r="J361" s="71"/>
      <c r="K361" s="72"/>
    </row>
    <row r="362" spans="1:11">
      <c r="A362" s="31" t="s">
        <v>369</v>
      </c>
      <c r="B362" s="8" t="s">
        <v>9</v>
      </c>
      <c r="C362" s="22">
        <v>0</v>
      </c>
      <c r="D362" s="22">
        <v>0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73" t="s">
        <v>59</v>
      </c>
    </row>
    <row r="363" spans="1:11">
      <c r="A363" s="31" t="s">
        <v>370</v>
      </c>
      <c r="B363" s="54" t="s">
        <v>4</v>
      </c>
      <c r="C363" s="22">
        <v>0</v>
      </c>
      <c r="D363" s="22">
        <v>0</v>
      </c>
      <c r="E363" s="22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74"/>
    </row>
    <row r="364" spans="1:11" ht="15" customHeight="1">
      <c r="A364" s="31" t="s">
        <v>334</v>
      </c>
      <c r="B364" s="38" t="s">
        <v>20</v>
      </c>
      <c r="C364" s="39"/>
      <c r="D364" s="39"/>
      <c r="E364" s="39"/>
      <c r="F364" s="39"/>
      <c r="G364" s="39"/>
      <c r="H364" s="39"/>
      <c r="I364" s="39"/>
      <c r="J364" s="39"/>
      <c r="K364" s="40"/>
    </row>
    <row r="365" spans="1:11">
      <c r="A365" s="31" t="s">
        <v>371</v>
      </c>
      <c r="B365" s="14" t="s">
        <v>9</v>
      </c>
      <c r="C365" s="21">
        <f t="shared" ref="C365:J365" si="142">SUM(C366)</f>
        <v>25193.300000000003</v>
      </c>
      <c r="D365" s="21">
        <f t="shared" si="142"/>
        <v>2902</v>
      </c>
      <c r="E365" s="21">
        <f t="shared" si="142"/>
        <v>3047.1</v>
      </c>
      <c r="F365" s="21">
        <f t="shared" si="142"/>
        <v>3047.1</v>
      </c>
      <c r="G365" s="21">
        <f t="shared" si="142"/>
        <v>4047.1</v>
      </c>
      <c r="H365" s="21">
        <f t="shared" si="142"/>
        <v>4050</v>
      </c>
      <c r="I365" s="21">
        <f t="shared" si="142"/>
        <v>4050</v>
      </c>
      <c r="J365" s="21">
        <f t="shared" si="142"/>
        <v>4050</v>
      </c>
      <c r="K365" s="75" t="s">
        <v>59</v>
      </c>
    </row>
    <row r="366" spans="1:11">
      <c r="A366" s="31" t="s">
        <v>372</v>
      </c>
      <c r="B366" s="58" t="s">
        <v>4</v>
      </c>
      <c r="C366" s="21">
        <f>SUM(D366:J366)</f>
        <v>25193.300000000003</v>
      </c>
      <c r="D366" s="21">
        <f>SUM(D369)</f>
        <v>2902</v>
      </c>
      <c r="E366" s="21">
        <f>SUM(E369)</f>
        <v>3047.1</v>
      </c>
      <c r="F366" s="21">
        <f>SUM(F369)</f>
        <v>3047.1</v>
      </c>
      <c r="G366" s="21">
        <f>SUM(G369)</f>
        <v>4047.1</v>
      </c>
      <c r="H366" s="21">
        <f>SUM(H369+H372)</f>
        <v>4050</v>
      </c>
      <c r="I366" s="21">
        <f>SUM(I369+I372)</f>
        <v>4050</v>
      </c>
      <c r="J366" s="21">
        <f>SUM(J369+J372)</f>
        <v>4050</v>
      </c>
      <c r="K366" s="77"/>
    </row>
    <row r="367" spans="1:11" ht="27" customHeight="1">
      <c r="A367" s="31" t="s">
        <v>335</v>
      </c>
      <c r="B367" s="70" t="s">
        <v>86</v>
      </c>
      <c r="C367" s="71"/>
      <c r="D367" s="71"/>
      <c r="E367" s="71"/>
      <c r="F367" s="71"/>
      <c r="G367" s="71"/>
      <c r="H367" s="71"/>
      <c r="I367" s="71"/>
      <c r="J367" s="71"/>
      <c r="K367" s="72"/>
    </row>
    <row r="368" spans="1:11">
      <c r="A368" s="31" t="s">
        <v>373</v>
      </c>
      <c r="B368" s="8" t="s">
        <v>17</v>
      </c>
      <c r="C368" s="20">
        <f t="shared" ref="C368:J368" si="143">SUM(C369:C369)</f>
        <v>14883.300000000001</v>
      </c>
      <c r="D368" s="20">
        <f t="shared" si="143"/>
        <v>2902</v>
      </c>
      <c r="E368" s="20">
        <f t="shared" si="143"/>
        <v>3047.1</v>
      </c>
      <c r="F368" s="20">
        <f t="shared" si="143"/>
        <v>3047.1</v>
      </c>
      <c r="G368" s="20">
        <f t="shared" si="143"/>
        <v>4047.1</v>
      </c>
      <c r="H368" s="20">
        <f t="shared" si="143"/>
        <v>600</v>
      </c>
      <c r="I368" s="20">
        <f t="shared" si="143"/>
        <v>620</v>
      </c>
      <c r="J368" s="20">
        <f t="shared" si="143"/>
        <v>620</v>
      </c>
      <c r="K368" s="73" t="s">
        <v>577</v>
      </c>
    </row>
    <row r="369" spans="1:14">
      <c r="A369" s="31" t="s">
        <v>374</v>
      </c>
      <c r="B369" s="8" t="s">
        <v>4</v>
      </c>
      <c r="C369" s="20">
        <f>SUM(D369:J369)</f>
        <v>14883.300000000001</v>
      </c>
      <c r="D369" s="20">
        <v>2902</v>
      </c>
      <c r="E369" s="20">
        <v>3047.1</v>
      </c>
      <c r="F369" s="20">
        <v>3047.1</v>
      </c>
      <c r="G369" s="20">
        <v>4047.1</v>
      </c>
      <c r="H369" s="20">
        <v>600</v>
      </c>
      <c r="I369" s="20">
        <v>620</v>
      </c>
      <c r="J369" s="20">
        <v>620</v>
      </c>
      <c r="K369" s="74"/>
    </row>
    <row r="370" spans="1:14" ht="27" customHeight="1">
      <c r="A370" s="31" t="s">
        <v>637</v>
      </c>
      <c r="B370" s="70" t="s">
        <v>625</v>
      </c>
      <c r="C370" s="71"/>
      <c r="D370" s="71"/>
      <c r="E370" s="71"/>
      <c r="F370" s="71"/>
      <c r="G370" s="71"/>
      <c r="H370" s="71"/>
      <c r="I370" s="71"/>
      <c r="J370" s="71"/>
      <c r="K370" s="72"/>
    </row>
    <row r="371" spans="1:14">
      <c r="A371" s="31" t="s">
        <v>638</v>
      </c>
      <c r="B371" s="8" t="s">
        <v>17</v>
      </c>
      <c r="C371" s="20">
        <f t="shared" ref="C371:J371" si="144">SUM(C372:C372)</f>
        <v>10310</v>
      </c>
      <c r="D371" s="20">
        <f t="shared" si="144"/>
        <v>0</v>
      </c>
      <c r="E371" s="20">
        <f t="shared" si="144"/>
        <v>0</v>
      </c>
      <c r="F371" s="20">
        <f t="shared" si="144"/>
        <v>0</v>
      </c>
      <c r="G371" s="20">
        <f t="shared" si="144"/>
        <v>0</v>
      </c>
      <c r="H371" s="20">
        <f t="shared" si="144"/>
        <v>3450</v>
      </c>
      <c r="I371" s="20">
        <f t="shared" si="144"/>
        <v>3430</v>
      </c>
      <c r="J371" s="20">
        <f t="shared" si="144"/>
        <v>3430</v>
      </c>
      <c r="K371" s="73" t="s">
        <v>636</v>
      </c>
    </row>
    <row r="372" spans="1:14">
      <c r="A372" s="31" t="s">
        <v>639</v>
      </c>
      <c r="B372" s="8" t="s">
        <v>4</v>
      </c>
      <c r="C372" s="20">
        <f>SUM(D372:J372)</f>
        <v>10310</v>
      </c>
      <c r="D372" s="20">
        <v>0</v>
      </c>
      <c r="E372" s="20">
        <v>0</v>
      </c>
      <c r="F372" s="20">
        <v>0</v>
      </c>
      <c r="G372" s="20">
        <v>0</v>
      </c>
      <c r="H372" s="20">
        <v>3450</v>
      </c>
      <c r="I372" s="20">
        <v>3430</v>
      </c>
      <c r="J372" s="20">
        <f>SUM(I372)</f>
        <v>3430</v>
      </c>
      <c r="K372" s="74"/>
    </row>
    <row r="373" spans="1:14" ht="47.25" customHeight="1">
      <c r="A373" s="31" t="s">
        <v>336</v>
      </c>
      <c r="B373" s="65" t="s">
        <v>63</v>
      </c>
      <c r="C373" s="66"/>
      <c r="D373" s="66"/>
      <c r="E373" s="66"/>
      <c r="F373" s="66"/>
      <c r="G373" s="66"/>
      <c r="H373" s="66"/>
      <c r="I373" s="66"/>
      <c r="J373" s="66"/>
      <c r="K373" s="67"/>
    </row>
    <row r="374" spans="1:14" ht="25.5">
      <c r="A374" s="31" t="s">
        <v>375</v>
      </c>
      <c r="B374" s="14" t="s">
        <v>37</v>
      </c>
      <c r="C374" s="21">
        <f>SUM(C375:C376)</f>
        <v>112344.57860999998</v>
      </c>
      <c r="D374" s="21">
        <f>SUM(D375:D376)</f>
        <v>11000.699999999999</v>
      </c>
      <c r="E374" s="21">
        <f t="shared" ref="E374:J374" si="145">SUM(E375:E376)</f>
        <v>22251.5</v>
      </c>
      <c r="F374" s="21">
        <f t="shared" si="145"/>
        <v>19492.018609999999</v>
      </c>
      <c r="G374" s="21">
        <f>SUM(G375:G376)</f>
        <v>14615.76</v>
      </c>
      <c r="H374" s="21">
        <f t="shared" si="145"/>
        <v>15147.8</v>
      </c>
      <c r="I374" s="21">
        <f t="shared" si="145"/>
        <v>14918.4</v>
      </c>
      <c r="J374" s="21">
        <f t="shared" si="145"/>
        <v>14918.4</v>
      </c>
      <c r="K374" s="98" t="s">
        <v>59</v>
      </c>
      <c r="L374" s="6"/>
      <c r="N374" s="1"/>
    </row>
    <row r="375" spans="1:14">
      <c r="A375" s="31" t="s">
        <v>376</v>
      </c>
      <c r="B375" s="14" t="s">
        <v>50</v>
      </c>
      <c r="C375" s="24">
        <f>SUM(D375:J375)</f>
        <v>356</v>
      </c>
      <c r="D375" s="21">
        <f>SUM(D394)</f>
        <v>0</v>
      </c>
      <c r="E375" s="21">
        <f t="shared" ref="E375:J375" si="146">SUM(E394)</f>
        <v>0</v>
      </c>
      <c r="F375" s="21">
        <f t="shared" si="146"/>
        <v>0</v>
      </c>
      <c r="G375" s="21">
        <f t="shared" si="146"/>
        <v>0</v>
      </c>
      <c r="H375" s="21">
        <f t="shared" si="146"/>
        <v>314</v>
      </c>
      <c r="I375" s="21">
        <f t="shared" si="146"/>
        <v>21</v>
      </c>
      <c r="J375" s="21">
        <f t="shared" si="146"/>
        <v>21</v>
      </c>
      <c r="K375" s="100"/>
      <c r="L375" s="6"/>
      <c r="N375" s="1"/>
    </row>
    <row r="376" spans="1:14">
      <c r="A376" s="31" t="s">
        <v>475</v>
      </c>
      <c r="B376" s="14" t="s">
        <v>4</v>
      </c>
      <c r="C376" s="24">
        <f>SUM(D376:J376)</f>
        <v>111988.57860999998</v>
      </c>
      <c r="D376" s="21">
        <f t="shared" ref="D376:J376" si="147">D379+D395</f>
        <v>11000.699999999999</v>
      </c>
      <c r="E376" s="21">
        <f>E379+E395</f>
        <v>22251.5</v>
      </c>
      <c r="F376" s="21">
        <f t="shared" si="147"/>
        <v>19492.018609999999</v>
      </c>
      <c r="G376" s="21">
        <f>G379+G395</f>
        <v>14615.76</v>
      </c>
      <c r="H376" s="21">
        <f t="shared" si="147"/>
        <v>14833.8</v>
      </c>
      <c r="I376" s="21">
        <f t="shared" si="147"/>
        <v>14897.4</v>
      </c>
      <c r="J376" s="21">
        <f t="shared" si="147"/>
        <v>14897.4</v>
      </c>
      <c r="K376" s="99"/>
      <c r="L376" s="3"/>
      <c r="N376" s="1"/>
    </row>
    <row r="377" spans="1:14" ht="10.5" customHeight="1">
      <c r="A377" s="31" t="s">
        <v>337</v>
      </c>
      <c r="B377" s="38" t="s">
        <v>10</v>
      </c>
      <c r="C377" s="39"/>
      <c r="D377" s="39"/>
      <c r="E377" s="39"/>
      <c r="F377" s="39"/>
      <c r="G377" s="39"/>
      <c r="H377" s="39"/>
      <c r="I377" s="39"/>
      <c r="J377" s="39"/>
      <c r="K377" s="40"/>
      <c r="L377" s="3"/>
    </row>
    <row r="378" spans="1:14" ht="38.25">
      <c r="A378" s="31" t="s">
        <v>377</v>
      </c>
      <c r="B378" s="14" t="s">
        <v>36</v>
      </c>
      <c r="C378" s="21">
        <f>SUM(D378:J378)</f>
        <v>3119.26</v>
      </c>
      <c r="D378" s="21">
        <f>SUM(D379)</f>
        <v>1301.9000000000001</v>
      </c>
      <c r="E378" s="21">
        <f t="shared" ref="E378:J378" si="148">SUM(E379)</f>
        <v>789</v>
      </c>
      <c r="F378" s="21">
        <f t="shared" si="148"/>
        <v>0</v>
      </c>
      <c r="G378" s="21">
        <f t="shared" si="148"/>
        <v>328.36</v>
      </c>
      <c r="H378" s="21">
        <f t="shared" si="148"/>
        <v>700</v>
      </c>
      <c r="I378" s="21">
        <f t="shared" si="148"/>
        <v>0</v>
      </c>
      <c r="J378" s="21">
        <f t="shared" si="148"/>
        <v>0</v>
      </c>
      <c r="K378" s="98" t="s">
        <v>59</v>
      </c>
      <c r="L378" s="3"/>
    </row>
    <row r="379" spans="1:14">
      <c r="A379" s="31" t="s">
        <v>378</v>
      </c>
      <c r="B379" s="14" t="s">
        <v>4</v>
      </c>
      <c r="C379" s="21">
        <f>SUM(D379:J379)</f>
        <v>3119.26</v>
      </c>
      <c r="D379" s="21">
        <f t="shared" ref="D379:J379" si="149">SUM(D382+D391)</f>
        <v>1301.9000000000001</v>
      </c>
      <c r="E379" s="21">
        <f t="shared" si="149"/>
        <v>789</v>
      </c>
      <c r="F379" s="21">
        <f t="shared" si="149"/>
        <v>0</v>
      </c>
      <c r="G379" s="21">
        <f t="shared" si="149"/>
        <v>328.36</v>
      </c>
      <c r="H379" s="21">
        <f t="shared" si="149"/>
        <v>700</v>
      </c>
      <c r="I379" s="21">
        <f t="shared" si="149"/>
        <v>0</v>
      </c>
      <c r="J379" s="21">
        <f t="shared" si="149"/>
        <v>0</v>
      </c>
      <c r="K379" s="99"/>
      <c r="L379" s="3"/>
    </row>
    <row r="380" spans="1:14" ht="12.75" customHeight="1">
      <c r="A380" s="31" t="s">
        <v>338</v>
      </c>
      <c r="B380" s="70" t="s">
        <v>11</v>
      </c>
      <c r="C380" s="71"/>
      <c r="D380" s="71"/>
      <c r="E380" s="71"/>
      <c r="F380" s="71"/>
      <c r="G380" s="71"/>
      <c r="H380" s="71"/>
      <c r="I380" s="71"/>
      <c r="J380" s="71"/>
      <c r="K380" s="72"/>
      <c r="L380" s="3"/>
    </row>
    <row r="381" spans="1:14" ht="51">
      <c r="A381" s="31" t="s">
        <v>379</v>
      </c>
      <c r="B381" s="8" t="s">
        <v>28</v>
      </c>
      <c r="C381" s="21">
        <f>SUM(C382)</f>
        <v>3119.26</v>
      </c>
      <c r="D381" s="62">
        <f t="shared" ref="D381:J381" si="150">SUM(D382)</f>
        <v>1301.9000000000001</v>
      </c>
      <c r="E381" s="62">
        <f t="shared" si="150"/>
        <v>789</v>
      </c>
      <c r="F381" s="62">
        <f t="shared" si="150"/>
        <v>0</v>
      </c>
      <c r="G381" s="62">
        <f t="shared" si="150"/>
        <v>328.36</v>
      </c>
      <c r="H381" s="62">
        <f t="shared" si="150"/>
        <v>700</v>
      </c>
      <c r="I381" s="62">
        <f t="shared" si="150"/>
        <v>0</v>
      </c>
      <c r="J381" s="62">
        <f t="shared" si="150"/>
        <v>0</v>
      </c>
      <c r="K381" s="73" t="s">
        <v>59</v>
      </c>
      <c r="L381" s="3"/>
    </row>
    <row r="382" spans="1:14">
      <c r="A382" s="31" t="s">
        <v>380</v>
      </c>
      <c r="B382" s="54" t="s">
        <v>4</v>
      </c>
      <c r="C382" s="21">
        <f>SUM(D382:J382)</f>
        <v>3119.26</v>
      </c>
      <c r="D382" s="20">
        <f t="shared" ref="D382:J382" si="151">SUM(D385+D388)</f>
        <v>1301.9000000000001</v>
      </c>
      <c r="E382" s="20">
        <f t="shared" si="151"/>
        <v>789</v>
      </c>
      <c r="F382" s="20">
        <f t="shared" si="151"/>
        <v>0</v>
      </c>
      <c r="G382" s="20">
        <f t="shared" si="151"/>
        <v>328.36</v>
      </c>
      <c r="H382" s="20">
        <f t="shared" si="151"/>
        <v>700</v>
      </c>
      <c r="I382" s="20">
        <f t="shared" si="151"/>
        <v>0</v>
      </c>
      <c r="J382" s="20">
        <f t="shared" si="151"/>
        <v>0</v>
      </c>
      <c r="K382" s="74"/>
      <c r="L382" s="3"/>
    </row>
    <row r="383" spans="1:14" ht="15" customHeight="1">
      <c r="A383" s="31" t="s">
        <v>339</v>
      </c>
      <c r="B383" s="70" t="s">
        <v>104</v>
      </c>
      <c r="C383" s="71"/>
      <c r="D383" s="71"/>
      <c r="E383" s="71"/>
      <c r="F383" s="71"/>
      <c r="G383" s="71"/>
      <c r="H383" s="71"/>
      <c r="I383" s="71"/>
      <c r="J383" s="71"/>
      <c r="K383" s="72"/>
      <c r="L383" s="3"/>
    </row>
    <row r="384" spans="1:14">
      <c r="A384" s="31" t="s">
        <v>381</v>
      </c>
      <c r="B384" s="8" t="s">
        <v>17</v>
      </c>
      <c r="C384" s="64">
        <f>SUM(C385)</f>
        <v>3119.26</v>
      </c>
      <c r="D384" s="23">
        <f>SUM(D385)</f>
        <v>1301.9000000000001</v>
      </c>
      <c r="E384" s="23">
        <f t="shared" ref="E384:J384" si="152">SUM(E385)</f>
        <v>789</v>
      </c>
      <c r="F384" s="23">
        <f t="shared" si="152"/>
        <v>0</v>
      </c>
      <c r="G384" s="23">
        <f t="shared" si="152"/>
        <v>328.36</v>
      </c>
      <c r="H384" s="23">
        <f t="shared" si="152"/>
        <v>700</v>
      </c>
      <c r="I384" s="23">
        <f t="shared" si="152"/>
        <v>0</v>
      </c>
      <c r="J384" s="23">
        <f t="shared" si="152"/>
        <v>0</v>
      </c>
      <c r="K384" s="73" t="s">
        <v>578</v>
      </c>
      <c r="L384" s="3"/>
    </row>
    <row r="385" spans="1:13">
      <c r="A385" s="31" t="s">
        <v>382</v>
      </c>
      <c r="B385" s="8" t="s">
        <v>4</v>
      </c>
      <c r="C385" s="23">
        <f>SUM(D385:J385)</f>
        <v>3119.26</v>
      </c>
      <c r="D385" s="23">
        <v>1301.9000000000001</v>
      </c>
      <c r="E385" s="23">
        <v>789</v>
      </c>
      <c r="F385" s="23">
        <v>0</v>
      </c>
      <c r="G385" s="23">
        <v>328.36</v>
      </c>
      <c r="H385" s="23">
        <v>700</v>
      </c>
      <c r="I385" s="23">
        <v>0</v>
      </c>
      <c r="J385" s="23">
        <f>SUM(I385)</f>
        <v>0</v>
      </c>
      <c r="K385" s="74"/>
      <c r="L385" s="3"/>
    </row>
    <row r="386" spans="1:13" ht="15" customHeight="1">
      <c r="A386" s="31" t="s">
        <v>340</v>
      </c>
      <c r="B386" s="70" t="s">
        <v>105</v>
      </c>
      <c r="C386" s="71"/>
      <c r="D386" s="71"/>
      <c r="E386" s="71"/>
      <c r="F386" s="71"/>
      <c r="G386" s="71"/>
      <c r="H386" s="71"/>
      <c r="I386" s="71"/>
      <c r="J386" s="71"/>
      <c r="K386" s="72"/>
      <c r="L386" s="3"/>
    </row>
    <row r="387" spans="1:13">
      <c r="A387" s="31" t="s">
        <v>383</v>
      </c>
      <c r="B387" s="8" t="s">
        <v>17</v>
      </c>
      <c r="C387" s="22">
        <f>SUM(D387:J387)</f>
        <v>0</v>
      </c>
      <c r="D387" s="22">
        <f t="shared" ref="D387:J387" si="153">SUM(D388)</f>
        <v>0</v>
      </c>
      <c r="E387" s="22">
        <f t="shared" si="153"/>
        <v>0</v>
      </c>
      <c r="F387" s="22">
        <f t="shared" si="153"/>
        <v>0</v>
      </c>
      <c r="G387" s="22">
        <f t="shared" si="153"/>
        <v>0</v>
      </c>
      <c r="H387" s="22">
        <f t="shared" si="153"/>
        <v>0</v>
      </c>
      <c r="I387" s="22">
        <f t="shared" si="153"/>
        <v>0</v>
      </c>
      <c r="J387" s="22">
        <f t="shared" si="153"/>
        <v>0</v>
      </c>
      <c r="K387" s="73" t="s">
        <v>579</v>
      </c>
      <c r="L387" s="3"/>
    </row>
    <row r="388" spans="1:13">
      <c r="A388" s="31" t="s">
        <v>384</v>
      </c>
      <c r="B388" s="8" t="s">
        <v>4</v>
      </c>
      <c r="C388" s="22">
        <f>SUM(D388:J388)</f>
        <v>0</v>
      </c>
      <c r="D388" s="22">
        <v>0</v>
      </c>
      <c r="E388" s="22">
        <v>0</v>
      </c>
      <c r="F388" s="22">
        <v>0</v>
      </c>
      <c r="G388" s="22">
        <v>0</v>
      </c>
      <c r="H388" s="22">
        <v>0</v>
      </c>
      <c r="I388" s="22">
        <f>SUM(H388)</f>
        <v>0</v>
      </c>
      <c r="J388" s="22">
        <f>SUM(I388)</f>
        <v>0</v>
      </c>
      <c r="K388" s="74"/>
      <c r="L388" s="3"/>
    </row>
    <row r="389" spans="1:13" ht="12.75" customHeight="1">
      <c r="A389" s="31" t="s">
        <v>341</v>
      </c>
      <c r="B389" s="55" t="s">
        <v>12</v>
      </c>
      <c r="C389" s="56"/>
      <c r="D389" s="56"/>
      <c r="E389" s="56"/>
      <c r="F389" s="56"/>
      <c r="G389" s="56"/>
      <c r="H389" s="56"/>
      <c r="I389" s="56"/>
      <c r="J389" s="56"/>
      <c r="K389" s="57"/>
    </row>
    <row r="390" spans="1:13">
      <c r="A390" s="31" t="s">
        <v>385</v>
      </c>
      <c r="B390" s="8" t="s">
        <v>9</v>
      </c>
      <c r="C390" s="20">
        <f>SUM(D390:J390)</f>
        <v>0</v>
      </c>
      <c r="D390" s="20">
        <f>SUM(D391)</f>
        <v>0</v>
      </c>
      <c r="E390" s="20">
        <f t="shared" ref="E390:J390" si="154">SUM(E391)</f>
        <v>0</v>
      </c>
      <c r="F390" s="20">
        <f t="shared" si="154"/>
        <v>0</v>
      </c>
      <c r="G390" s="20">
        <f t="shared" si="154"/>
        <v>0</v>
      </c>
      <c r="H390" s="20">
        <f t="shared" si="154"/>
        <v>0</v>
      </c>
      <c r="I390" s="20">
        <f t="shared" si="154"/>
        <v>0</v>
      </c>
      <c r="J390" s="20">
        <f t="shared" si="154"/>
        <v>0</v>
      </c>
      <c r="K390" s="73" t="s">
        <v>59</v>
      </c>
    </row>
    <row r="391" spans="1:13">
      <c r="A391" s="31" t="s">
        <v>386</v>
      </c>
      <c r="B391" s="54" t="s">
        <v>4</v>
      </c>
      <c r="C391" s="20">
        <f>SUM(D391:J391)</f>
        <v>0</v>
      </c>
      <c r="D391" s="20">
        <v>0</v>
      </c>
      <c r="E391" s="20">
        <v>0</v>
      </c>
      <c r="F391" s="20">
        <v>0</v>
      </c>
      <c r="G391" s="20">
        <v>0</v>
      </c>
      <c r="H391" s="20">
        <v>0</v>
      </c>
      <c r="I391" s="20">
        <f>SUM(I385+I388)</f>
        <v>0</v>
      </c>
      <c r="J391" s="20">
        <f>SUM(J385+J388)</f>
        <v>0</v>
      </c>
      <c r="K391" s="74"/>
    </row>
    <row r="392" spans="1:13" ht="12.75" customHeight="1">
      <c r="A392" s="31" t="s">
        <v>342</v>
      </c>
      <c r="B392" s="38" t="s">
        <v>20</v>
      </c>
      <c r="C392" s="39"/>
      <c r="D392" s="39"/>
      <c r="E392" s="39"/>
      <c r="F392" s="39"/>
      <c r="G392" s="39"/>
      <c r="H392" s="39"/>
      <c r="I392" s="39"/>
      <c r="J392" s="39"/>
      <c r="K392" s="40"/>
    </row>
    <row r="393" spans="1:13">
      <c r="A393" s="31" t="s">
        <v>387</v>
      </c>
      <c r="B393" s="14" t="s">
        <v>9</v>
      </c>
      <c r="C393" s="21">
        <f>SUM(C394:C395)</f>
        <v>109225.31860999999</v>
      </c>
      <c r="D393" s="21">
        <f>SUM(D394:D395)</f>
        <v>9698.7999999999993</v>
      </c>
      <c r="E393" s="21">
        <f t="shared" ref="E393:J393" si="155">SUM(E394:E395)</f>
        <v>21462.5</v>
      </c>
      <c r="F393" s="21">
        <f t="shared" si="155"/>
        <v>19492.018609999999</v>
      </c>
      <c r="G393" s="21">
        <f t="shared" si="155"/>
        <v>14287.4</v>
      </c>
      <c r="H393" s="21">
        <f t="shared" si="155"/>
        <v>14447.8</v>
      </c>
      <c r="I393" s="21">
        <f t="shared" si="155"/>
        <v>14918.4</v>
      </c>
      <c r="J393" s="21">
        <f t="shared" si="155"/>
        <v>14918.4</v>
      </c>
      <c r="K393" s="75" t="s">
        <v>59</v>
      </c>
      <c r="M393" s="4"/>
    </row>
    <row r="394" spans="1:13">
      <c r="A394" s="31" t="s">
        <v>388</v>
      </c>
      <c r="B394" s="14" t="s">
        <v>50</v>
      </c>
      <c r="C394" s="21">
        <f>SUM(D394:J394)</f>
        <v>356</v>
      </c>
      <c r="D394" s="21">
        <f>SUM(D405+D399)</f>
        <v>0</v>
      </c>
      <c r="E394" s="21">
        <f t="shared" ref="E394:J394" si="156">SUM(E405+E399)</f>
        <v>0</v>
      </c>
      <c r="F394" s="21">
        <f t="shared" si="156"/>
        <v>0</v>
      </c>
      <c r="G394" s="21">
        <f t="shared" si="156"/>
        <v>0</v>
      </c>
      <c r="H394" s="21">
        <f t="shared" si="156"/>
        <v>314</v>
      </c>
      <c r="I394" s="21">
        <f t="shared" si="156"/>
        <v>21</v>
      </c>
      <c r="J394" s="21">
        <f t="shared" si="156"/>
        <v>21</v>
      </c>
      <c r="K394" s="76"/>
      <c r="M394" s="4"/>
    </row>
    <row r="395" spans="1:13">
      <c r="A395" s="31" t="s">
        <v>476</v>
      </c>
      <c r="B395" s="58" t="s">
        <v>4</v>
      </c>
      <c r="C395" s="21">
        <f>SUM(D395:J395)</f>
        <v>108869.31860999999</v>
      </c>
      <c r="D395" s="21">
        <f>SUM(D398+D402)</f>
        <v>9698.7999999999993</v>
      </c>
      <c r="E395" s="21">
        <f t="shared" ref="E395:J395" si="157">SUM(E398+E402)</f>
        <v>21462.5</v>
      </c>
      <c r="F395" s="21">
        <f t="shared" si="157"/>
        <v>19492.018609999999</v>
      </c>
      <c r="G395" s="21">
        <f t="shared" si="157"/>
        <v>14287.4</v>
      </c>
      <c r="H395" s="21">
        <f t="shared" si="157"/>
        <v>14133.8</v>
      </c>
      <c r="I395" s="21">
        <f t="shared" si="157"/>
        <v>14897.4</v>
      </c>
      <c r="J395" s="21">
        <f t="shared" si="157"/>
        <v>14897.4</v>
      </c>
      <c r="K395" s="77"/>
      <c r="M395" s="4"/>
    </row>
    <row r="396" spans="1:13" ht="28.5" customHeight="1">
      <c r="A396" s="31" t="s">
        <v>477</v>
      </c>
      <c r="B396" s="70" t="s">
        <v>106</v>
      </c>
      <c r="C396" s="71"/>
      <c r="D396" s="71"/>
      <c r="E396" s="71"/>
      <c r="F396" s="71"/>
      <c r="G396" s="71"/>
      <c r="H396" s="71"/>
      <c r="I396" s="71"/>
      <c r="J396" s="71"/>
      <c r="K396" s="72"/>
    </row>
    <row r="397" spans="1:13" ht="36" customHeight="1">
      <c r="A397" s="31" t="s">
        <v>389</v>
      </c>
      <c r="B397" s="8" t="s">
        <v>17</v>
      </c>
      <c r="C397" s="20">
        <f>SUM(C398:C399)</f>
        <v>104572.41860999999</v>
      </c>
      <c r="D397" s="20">
        <f t="shared" ref="D397:J397" si="158">SUM(D398:D399)</f>
        <v>9048.7999999999993</v>
      </c>
      <c r="E397" s="20">
        <f t="shared" si="158"/>
        <v>20780</v>
      </c>
      <c r="F397" s="20">
        <f t="shared" si="158"/>
        <v>18975.418610000001</v>
      </c>
      <c r="G397" s="20">
        <f t="shared" si="158"/>
        <v>13630.4</v>
      </c>
      <c r="H397" s="20">
        <f t="shared" si="158"/>
        <v>13847.8</v>
      </c>
      <c r="I397" s="20">
        <f t="shared" si="158"/>
        <v>14145</v>
      </c>
      <c r="J397" s="20">
        <f t="shared" si="158"/>
        <v>14145</v>
      </c>
      <c r="K397" s="73" t="s">
        <v>623</v>
      </c>
    </row>
    <row r="398" spans="1:13" ht="26.25" customHeight="1">
      <c r="A398" s="31" t="s">
        <v>390</v>
      </c>
      <c r="B398" s="8" t="s">
        <v>4</v>
      </c>
      <c r="C398" s="20">
        <f>SUM(D398:J398)</f>
        <v>104258.41860999999</v>
      </c>
      <c r="D398" s="20">
        <v>9048.7999999999993</v>
      </c>
      <c r="E398" s="20">
        <v>20780</v>
      </c>
      <c r="F398" s="20">
        <v>18975.418610000001</v>
      </c>
      <c r="G398" s="20">
        <v>13630.4</v>
      </c>
      <c r="H398" s="20">
        <v>13533.8</v>
      </c>
      <c r="I398" s="20">
        <v>14145</v>
      </c>
      <c r="J398" s="20">
        <f>SUM(I398)</f>
        <v>14145</v>
      </c>
      <c r="K398" s="81"/>
    </row>
    <row r="399" spans="1:13" ht="13.5" customHeight="1">
      <c r="A399" s="31" t="s">
        <v>640</v>
      </c>
      <c r="B399" s="14" t="s">
        <v>50</v>
      </c>
      <c r="C399" s="20">
        <f>SUM(D399:J399)</f>
        <v>314</v>
      </c>
      <c r="D399" s="20">
        <v>0</v>
      </c>
      <c r="E399" s="20">
        <v>0</v>
      </c>
      <c r="F399" s="20">
        <v>0</v>
      </c>
      <c r="G399" s="20">
        <v>0</v>
      </c>
      <c r="H399" s="20">
        <v>314</v>
      </c>
      <c r="I399" s="20">
        <v>0</v>
      </c>
      <c r="J399" s="20">
        <v>0</v>
      </c>
      <c r="K399" s="74"/>
    </row>
    <row r="400" spans="1:13" ht="12" customHeight="1">
      <c r="A400" s="31">
        <v>91</v>
      </c>
      <c r="B400" s="70" t="s">
        <v>107</v>
      </c>
      <c r="C400" s="71"/>
      <c r="D400" s="71"/>
      <c r="E400" s="71"/>
      <c r="F400" s="71"/>
      <c r="G400" s="71"/>
      <c r="H400" s="71"/>
      <c r="I400" s="71"/>
      <c r="J400" s="71"/>
      <c r="K400" s="72"/>
    </row>
    <row r="401" spans="1:11">
      <c r="A401" s="31" t="s">
        <v>391</v>
      </c>
      <c r="B401" s="8" t="s">
        <v>17</v>
      </c>
      <c r="C401" s="20">
        <f>SUM(C402)</f>
        <v>4610.8999999999996</v>
      </c>
      <c r="D401" s="20">
        <f>SUM(D402)</f>
        <v>650</v>
      </c>
      <c r="E401" s="20">
        <f t="shared" ref="E401:J401" si="159">SUM(E402)</f>
        <v>682.5</v>
      </c>
      <c r="F401" s="20">
        <f t="shared" si="159"/>
        <v>516.6</v>
      </c>
      <c r="G401" s="20">
        <f t="shared" si="159"/>
        <v>657</v>
      </c>
      <c r="H401" s="20">
        <f t="shared" si="159"/>
        <v>600</v>
      </c>
      <c r="I401" s="20">
        <f t="shared" si="159"/>
        <v>752.4</v>
      </c>
      <c r="J401" s="20">
        <f t="shared" si="159"/>
        <v>752.4</v>
      </c>
      <c r="K401" s="73" t="s">
        <v>580</v>
      </c>
    </row>
    <row r="402" spans="1:11">
      <c r="A402" s="31" t="s">
        <v>392</v>
      </c>
      <c r="B402" s="8" t="s">
        <v>4</v>
      </c>
      <c r="C402" s="20">
        <f>SUM(D402:J402)</f>
        <v>4610.8999999999996</v>
      </c>
      <c r="D402" s="20">
        <v>650</v>
      </c>
      <c r="E402" s="20">
        <v>682.5</v>
      </c>
      <c r="F402" s="20">
        <v>516.6</v>
      </c>
      <c r="G402" s="20">
        <v>657</v>
      </c>
      <c r="H402" s="20">
        <v>600</v>
      </c>
      <c r="I402" s="20">
        <v>752.4</v>
      </c>
      <c r="J402" s="20">
        <f>SUM(I402)</f>
        <v>752.4</v>
      </c>
      <c r="K402" s="74"/>
    </row>
    <row r="403" spans="1:11" ht="28.5" customHeight="1">
      <c r="A403" s="31" t="s">
        <v>478</v>
      </c>
      <c r="B403" s="70" t="s">
        <v>108</v>
      </c>
      <c r="C403" s="71"/>
      <c r="D403" s="71"/>
      <c r="E403" s="71"/>
      <c r="F403" s="71"/>
      <c r="G403" s="71"/>
      <c r="H403" s="71"/>
      <c r="I403" s="71"/>
      <c r="J403" s="71"/>
      <c r="K403" s="72"/>
    </row>
    <row r="404" spans="1:11">
      <c r="A404" s="31" t="s">
        <v>479</v>
      </c>
      <c r="B404" s="8" t="s">
        <v>17</v>
      </c>
      <c r="C404" s="20">
        <f t="shared" ref="C404:J404" si="160">SUM(C405)</f>
        <v>42</v>
      </c>
      <c r="D404" s="20">
        <f t="shared" si="160"/>
        <v>0</v>
      </c>
      <c r="E404" s="20">
        <f t="shared" si="160"/>
        <v>0</v>
      </c>
      <c r="F404" s="20">
        <f t="shared" si="160"/>
        <v>0</v>
      </c>
      <c r="G404" s="20">
        <f t="shared" si="160"/>
        <v>0</v>
      </c>
      <c r="H404" s="20">
        <f t="shared" si="160"/>
        <v>0</v>
      </c>
      <c r="I404" s="20">
        <f t="shared" si="160"/>
        <v>21</v>
      </c>
      <c r="J404" s="20">
        <f t="shared" si="160"/>
        <v>21</v>
      </c>
      <c r="K404" s="73" t="s">
        <v>581</v>
      </c>
    </row>
    <row r="405" spans="1:11">
      <c r="A405" s="31" t="s">
        <v>480</v>
      </c>
      <c r="B405" s="8" t="s">
        <v>50</v>
      </c>
      <c r="C405" s="20">
        <f>SUM(D405:J405)</f>
        <v>42</v>
      </c>
      <c r="D405" s="20">
        <v>0</v>
      </c>
      <c r="E405" s="20">
        <v>0</v>
      </c>
      <c r="F405" s="20">
        <v>0</v>
      </c>
      <c r="G405" s="20">
        <v>0</v>
      </c>
      <c r="H405" s="20">
        <v>0</v>
      </c>
      <c r="I405" s="20">
        <v>21</v>
      </c>
      <c r="J405" s="20">
        <v>21</v>
      </c>
      <c r="K405" s="74"/>
    </row>
    <row r="406" spans="1:11" ht="12.75" customHeight="1">
      <c r="A406" s="31" t="s">
        <v>481</v>
      </c>
      <c r="B406" s="65" t="s">
        <v>393</v>
      </c>
      <c r="C406" s="66"/>
      <c r="D406" s="66"/>
      <c r="E406" s="66"/>
      <c r="F406" s="66"/>
      <c r="G406" s="66"/>
      <c r="H406" s="66"/>
      <c r="I406" s="66"/>
      <c r="J406" s="66"/>
      <c r="K406" s="67"/>
    </row>
    <row r="407" spans="1:11">
      <c r="A407" s="31" t="s">
        <v>482</v>
      </c>
      <c r="B407" s="14" t="s">
        <v>394</v>
      </c>
      <c r="C407" s="68">
        <f>SUM(D407:J408)</f>
        <v>22789.462</v>
      </c>
      <c r="D407" s="68">
        <f t="shared" ref="D407:J407" si="161">SUM(D409+D412+D413)</f>
        <v>0</v>
      </c>
      <c r="E407" s="68">
        <f t="shared" si="161"/>
        <v>0</v>
      </c>
      <c r="F407" s="68">
        <f t="shared" si="161"/>
        <v>0</v>
      </c>
      <c r="G407" s="68">
        <f>SUM(G409+G412+G413)</f>
        <v>22789.462</v>
      </c>
      <c r="H407" s="68">
        <f t="shared" si="161"/>
        <v>0</v>
      </c>
      <c r="I407" s="68">
        <f t="shared" si="161"/>
        <v>0</v>
      </c>
      <c r="J407" s="68">
        <f t="shared" si="161"/>
        <v>0</v>
      </c>
      <c r="K407" s="75" t="s">
        <v>59</v>
      </c>
    </row>
    <row r="408" spans="1:11">
      <c r="A408" s="31" t="s">
        <v>483</v>
      </c>
      <c r="B408" s="14" t="s">
        <v>9</v>
      </c>
      <c r="C408" s="69"/>
      <c r="D408" s="69"/>
      <c r="E408" s="69"/>
      <c r="F408" s="69"/>
      <c r="G408" s="69"/>
      <c r="H408" s="69"/>
      <c r="I408" s="69"/>
      <c r="J408" s="69"/>
      <c r="K408" s="76"/>
    </row>
    <row r="409" spans="1:11">
      <c r="A409" s="31" t="s">
        <v>484</v>
      </c>
      <c r="B409" s="32" t="s">
        <v>597</v>
      </c>
      <c r="C409" s="21">
        <f>SUM(D409:J409)</f>
        <v>6973.561999999999</v>
      </c>
      <c r="D409" s="21">
        <f t="shared" ref="D409:J409" si="162">SUM(D416+D431)</f>
        <v>0</v>
      </c>
      <c r="E409" s="21">
        <f t="shared" si="162"/>
        <v>0</v>
      </c>
      <c r="F409" s="21">
        <f t="shared" si="162"/>
        <v>0</v>
      </c>
      <c r="G409" s="21">
        <f>SUM(G410:G411)</f>
        <v>6973.561999999999</v>
      </c>
      <c r="H409" s="21">
        <f t="shared" si="162"/>
        <v>0</v>
      </c>
      <c r="I409" s="21">
        <f t="shared" si="162"/>
        <v>0</v>
      </c>
      <c r="J409" s="21">
        <f t="shared" si="162"/>
        <v>0</v>
      </c>
      <c r="K409" s="76"/>
    </row>
    <row r="410" spans="1:11">
      <c r="A410" s="31" t="s">
        <v>485</v>
      </c>
      <c r="B410" s="32" t="s">
        <v>598</v>
      </c>
      <c r="C410" s="21">
        <f>SUM(D410:J410)</f>
        <v>6778.2963999999993</v>
      </c>
      <c r="D410" s="21">
        <f>SUM(D415+D432)</f>
        <v>0</v>
      </c>
      <c r="E410" s="21">
        <f>SUM(E415+E432)</f>
        <v>0</v>
      </c>
      <c r="F410" s="21">
        <f>SUM(F415+F432)</f>
        <v>0</v>
      </c>
      <c r="G410" s="21">
        <f>SUM(G432)</f>
        <v>6778.2963999999993</v>
      </c>
      <c r="H410" s="21">
        <f>SUM(H415+H432)</f>
        <v>0</v>
      </c>
      <c r="I410" s="21">
        <f>SUM(I415+I432)</f>
        <v>0</v>
      </c>
      <c r="J410" s="21">
        <f>SUM(J415+J432)</f>
        <v>0</v>
      </c>
      <c r="K410" s="76"/>
    </row>
    <row r="411" spans="1:11" ht="25.5">
      <c r="A411" s="31" t="s">
        <v>508</v>
      </c>
      <c r="B411" s="32" t="s">
        <v>540</v>
      </c>
      <c r="C411" s="21">
        <f>SUM(D411:J411)</f>
        <v>195.26560000000001</v>
      </c>
      <c r="D411" s="21">
        <f t="shared" ref="D411:F412" si="163">SUM(D416+D433)</f>
        <v>0</v>
      </c>
      <c r="E411" s="21">
        <f t="shared" si="163"/>
        <v>0</v>
      </c>
      <c r="F411" s="21">
        <f t="shared" si="163"/>
        <v>0</v>
      </c>
      <c r="G411" s="21">
        <f>SUM(G433)</f>
        <v>195.26560000000001</v>
      </c>
      <c r="H411" s="21">
        <f t="shared" ref="H411:J412" si="164">SUM(H416+H433)</f>
        <v>0</v>
      </c>
      <c r="I411" s="21">
        <f t="shared" si="164"/>
        <v>0</v>
      </c>
      <c r="J411" s="21">
        <f t="shared" si="164"/>
        <v>0</v>
      </c>
      <c r="K411" s="76"/>
    </row>
    <row r="412" spans="1:11">
      <c r="A412" s="31" t="s">
        <v>600</v>
      </c>
      <c r="B412" s="14" t="s">
        <v>5</v>
      </c>
      <c r="C412" s="21">
        <f>SUM(D412:J412)</f>
        <v>184.01</v>
      </c>
      <c r="D412" s="21">
        <f t="shared" si="163"/>
        <v>0</v>
      </c>
      <c r="E412" s="21">
        <f t="shared" si="163"/>
        <v>0</v>
      </c>
      <c r="F412" s="21">
        <f t="shared" si="163"/>
        <v>0</v>
      </c>
      <c r="G412" s="21">
        <f>SUM(G434)</f>
        <v>184.01</v>
      </c>
      <c r="H412" s="21">
        <f t="shared" si="164"/>
        <v>0</v>
      </c>
      <c r="I412" s="21">
        <f t="shared" si="164"/>
        <v>0</v>
      </c>
      <c r="J412" s="21">
        <f t="shared" si="164"/>
        <v>0</v>
      </c>
      <c r="K412" s="76"/>
    </row>
    <row r="413" spans="1:11">
      <c r="A413" s="31" t="s">
        <v>601</v>
      </c>
      <c r="B413" s="8" t="s">
        <v>54</v>
      </c>
      <c r="C413" s="21">
        <f>SUM(D413:J413)</f>
        <v>15631.89</v>
      </c>
      <c r="D413" s="21">
        <v>0</v>
      </c>
      <c r="E413" s="21">
        <v>0</v>
      </c>
      <c r="F413" s="21">
        <v>0</v>
      </c>
      <c r="G413" s="21">
        <f>SUM(G418+G435)</f>
        <v>15631.89</v>
      </c>
      <c r="H413" s="21">
        <v>0</v>
      </c>
      <c r="I413" s="21">
        <v>0</v>
      </c>
      <c r="J413" s="21">
        <v>0</v>
      </c>
      <c r="K413" s="76"/>
    </row>
    <row r="414" spans="1:11">
      <c r="A414" s="31" t="s">
        <v>486</v>
      </c>
      <c r="B414" s="38" t="s">
        <v>10</v>
      </c>
      <c r="C414" s="39"/>
      <c r="D414" s="39"/>
      <c r="E414" s="39"/>
      <c r="F414" s="39"/>
      <c r="G414" s="39"/>
      <c r="H414" s="39"/>
      <c r="I414" s="39"/>
      <c r="J414" s="39"/>
      <c r="K414" s="40"/>
    </row>
    <row r="415" spans="1:11" ht="38.25">
      <c r="A415" s="31" t="s">
        <v>487</v>
      </c>
      <c r="B415" s="14" t="s">
        <v>23</v>
      </c>
      <c r="C415" s="21">
        <f>SUM(D415:J415)</f>
        <v>0</v>
      </c>
      <c r="D415" s="21">
        <f>SUM(D416+D417)</f>
        <v>0</v>
      </c>
      <c r="E415" s="21">
        <f>SUM(E416+E417)</f>
        <v>0</v>
      </c>
      <c r="F415" s="21">
        <f>SUM(F416)</f>
        <v>0</v>
      </c>
      <c r="G415" s="21">
        <f>SUM(G416)</f>
        <v>0</v>
      </c>
      <c r="H415" s="21">
        <f>SUM(H416)</f>
        <v>0</v>
      </c>
      <c r="I415" s="21">
        <f>SUM(I416)</f>
        <v>0</v>
      </c>
      <c r="J415" s="21">
        <f>SUM(J416)</f>
        <v>0</v>
      </c>
      <c r="K415" s="75" t="s">
        <v>59</v>
      </c>
    </row>
    <row r="416" spans="1:11">
      <c r="A416" s="31" t="s">
        <v>488</v>
      </c>
      <c r="B416" s="14" t="s">
        <v>4</v>
      </c>
      <c r="C416" s="21">
        <f>SUM(D416:J416)</f>
        <v>0</v>
      </c>
      <c r="D416" s="21">
        <f>SUM(D438)</f>
        <v>0</v>
      </c>
      <c r="E416" s="21">
        <f t="shared" ref="E416:J416" si="165">SUM(E438)</f>
        <v>0</v>
      </c>
      <c r="F416" s="21">
        <f>SUM(F438)</f>
        <v>0</v>
      </c>
      <c r="G416" s="21">
        <f>SUM(G421+G426)</f>
        <v>0</v>
      </c>
      <c r="H416" s="21">
        <f t="shared" si="165"/>
        <v>0</v>
      </c>
      <c r="I416" s="21">
        <f t="shared" si="165"/>
        <v>0</v>
      </c>
      <c r="J416" s="21">
        <f t="shared" si="165"/>
        <v>0</v>
      </c>
      <c r="K416" s="76"/>
    </row>
    <row r="417" spans="1:11">
      <c r="A417" s="31" t="s">
        <v>489</v>
      </c>
      <c r="B417" s="14" t="s">
        <v>5</v>
      </c>
      <c r="C417" s="21">
        <f>SUM(D417:J417)</f>
        <v>0</v>
      </c>
      <c r="D417" s="21">
        <f>SUM(D427)</f>
        <v>0</v>
      </c>
      <c r="E417" s="21">
        <f t="shared" ref="E417:J417" si="166">SUM(E427)</f>
        <v>0</v>
      </c>
      <c r="F417" s="21">
        <f t="shared" si="166"/>
        <v>0</v>
      </c>
      <c r="G417" s="21">
        <f>SUM(G427)</f>
        <v>0</v>
      </c>
      <c r="H417" s="21">
        <f t="shared" si="166"/>
        <v>0</v>
      </c>
      <c r="I417" s="21">
        <f t="shared" si="166"/>
        <v>0</v>
      </c>
      <c r="J417" s="21">
        <f t="shared" si="166"/>
        <v>0</v>
      </c>
      <c r="K417" s="76"/>
    </row>
    <row r="418" spans="1:11">
      <c r="A418" s="31" t="s">
        <v>509</v>
      </c>
      <c r="B418" s="8" t="s">
        <v>54</v>
      </c>
      <c r="C418" s="21">
        <f>SUM(D418:J418)</f>
        <v>0</v>
      </c>
      <c r="D418" s="21">
        <f>SUM(D428)</f>
        <v>0</v>
      </c>
      <c r="E418" s="21">
        <f t="shared" ref="E418:J418" si="167">SUM(E428)</f>
        <v>0</v>
      </c>
      <c r="F418" s="21">
        <f t="shared" si="167"/>
        <v>0</v>
      </c>
      <c r="G418" s="21">
        <f t="shared" si="167"/>
        <v>0</v>
      </c>
      <c r="H418" s="21">
        <f t="shared" si="167"/>
        <v>0</v>
      </c>
      <c r="I418" s="21">
        <f t="shared" si="167"/>
        <v>0</v>
      </c>
      <c r="J418" s="21">
        <f t="shared" si="167"/>
        <v>0</v>
      </c>
      <c r="K418" s="76"/>
    </row>
    <row r="419" spans="1:11" ht="12.75" customHeight="1">
      <c r="A419" s="31" t="s">
        <v>490</v>
      </c>
      <c r="B419" s="70" t="s">
        <v>11</v>
      </c>
      <c r="C419" s="71"/>
      <c r="D419" s="71"/>
      <c r="E419" s="71"/>
      <c r="F419" s="71"/>
      <c r="G419" s="71"/>
      <c r="H419" s="71"/>
      <c r="I419" s="71"/>
      <c r="J419" s="71"/>
      <c r="K419" s="72"/>
    </row>
    <row r="420" spans="1:11" ht="51">
      <c r="A420" s="31" t="s">
        <v>491</v>
      </c>
      <c r="B420" s="32" t="s">
        <v>21</v>
      </c>
      <c r="C420" s="41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73" t="s">
        <v>59</v>
      </c>
    </row>
    <row r="421" spans="1:11">
      <c r="A421" s="31" t="s">
        <v>492</v>
      </c>
      <c r="B421" s="8" t="s">
        <v>4</v>
      </c>
      <c r="C421" s="22">
        <v>0</v>
      </c>
      <c r="D421" s="22">
        <v>0</v>
      </c>
      <c r="E421" s="22">
        <v>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81"/>
    </row>
    <row r="422" spans="1:11">
      <c r="A422" s="31" t="s">
        <v>493</v>
      </c>
      <c r="B422" s="14" t="s">
        <v>5</v>
      </c>
      <c r="C422" s="22">
        <v>0</v>
      </c>
      <c r="D422" s="22">
        <v>0</v>
      </c>
      <c r="E422" s="22">
        <v>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81"/>
    </row>
    <row r="423" spans="1:11">
      <c r="A423" s="31" t="s">
        <v>510</v>
      </c>
      <c r="B423" s="8" t="s">
        <v>54</v>
      </c>
      <c r="C423" s="22">
        <v>0</v>
      </c>
      <c r="D423" s="22">
        <v>0</v>
      </c>
      <c r="E423" s="22">
        <v>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81"/>
    </row>
    <row r="424" spans="1:11">
      <c r="A424" s="31" t="s">
        <v>494</v>
      </c>
      <c r="B424" s="70" t="s">
        <v>12</v>
      </c>
      <c r="C424" s="71"/>
      <c r="D424" s="71"/>
      <c r="E424" s="71"/>
      <c r="F424" s="71"/>
      <c r="G424" s="71"/>
      <c r="H424" s="71"/>
      <c r="I424" s="71"/>
      <c r="J424" s="71"/>
      <c r="K424" s="72"/>
    </row>
    <row r="425" spans="1:11">
      <c r="A425" s="31" t="s">
        <v>495</v>
      </c>
      <c r="B425" s="63" t="s">
        <v>2</v>
      </c>
      <c r="C425" s="42">
        <f>SUM(D425:J425)</f>
        <v>0</v>
      </c>
      <c r="D425" s="42">
        <f>SUM(D426:D427)</f>
        <v>0</v>
      </c>
      <c r="E425" s="42">
        <f t="shared" ref="E425:J425" si="168">SUM(E426:E427)</f>
        <v>0</v>
      </c>
      <c r="F425" s="42">
        <f t="shared" si="168"/>
        <v>0</v>
      </c>
      <c r="G425" s="42">
        <f t="shared" si="168"/>
        <v>0</v>
      </c>
      <c r="H425" s="42">
        <f t="shared" si="168"/>
        <v>0</v>
      </c>
      <c r="I425" s="42">
        <f t="shared" si="168"/>
        <v>0</v>
      </c>
      <c r="J425" s="42">
        <f t="shared" si="168"/>
        <v>0</v>
      </c>
      <c r="K425" s="73" t="s">
        <v>59</v>
      </c>
    </row>
    <row r="426" spans="1:11" ht="14.25" customHeight="1">
      <c r="A426" s="31" t="s">
        <v>496</v>
      </c>
      <c r="B426" s="8" t="s">
        <v>4</v>
      </c>
      <c r="C426" s="20">
        <f>SUM(D426:J426)</f>
        <v>0</v>
      </c>
      <c r="D426" s="20">
        <f>SUM(D438)</f>
        <v>0</v>
      </c>
      <c r="E426" s="20">
        <f t="shared" ref="E426:J426" si="169">SUM(E438)</f>
        <v>0</v>
      </c>
      <c r="F426" s="20">
        <f t="shared" si="169"/>
        <v>0</v>
      </c>
      <c r="G426" s="20">
        <v>0</v>
      </c>
      <c r="H426" s="20">
        <f t="shared" si="169"/>
        <v>0</v>
      </c>
      <c r="I426" s="20">
        <f t="shared" si="169"/>
        <v>0</v>
      </c>
      <c r="J426" s="20">
        <f t="shared" si="169"/>
        <v>0</v>
      </c>
      <c r="K426" s="81"/>
    </row>
    <row r="427" spans="1:11">
      <c r="A427" s="31" t="s">
        <v>497</v>
      </c>
      <c r="B427" s="14" t="s">
        <v>5</v>
      </c>
      <c r="C427" s="20">
        <f>SUM(D427:J427)</f>
        <v>0</v>
      </c>
      <c r="D427" s="20">
        <f t="shared" ref="D427:F428" si="170">SUM(D441)</f>
        <v>0</v>
      </c>
      <c r="E427" s="20">
        <f t="shared" si="170"/>
        <v>0</v>
      </c>
      <c r="F427" s="20">
        <f t="shared" si="170"/>
        <v>0</v>
      </c>
      <c r="G427" s="20">
        <v>0</v>
      </c>
      <c r="H427" s="20">
        <f t="shared" ref="H427:J428" si="171">SUM(H441)</f>
        <v>0</v>
      </c>
      <c r="I427" s="20">
        <f t="shared" si="171"/>
        <v>0</v>
      </c>
      <c r="J427" s="20">
        <f t="shared" si="171"/>
        <v>0</v>
      </c>
      <c r="K427" s="81"/>
    </row>
    <row r="428" spans="1:11">
      <c r="A428" s="31" t="s">
        <v>511</v>
      </c>
      <c r="B428" s="8" t="s">
        <v>54</v>
      </c>
      <c r="C428" s="20">
        <f>SUM(D428:J428)</f>
        <v>0</v>
      </c>
      <c r="D428" s="20">
        <f t="shared" si="170"/>
        <v>0</v>
      </c>
      <c r="E428" s="20">
        <f t="shared" si="170"/>
        <v>0</v>
      </c>
      <c r="F428" s="20">
        <f t="shared" si="170"/>
        <v>0</v>
      </c>
      <c r="G428" s="20">
        <v>0</v>
      </c>
      <c r="H428" s="20">
        <f t="shared" si="171"/>
        <v>0</v>
      </c>
      <c r="I428" s="20">
        <f t="shared" si="171"/>
        <v>0</v>
      </c>
      <c r="J428" s="20">
        <f t="shared" si="171"/>
        <v>0</v>
      </c>
      <c r="K428" s="81"/>
    </row>
    <row r="429" spans="1:11">
      <c r="A429" s="31" t="s">
        <v>498</v>
      </c>
      <c r="B429" s="38" t="s">
        <v>20</v>
      </c>
      <c r="C429" s="20"/>
      <c r="D429" s="20"/>
      <c r="E429" s="20"/>
      <c r="F429" s="20"/>
      <c r="G429" s="20"/>
      <c r="H429" s="20"/>
      <c r="I429" s="20"/>
      <c r="J429" s="20"/>
      <c r="K429" s="35"/>
    </row>
    <row r="430" spans="1:11">
      <c r="A430" s="31" t="s">
        <v>499</v>
      </c>
      <c r="B430" s="14" t="s">
        <v>9</v>
      </c>
      <c r="C430" s="20">
        <f t="shared" ref="C430:C435" si="172">SUM(D430:J430)</f>
        <v>22789.462</v>
      </c>
      <c r="D430" s="20">
        <f>SUM(D431:D435)</f>
        <v>0</v>
      </c>
      <c r="E430" s="20">
        <f>SUM(E431:E435)</f>
        <v>0</v>
      </c>
      <c r="F430" s="20">
        <f>SUM(F431:F435)</f>
        <v>0</v>
      </c>
      <c r="G430" s="20">
        <f>SUM(G435+G434+G431)</f>
        <v>22789.462</v>
      </c>
      <c r="H430" s="20">
        <f>SUM(H431:H435)</f>
        <v>0</v>
      </c>
      <c r="I430" s="20">
        <f>SUM(I431:I435)</f>
        <v>0</v>
      </c>
      <c r="J430" s="20">
        <f>SUM(J431:J435)</f>
        <v>0</v>
      </c>
      <c r="K430" s="73" t="s">
        <v>59</v>
      </c>
    </row>
    <row r="431" spans="1:11">
      <c r="A431" s="31" t="s">
        <v>500</v>
      </c>
      <c r="B431" s="32" t="s">
        <v>597</v>
      </c>
      <c r="C431" s="20">
        <f t="shared" si="172"/>
        <v>6973.561999999999</v>
      </c>
      <c r="D431" s="20">
        <f>SUM(D438+D463)</f>
        <v>0</v>
      </c>
      <c r="E431" s="20">
        <f>SUM(E438+E463)</f>
        <v>0</v>
      </c>
      <c r="F431" s="20">
        <f>SUM(F438+F463)</f>
        <v>0</v>
      </c>
      <c r="G431" s="20">
        <f>SUM(G432:G433)</f>
        <v>6973.561999999999</v>
      </c>
      <c r="H431" s="20">
        <f>SUM(H438+H463)</f>
        <v>0</v>
      </c>
      <c r="I431" s="20">
        <f>SUM(I438+I463)</f>
        <v>0</v>
      </c>
      <c r="J431" s="20">
        <f>SUM(J438+J463)</f>
        <v>0</v>
      </c>
      <c r="K431" s="81"/>
    </row>
    <row r="432" spans="1:11">
      <c r="A432" s="31" t="s">
        <v>501</v>
      </c>
      <c r="B432" s="32" t="s">
        <v>598</v>
      </c>
      <c r="C432" s="20">
        <f t="shared" si="172"/>
        <v>6778.2963999999993</v>
      </c>
      <c r="D432" s="20">
        <f t="shared" ref="D432:F433" si="173">SUM(D439+D462)</f>
        <v>0</v>
      </c>
      <c r="E432" s="20">
        <f t="shared" si="173"/>
        <v>0</v>
      </c>
      <c r="F432" s="20">
        <f t="shared" si="173"/>
        <v>0</v>
      </c>
      <c r="G432" s="20">
        <f>SUM(G439+G463)</f>
        <v>6778.2963999999993</v>
      </c>
      <c r="H432" s="20">
        <f t="shared" ref="H432:J433" si="174">SUM(H439+H462)</f>
        <v>0</v>
      </c>
      <c r="I432" s="20">
        <f t="shared" si="174"/>
        <v>0</v>
      </c>
      <c r="J432" s="20">
        <f t="shared" si="174"/>
        <v>0</v>
      </c>
      <c r="K432" s="81"/>
    </row>
    <row r="433" spans="1:11" ht="25.5">
      <c r="A433" s="31" t="s">
        <v>507</v>
      </c>
      <c r="B433" s="32" t="s">
        <v>540</v>
      </c>
      <c r="C433" s="20">
        <f t="shared" si="172"/>
        <v>195.26560000000001</v>
      </c>
      <c r="D433" s="20">
        <f t="shared" si="173"/>
        <v>0</v>
      </c>
      <c r="E433" s="20">
        <f t="shared" si="173"/>
        <v>0</v>
      </c>
      <c r="F433" s="20">
        <f t="shared" si="173"/>
        <v>0</v>
      </c>
      <c r="G433" s="20">
        <f>SUM(G440)</f>
        <v>195.26560000000001</v>
      </c>
      <c r="H433" s="20">
        <f t="shared" si="174"/>
        <v>0</v>
      </c>
      <c r="I433" s="20">
        <f t="shared" si="174"/>
        <v>0</v>
      </c>
      <c r="J433" s="20">
        <f t="shared" si="174"/>
        <v>0</v>
      </c>
      <c r="K433" s="81"/>
    </row>
    <row r="434" spans="1:11">
      <c r="A434" s="31" t="s">
        <v>602</v>
      </c>
      <c r="B434" s="14" t="s">
        <v>5</v>
      </c>
      <c r="C434" s="20">
        <f t="shared" si="172"/>
        <v>184.01</v>
      </c>
      <c r="D434" s="20">
        <f t="shared" ref="D434:J435" si="175">SUM(D441+D464)</f>
        <v>0</v>
      </c>
      <c r="E434" s="20">
        <f t="shared" si="175"/>
        <v>0</v>
      </c>
      <c r="F434" s="20">
        <f t="shared" si="175"/>
        <v>0</v>
      </c>
      <c r="G434" s="20">
        <f>SUM(G441+G464)</f>
        <v>184.01</v>
      </c>
      <c r="H434" s="20">
        <f t="shared" si="175"/>
        <v>0</v>
      </c>
      <c r="I434" s="20">
        <f t="shared" si="175"/>
        <v>0</v>
      </c>
      <c r="J434" s="20">
        <f t="shared" si="175"/>
        <v>0</v>
      </c>
      <c r="K434" s="81"/>
    </row>
    <row r="435" spans="1:11">
      <c r="A435" s="31" t="s">
        <v>603</v>
      </c>
      <c r="B435" s="8" t="s">
        <v>54</v>
      </c>
      <c r="C435" s="20">
        <f t="shared" si="172"/>
        <v>15631.89</v>
      </c>
      <c r="D435" s="20">
        <f t="shared" si="175"/>
        <v>0</v>
      </c>
      <c r="E435" s="20">
        <f t="shared" si="175"/>
        <v>0</v>
      </c>
      <c r="F435" s="20">
        <f t="shared" si="175"/>
        <v>0</v>
      </c>
      <c r="G435" s="20">
        <f>SUM(G442+G465)</f>
        <v>15631.89</v>
      </c>
      <c r="H435" s="20">
        <f t="shared" si="175"/>
        <v>0</v>
      </c>
      <c r="I435" s="20">
        <f t="shared" si="175"/>
        <v>0</v>
      </c>
      <c r="J435" s="20">
        <f t="shared" si="175"/>
        <v>0</v>
      </c>
      <c r="K435" s="81"/>
    </row>
    <row r="436" spans="1:11" ht="15.75" customHeight="1">
      <c r="A436" s="31" t="s">
        <v>502</v>
      </c>
      <c r="B436" s="70" t="s">
        <v>506</v>
      </c>
      <c r="C436" s="71"/>
      <c r="D436" s="71"/>
      <c r="E436" s="71"/>
      <c r="F436" s="71"/>
      <c r="G436" s="71"/>
      <c r="H436" s="71"/>
      <c r="I436" s="71"/>
      <c r="J436" s="71"/>
      <c r="K436" s="72"/>
    </row>
    <row r="437" spans="1:11">
      <c r="A437" s="31" t="s">
        <v>503</v>
      </c>
      <c r="B437" s="8" t="s">
        <v>17</v>
      </c>
      <c r="C437" s="20">
        <f t="shared" ref="C437:C460" si="176">SUM(D437:J437)</f>
        <v>19526.550999999999</v>
      </c>
      <c r="D437" s="20">
        <f t="shared" ref="D437:J437" si="177">SUM(D442+D441+D438)</f>
        <v>0</v>
      </c>
      <c r="E437" s="20">
        <f t="shared" si="177"/>
        <v>0</v>
      </c>
      <c r="F437" s="20">
        <f t="shared" si="177"/>
        <v>0</v>
      </c>
      <c r="G437" s="20">
        <f>SUM(G442+G441+G438)</f>
        <v>19526.550999999999</v>
      </c>
      <c r="H437" s="20">
        <f t="shared" si="177"/>
        <v>0</v>
      </c>
      <c r="I437" s="20">
        <f t="shared" si="177"/>
        <v>0</v>
      </c>
      <c r="J437" s="20">
        <f t="shared" si="177"/>
        <v>0</v>
      </c>
      <c r="K437" s="73" t="s">
        <v>582</v>
      </c>
    </row>
    <row r="438" spans="1:11">
      <c r="A438" s="31" t="s">
        <v>504</v>
      </c>
      <c r="B438" s="32" t="s">
        <v>597</v>
      </c>
      <c r="C438" s="26">
        <f t="shared" si="176"/>
        <v>5994.6609999999991</v>
      </c>
      <c r="D438" s="20">
        <f t="shared" ref="D438:F439" si="178">SUM(D444+D450+D456)</f>
        <v>0</v>
      </c>
      <c r="E438" s="20">
        <f t="shared" si="178"/>
        <v>0</v>
      </c>
      <c r="F438" s="20">
        <f t="shared" si="178"/>
        <v>0</v>
      </c>
      <c r="G438" s="20">
        <f>SUM(G439:G440)</f>
        <v>5994.6609999999991</v>
      </c>
      <c r="H438" s="20">
        <f t="shared" ref="H438:J439" si="179">SUM(H444+H450+H456)</f>
        <v>0</v>
      </c>
      <c r="I438" s="20">
        <f t="shared" si="179"/>
        <v>0</v>
      </c>
      <c r="J438" s="20">
        <f t="shared" si="179"/>
        <v>0</v>
      </c>
      <c r="K438" s="81"/>
    </row>
    <row r="439" spans="1:11">
      <c r="A439" s="31" t="s">
        <v>505</v>
      </c>
      <c r="B439" s="32" t="s">
        <v>598</v>
      </c>
      <c r="C439" s="26">
        <f t="shared" si="176"/>
        <v>5799.3953999999994</v>
      </c>
      <c r="D439" s="20">
        <f t="shared" si="178"/>
        <v>0</v>
      </c>
      <c r="E439" s="20">
        <f t="shared" si="178"/>
        <v>0</v>
      </c>
      <c r="F439" s="20">
        <f t="shared" si="178"/>
        <v>0</v>
      </c>
      <c r="G439" s="20">
        <f>SUM(G445+G451+G457)</f>
        <v>5799.3953999999994</v>
      </c>
      <c r="H439" s="20">
        <f t="shared" si="179"/>
        <v>0</v>
      </c>
      <c r="I439" s="20">
        <f t="shared" si="179"/>
        <v>0</v>
      </c>
      <c r="J439" s="20">
        <f t="shared" si="179"/>
        <v>0</v>
      </c>
      <c r="K439" s="81"/>
    </row>
    <row r="440" spans="1:11" ht="25.5">
      <c r="A440" s="31" t="s">
        <v>512</v>
      </c>
      <c r="B440" s="32" t="s">
        <v>540</v>
      </c>
      <c r="C440" s="26">
        <f t="shared" si="176"/>
        <v>195.26560000000001</v>
      </c>
      <c r="D440" s="20">
        <f t="shared" ref="D440:F441" si="180">SUM(D446+D452+D458)</f>
        <v>0</v>
      </c>
      <c r="E440" s="20">
        <f t="shared" si="180"/>
        <v>0</v>
      </c>
      <c r="F440" s="20">
        <f t="shared" si="180"/>
        <v>0</v>
      </c>
      <c r="G440" s="20">
        <f>SUM(G446+G452+G458)</f>
        <v>195.26560000000001</v>
      </c>
      <c r="H440" s="20">
        <f t="shared" ref="H440:J441" si="181">SUM(H446+H452+H458)</f>
        <v>0</v>
      </c>
      <c r="I440" s="20">
        <f t="shared" si="181"/>
        <v>0</v>
      </c>
      <c r="J440" s="20">
        <f t="shared" si="181"/>
        <v>0</v>
      </c>
      <c r="K440" s="81"/>
    </row>
    <row r="441" spans="1:11">
      <c r="A441" s="31" t="s">
        <v>604</v>
      </c>
      <c r="B441" s="8" t="s">
        <v>5</v>
      </c>
      <c r="C441" s="26">
        <f t="shared" si="176"/>
        <v>0</v>
      </c>
      <c r="D441" s="20">
        <f t="shared" si="180"/>
        <v>0</v>
      </c>
      <c r="E441" s="20">
        <f t="shared" si="180"/>
        <v>0</v>
      </c>
      <c r="F441" s="20">
        <f t="shared" si="180"/>
        <v>0</v>
      </c>
      <c r="G441" s="20">
        <f>SUM(G447+G453+G459)</f>
        <v>0</v>
      </c>
      <c r="H441" s="20">
        <f t="shared" si="181"/>
        <v>0</v>
      </c>
      <c r="I441" s="20">
        <f t="shared" si="181"/>
        <v>0</v>
      </c>
      <c r="J441" s="20">
        <f t="shared" si="181"/>
        <v>0</v>
      </c>
      <c r="K441" s="81"/>
    </row>
    <row r="442" spans="1:11" ht="22.5" customHeight="1">
      <c r="A442" s="31" t="s">
        <v>605</v>
      </c>
      <c r="B442" s="8" t="s">
        <v>54</v>
      </c>
      <c r="C442" s="26">
        <f t="shared" si="176"/>
        <v>13531.89</v>
      </c>
      <c r="D442" s="20">
        <v>0</v>
      </c>
      <c r="E442" s="20">
        <v>0</v>
      </c>
      <c r="F442" s="20">
        <v>0</v>
      </c>
      <c r="G442" s="20">
        <f>SUM(G448+G454+G460)</f>
        <v>13531.89</v>
      </c>
      <c r="H442" s="20">
        <v>0</v>
      </c>
      <c r="I442" s="20">
        <v>0</v>
      </c>
      <c r="J442" s="20">
        <v>0</v>
      </c>
      <c r="K442" s="81"/>
    </row>
    <row r="443" spans="1:11" ht="25.5">
      <c r="A443" s="31" t="s">
        <v>516</v>
      </c>
      <c r="B443" s="8" t="s">
        <v>513</v>
      </c>
      <c r="C443" s="20">
        <f t="shared" si="176"/>
        <v>6659.4760000000006</v>
      </c>
      <c r="D443" s="20">
        <f t="shared" ref="D443:J443" si="182">SUM(D444+D447+D448)</f>
        <v>0</v>
      </c>
      <c r="E443" s="20">
        <f t="shared" si="182"/>
        <v>0</v>
      </c>
      <c r="F443" s="20">
        <f t="shared" si="182"/>
        <v>0</v>
      </c>
      <c r="G443" s="20">
        <f t="shared" si="182"/>
        <v>6659.4760000000006</v>
      </c>
      <c r="H443" s="20">
        <f t="shared" si="182"/>
        <v>0</v>
      </c>
      <c r="I443" s="20">
        <f t="shared" si="182"/>
        <v>0</v>
      </c>
      <c r="J443" s="20">
        <f t="shared" si="182"/>
        <v>0</v>
      </c>
      <c r="K443" s="73" t="s">
        <v>582</v>
      </c>
    </row>
    <row r="444" spans="1:11">
      <c r="A444" s="31" t="s">
        <v>517</v>
      </c>
      <c r="B444" s="32" t="s">
        <v>597</v>
      </c>
      <c r="C444" s="20">
        <f t="shared" si="176"/>
        <v>2044.4592</v>
      </c>
      <c r="D444" s="20">
        <v>0</v>
      </c>
      <c r="E444" s="20">
        <v>0</v>
      </c>
      <c r="F444" s="20">
        <v>0</v>
      </c>
      <c r="G444" s="20">
        <f>SUM(G445:G446)</f>
        <v>2044.4592</v>
      </c>
      <c r="H444" s="20">
        <v>0</v>
      </c>
      <c r="I444" s="20">
        <v>0</v>
      </c>
      <c r="J444" s="20">
        <v>0</v>
      </c>
      <c r="K444" s="81"/>
    </row>
    <row r="445" spans="1:11">
      <c r="A445" s="31" t="s">
        <v>518</v>
      </c>
      <c r="B445" s="32" t="s">
        <v>598</v>
      </c>
      <c r="C445" s="20">
        <f t="shared" si="176"/>
        <v>1977.8643999999999</v>
      </c>
      <c r="D445" s="20">
        <v>0</v>
      </c>
      <c r="E445" s="20">
        <v>0</v>
      </c>
      <c r="F445" s="20">
        <v>0</v>
      </c>
      <c r="G445" s="20">
        <v>1977.8643999999999</v>
      </c>
      <c r="H445" s="20">
        <v>0</v>
      </c>
      <c r="I445" s="20">
        <v>0</v>
      </c>
      <c r="J445" s="20">
        <v>0</v>
      </c>
      <c r="K445" s="81"/>
    </row>
    <row r="446" spans="1:11" ht="25.5">
      <c r="A446" s="31" t="s">
        <v>519</v>
      </c>
      <c r="B446" s="32" t="s">
        <v>540</v>
      </c>
      <c r="C446" s="20">
        <f t="shared" si="176"/>
        <v>66.594800000000006</v>
      </c>
      <c r="D446" s="20">
        <v>0</v>
      </c>
      <c r="E446" s="20">
        <v>0</v>
      </c>
      <c r="F446" s="20">
        <v>0</v>
      </c>
      <c r="G446" s="20">
        <v>66.594800000000006</v>
      </c>
      <c r="H446" s="20">
        <v>0</v>
      </c>
      <c r="I446" s="20">
        <v>0</v>
      </c>
      <c r="J446" s="20">
        <v>0</v>
      </c>
      <c r="K446" s="81"/>
    </row>
    <row r="447" spans="1:11">
      <c r="A447" s="31" t="s">
        <v>606</v>
      </c>
      <c r="B447" s="8" t="s">
        <v>5</v>
      </c>
      <c r="C447" s="20">
        <f t="shared" si="176"/>
        <v>0</v>
      </c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81"/>
    </row>
    <row r="448" spans="1:11">
      <c r="A448" s="31" t="s">
        <v>607</v>
      </c>
      <c r="B448" s="8" t="s">
        <v>54</v>
      </c>
      <c r="C448" s="20">
        <f t="shared" si="176"/>
        <v>4615.0168000000003</v>
      </c>
      <c r="D448" s="20">
        <v>0</v>
      </c>
      <c r="E448" s="20">
        <v>0</v>
      </c>
      <c r="F448" s="20">
        <v>0</v>
      </c>
      <c r="G448" s="20">
        <v>4615.0168000000003</v>
      </c>
      <c r="H448" s="20">
        <v>0</v>
      </c>
      <c r="I448" s="20">
        <v>0</v>
      </c>
      <c r="J448" s="20">
        <v>0</v>
      </c>
      <c r="K448" s="81"/>
    </row>
    <row r="449" spans="1:11" ht="25.5">
      <c r="A449" s="31" t="s">
        <v>520</v>
      </c>
      <c r="B449" s="8" t="s">
        <v>514</v>
      </c>
      <c r="C449" s="20">
        <f t="shared" si="176"/>
        <v>4269.9870000000001</v>
      </c>
      <c r="D449" s="20">
        <f t="shared" ref="D449:J449" si="183">SUM(D450+D453+D454)</f>
        <v>0</v>
      </c>
      <c r="E449" s="20">
        <f t="shared" si="183"/>
        <v>0</v>
      </c>
      <c r="F449" s="20">
        <f t="shared" si="183"/>
        <v>0</v>
      </c>
      <c r="G449" s="20">
        <f t="shared" si="183"/>
        <v>4269.9870000000001</v>
      </c>
      <c r="H449" s="20">
        <f t="shared" si="183"/>
        <v>0</v>
      </c>
      <c r="I449" s="20">
        <f t="shared" si="183"/>
        <v>0</v>
      </c>
      <c r="J449" s="20">
        <f t="shared" si="183"/>
        <v>0</v>
      </c>
      <c r="K449" s="73" t="s">
        <v>582</v>
      </c>
    </row>
    <row r="450" spans="1:11">
      <c r="A450" s="31" t="s">
        <v>521</v>
      </c>
      <c r="B450" s="32" t="s">
        <v>597</v>
      </c>
      <c r="C450" s="20">
        <f t="shared" si="176"/>
        <v>1310.886</v>
      </c>
      <c r="D450" s="20">
        <v>0</v>
      </c>
      <c r="E450" s="20">
        <v>0</v>
      </c>
      <c r="F450" s="20">
        <v>0</v>
      </c>
      <c r="G450" s="20">
        <f>SUM(G451:G452)</f>
        <v>1310.886</v>
      </c>
      <c r="H450" s="20">
        <v>0</v>
      </c>
      <c r="I450" s="20">
        <v>0</v>
      </c>
      <c r="J450" s="20">
        <v>0</v>
      </c>
      <c r="K450" s="81"/>
    </row>
    <row r="451" spans="1:11">
      <c r="A451" s="31" t="s">
        <v>522</v>
      </c>
      <c r="B451" s="32" t="s">
        <v>598</v>
      </c>
      <c r="C451" s="20">
        <f t="shared" si="176"/>
        <v>1268.1860999999999</v>
      </c>
      <c r="D451" s="20">
        <v>0</v>
      </c>
      <c r="E451" s="20">
        <v>0</v>
      </c>
      <c r="F451" s="20">
        <v>0</v>
      </c>
      <c r="G451" s="20">
        <v>1268.1860999999999</v>
      </c>
      <c r="H451" s="20">
        <v>0</v>
      </c>
      <c r="I451" s="20">
        <v>0</v>
      </c>
      <c r="J451" s="20">
        <v>0</v>
      </c>
      <c r="K451" s="81"/>
    </row>
    <row r="452" spans="1:11" ht="25.5">
      <c r="A452" s="31" t="s">
        <v>523</v>
      </c>
      <c r="B452" s="32" t="s">
        <v>540</v>
      </c>
      <c r="C452" s="20">
        <f t="shared" si="176"/>
        <v>42.6999</v>
      </c>
      <c r="D452" s="20">
        <v>0</v>
      </c>
      <c r="E452" s="20">
        <v>0</v>
      </c>
      <c r="F452" s="20">
        <v>0</v>
      </c>
      <c r="G452" s="20">
        <v>42.6999</v>
      </c>
      <c r="H452" s="20">
        <v>0</v>
      </c>
      <c r="I452" s="20">
        <v>0</v>
      </c>
      <c r="J452" s="20">
        <v>0</v>
      </c>
      <c r="K452" s="81"/>
    </row>
    <row r="453" spans="1:11">
      <c r="A453" s="31" t="s">
        <v>608</v>
      </c>
      <c r="B453" s="8" t="s">
        <v>5</v>
      </c>
      <c r="C453" s="20">
        <f t="shared" si="176"/>
        <v>0</v>
      </c>
      <c r="D453" s="20">
        <v>0</v>
      </c>
      <c r="E453" s="20">
        <v>0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81"/>
    </row>
    <row r="454" spans="1:11">
      <c r="A454" s="31" t="s">
        <v>609</v>
      </c>
      <c r="B454" s="8" t="s">
        <v>54</v>
      </c>
      <c r="C454" s="20">
        <f t="shared" si="176"/>
        <v>2959.1010000000001</v>
      </c>
      <c r="D454" s="20">
        <v>0</v>
      </c>
      <c r="E454" s="20">
        <v>0</v>
      </c>
      <c r="F454" s="20">
        <v>0</v>
      </c>
      <c r="G454" s="20">
        <v>2959.1010000000001</v>
      </c>
      <c r="H454" s="20">
        <v>0</v>
      </c>
      <c r="I454" s="20">
        <v>0</v>
      </c>
      <c r="J454" s="20">
        <v>0</v>
      </c>
      <c r="K454" s="81"/>
    </row>
    <row r="455" spans="1:11" ht="57" customHeight="1">
      <c r="A455" s="31" t="s">
        <v>524</v>
      </c>
      <c r="B455" s="8" t="s">
        <v>515</v>
      </c>
      <c r="C455" s="20">
        <f t="shared" si="176"/>
        <v>8597.0879999999997</v>
      </c>
      <c r="D455" s="20">
        <f t="shared" ref="D455:J455" si="184">SUM(D456+D459+D460)</f>
        <v>0</v>
      </c>
      <c r="E455" s="20">
        <f t="shared" si="184"/>
        <v>0</v>
      </c>
      <c r="F455" s="20">
        <f t="shared" si="184"/>
        <v>0</v>
      </c>
      <c r="G455" s="20">
        <f>SUM(G456+G459+G460)</f>
        <v>8597.0879999999997</v>
      </c>
      <c r="H455" s="20">
        <f t="shared" si="184"/>
        <v>0</v>
      </c>
      <c r="I455" s="20">
        <f t="shared" si="184"/>
        <v>0</v>
      </c>
      <c r="J455" s="20">
        <f t="shared" si="184"/>
        <v>0</v>
      </c>
      <c r="K455" s="73" t="s">
        <v>582</v>
      </c>
    </row>
    <row r="456" spans="1:11">
      <c r="A456" s="31" t="s">
        <v>525</v>
      </c>
      <c r="B456" s="32" t="s">
        <v>597</v>
      </c>
      <c r="C456" s="20">
        <f t="shared" si="176"/>
        <v>2639.3157999999999</v>
      </c>
      <c r="D456" s="20">
        <v>0</v>
      </c>
      <c r="E456" s="20">
        <v>0</v>
      </c>
      <c r="F456" s="20">
        <v>0</v>
      </c>
      <c r="G456" s="20">
        <f>SUM(G457:G458)</f>
        <v>2639.3157999999999</v>
      </c>
      <c r="H456" s="20">
        <v>0</v>
      </c>
      <c r="I456" s="20">
        <v>0</v>
      </c>
      <c r="J456" s="20">
        <v>0</v>
      </c>
      <c r="K456" s="81"/>
    </row>
    <row r="457" spans="1:11">
      <c r="A457" s="31" t="s">
        <v>526</v>
      </c>
      <c r="B457" s="32" t="s">
        <v>598</v>
      </c>
      <c r="C457" s="20">
        <f t="shared" si="176"/>
        <v>2553.3449000000001</v>
      </c>
      <c r="D457" s="20">
        <v>0</v>
      </c>
      <c r="E457" s="20">
        <v>0</v>
      </c>
      <c r="F457" s="20">
        <v>0</v>
      </c>
      <c r="G457" s="20">
        <v>2553.3449000000001</v>
      </c>
      <c r="H457" s="20">
        <v>0</v>
      </c>
      <c r="I457" s="20">
        <v>0</v>
      </c>
      <c r="J457" s="20">
        <v>0</v>
      </c>
      <c r="K457" s="81"/>
    </row>
    <row r="458" spans="1:11" ht="22.5" customHeight="1">
      <c r="A458" s="31" t="s">
        <v>527</v>
      </c>
      <c r="B458" s="32" t="s">
        <v>540</v>
      </c>
      <c r="C458" s="20">
        <f t="shared" si="176"/>
        <v>85.9709</v>
      </c>
      <c r="D458" s="20">
        <v>0</v>
      </c>
      <c r="E458" s="20">
        <v>0</v>
      </c>
      <c r="F458" s="20">
        <v>0</v>
      </c>
      <c r="G458" s="20">
        <v>85.9709</v>
      </c>
      <c r="H458" s="20">
        <v>0</v>
      </c>
      <c r="I458" s="20">
        <v>0</v>
      </c>
      <c r="J458" s="20">
        <v>0</v>
      </c>
      <c r="K458" s="81"/>
    </row>
    <row r="459" spans="1:11">
      <c r="A459" s="31" t="s">
        <v>610</v>
      </c>
      <c r="B459" s="8" t="s">
        <v>5</v>
      </c>
      <c r="C459" s="20">
        <f>SUM(D459:J459)</f>
        <v>0</v>
      </c>
      <c r="D459" s="20">
        <v>0</v>
      </c>
      <c r="E459" s="20">
        <v>0</v>
      </c>
      <c r="F459" s="20">
        <v>0</v>
      </c>
      <c r="G459" s="20">
        <v>0</v>
      </c>
      <c r="H459" s="20">
        <v>0</v>
      </c>
      <c r="I459" s="20">
        <v>0</v>
      </c>
      <c r="J459" s="20">
        <v>0</v>
      </c>
      <c r="K459" s="81"/>
    </row>
    <row r="460" spans="1:11">
      <c r="A460" s="31" t="s">
        <v>611</v>
      </c>
      <c r="B460" s="8" t="s">
        <v>54</v>
      </c>
      <c r="C460" s="20">
        <f t="shared" si="176"/>
        <v>5957.7722000000003</v>
      </c>
      <c r="D460" s="20">
        <v>0</v>
      </c>
      <c r="E460" s="20">
        <v>0</v>
      </c>
      <c r="F460" s="20">
        <v>0</v>
      </c>
      <c r="G460" s="20">
        <v>5957.7722000000003</v>
      </c>
      <c r="H460" s="20">
        <v>0</v>
      </c>
      <c r="I460" s="20">
        <v>0</v>
      </c>
      <c r="J460" s="20">
        <v>0</v>
      </c>
      <c r="K460" s="81"/>
    </row>
    <row r="461" spans="1:11">
      <c r="A461" s="31" t="s">
        <v>528</v>
      </c>
      <c r="B461" s="70" t="s">
        <v>538</v>
      </c>
      <c r="C461" s="71"/>
      <c r="D461" s="71"/>
      <c r="E461" s="71"/>
      <c r="F461" s="71"/>
      <c r="G461" s="71"/>
      <c r="H461" s="71"/>
      <c r="I461" s="71"/>
      <c r="J461" s="71"/>
      <c r="K461" s="72"/>
    </row>
    <row r="462" spans="1:11">
      <c r="A462" s="31" t="s">
        <v>529</v>
      </c>
      <c r="B462" s="8" t="s">
        <v>17</v>
      </c>
      <c r="C462" s="22">
        <f t="shared" ref="C462:C469" si="185">SUM(D462:J462)</f>
        <v>3262.9110000000001</v>
      </c>
      <c r="D462" s="22">
        <f>SUM(D463:D464)</f>
        <v>0</v>
      </c>
      <c r="E462" s="22">
        <f t="shared" ref="E462:J462" si="186">SUM(E463:E464)</f>
        <v>0</v>
      </c>
      <c r="F462" s="22">
        <f t="shared" si="186"/>
        <v>0</v>
      </c>
      <c r="G462" s="22">
        <f>SUM(G463:G465)</f>
        <v>3262.9110000000001</v>
      </c>
      <c r="H462" s="22">
        <f t="shared" si="186"/>
        <v>0</v>
      </c>
      <c r="I462" s="22">
        <f t="shared" si="186"/>
        <v>0</v>
      </c>
      <c r="J462" s="22">
        <f t="shared" si="186"/>
        <v>0</v>
      </c>
      <c r="K462" s="88" t="s">
        <v>583</v>
      </c>
    </row>
    <row r="463" spans="1:11">
      <c r="A463" s="31" t="s">
        <v>530</v>
      </c>
      <c r="B463" s="8" t="s">
        <v>4</v>
      </c>
      <c r="C463" s="22">
        <f t="shared" si="185"/>
        <v>978.90099999999995</v>
      </c>
      <c r="D463" s="22">
        <v>0</v>
      </c>
      <c r="E463" s="22">
        <v>0</v>
      </c>
      <c r="F463" s="22">
        <v>0</v>
      </c>
      <c r="G463" s="22">
        <f>SUM(G467)</f>
        <v>978.90099999999995</v>
      </c>
      <c r="H463" s="22">
        <v>0</v>
      </c>
      <c r="I463" s="22">
        <v>0</v>
      </c>
      <c r="J463" s="22">
        <v>0</v>
      </c>
      <c r="K463" s="88"/>
    </row>
    <row r="464" spans="1:11">
      <c r="A464" s="31" t="s">
        <v>531</v>
      </c>
      <c r="B464" s="8" t="s">
        <v>5</v>
      </c>
      <c r="C464" s="22">
        <f t="shared" si="185"/>
        <v>184.01</v>
      </c>
      <c r="D464" s="22">
        <v>0</v>
      </c>
      <c r="E464" s="22">
        <v>0</v>
      </c>
      <c r="F464" s="22">
        <v>0</v>
      </c>
      <c r="G464" s="22">
        <f>SUM(G468)</f>
        <v>184.01</v>
      </c>
      <c r="H464" s="22">
        <v>0</v>
      </c>
      <c r="I464" s="22">
        <v>0</v>
      </c>
      <c r="J464" s="22">
        <v>0</v>
      </c>
      <c r="K464" s="88"/>
    </row>
    <row r="465" spans="1:11">
      <c r="A465" s="31" t="s">
        <v>532</v>
      </c>
      <c r="B465" s="8" t="s">
        <v>54</v>
      </c>
      <c r="C465" s="22">
        <f t="shared" si="185"/>
        <v>2100</v>
      </c>
      <c r="D465" s="22">
        <v>0</v>
      </c>
      <c r="E465" s="22">
        <v>0</v>
      </c>
      <c r="F465" s="22">
        <v>0</v>
      </c>
      <c r="G465" s="22">
        <f>SUM(G469)</f>
        <v>2100</v>
      </c>
      <c r="H465" s="22">
        <v>0</v>
      </c>
      <c r="I465" s="22">
        <v>0</v>
      </c>
      <c r="J465" s="22">
        <v>0</v>
      </c>
      <c r="K465" s="88"/>
    </row>
    <row r="466" spans="1:11">
      <c r="A466" s="31" t="s">
        <v>534</v>
      </c>
      <c r="B466" s="8" t="s">
        <v>533</v>
      </c>
      <c r="C466" s="22">
        <f t="shared" si="185"/>
        <v>3262.9110000000001</v>
      </c>
      <c r="D466" s="22">
        <f>SUM(D467:D468)</f>
        <v>0</v>
      </c>
      <c r="E466" s="22">
        <f>SUM(E467:E468)</f>
        <v>0</v>
      </c>
      <c r="F466" s="22">
        <f>SUM(F467:F468)</f>
        <v>0</v>
      </c>
      <c r="G466" s="22">
        <f>SUM(G467:G469)</f>
        <v>3262.9110000000001</v>
      </c>
      <c r="H466" s="22">
        <f>SUM(H467:H468)</f>
        <v>0</v>
      </c>
      <c r="I466" s="22">
        <f>SUM(I467:I468)</f>
        <v>0</v>
      </c>
      <c r="J466" s="22">
        <f>SUM(J467:J468)</f>
        <v>0</v>
      </c>
      <c r="K466" s="88" t="s">
        <v>583</v>
      </c>
    </row>
    <row r="467" spans="1:11">
      <c r="A467" s="31" t="s">
        <v>535</v>
      </c>
      <c r="B467" s="8" t="s">
        <v>4</v>
      </c>
      <c r="C467" s="22">
        <f t="shared" si="185"/>
        <v>978.90099999999995</v>
      </c>
      <c r="D467" s="22">
        <v>0</v>
      </c>
      <c r="E467" s="22">
        <v>0</v>
      </c>
      <c r="F467" s="22">
        <v>0</v>
      </c>
      <c r="G467" s="22">
        <v>978.90099999999995</v>
      </c>
      <c r="H467" s="22">
        <v>0</v>
      </c>
      <c r="I467" s="22">
        <v>0</v>
      </c>
      <c r="J467" s="22">
        <v>0</v>
      </c>
      <c r="K467" s="88"/>
    </row>
    <row r="468" spans="1:11">
      <c r="A468" s="31" t="s">
        <v>536</v>
      </c>
      <c r="B468" s="8" t="s">
        <v>5</v>
      </c>
      <c r="C468" s="22">
        <f t="shared" si="185"/>
        <v>184.01</v>
      </c>
      <c r="D468" s="22">
        <v>0</v>
      </c>
      <c r="E468" s="22">
        <v>0</v>
      </c>
      <c r="F468" s="22">
        <v>0</v>
      </c>
      <c r="G468" s="22">
        <v>184.01</v>
      </c>
      <c r="H468" s="22">
        <v>0</v>
      </c>
      <c r="I468" s="22">
        <v>0</v>
      </c>
      <c r="J468" s="22">
        <v>0</v>
      </c>
      <c r="K468" s="88"/>
    </row>
    <row r="469" spans="1:11">
      <c r="A469" s="31" t="s">
        <v>537</v>
      </c>
      <c r="B469" s="8" t="s">
        <v>54</v>
      </c>
      <c r="C469" s="22">
        <f t="shared" si="185"/>
        <v>2100</v>
      </c>
      <c r="D469" s="22">
        <v>0</v>
      </c>
      <c r="E469" s="22">
        <v>0</v>
      </c>
      <c r="F469" s="22">
        <v>0</v>
      </c>
      <c r="G469" s="22">
        <v>2100</v>
      </c>
      <c r="H469" s="22">
        <v>0</v>
      </c>
      <c r="I469" s="22">
        <v>0</v>
      </c>
      <c r="J469" s="22">
        <v>0</v>
      </c>
      <c r="K469" s="88"/>
    </row>
  </sheetData>
  <mergeCells count="253">
    <mergeCell ref="K255:K256"/>
    <mergeCell ref="B280:K280"/>
    <mergeCell ref="K284:K285"/>
    <mergeCell ref="B257:K257"/>
    <mergeCell ref="B274:K274"/>
    <mergeCell ref="B277:K277"/>
    <mergeCell ref="K265:K267"/>
    <mergeCell ref="K261:K263"/>
    <mergeCell ref="K278:K279"/>
    <mergeCell ref="K258:K259"/>
    <mergeCell ref="B283:K283"/>
    <mergeCell ref="K281:K282"/>
    <mergeCell ref="B268:K268"/>
    <mergeCell ref="B264:K264"/>
    <mergeCell ref="K275:K276"/>
    <mergeCell ref="B328:K328"/>
    <mergeCell ref="B313:K313"/>
    <mergeCell ref="B322:K322"/>
    <mergeCell ref="K287:K288"/>
    <mergeCell ref="K269:K270"/>
    <mergeCell ref="K272:K273"/>
    <mergeCell ref="K296:K297"/>
    <mergeCell ref="K311:K312"/>
    <mergeCell ref="B325:K325"/>
    <mergeCell ref="K302:K303"/>
    <mergeCell ref="B319:K319"/>
    <mergeCell ref="K305:K306"/>
    <mergeCell ref="B289:K289"/>
    <mergeCell ref="B271:K271"/>
    <mergeCell ref="K362:K363"/>
    <mergeCell ref="B352:K352"/>
    <mergeCell ref="K353:K354"/>
    <mergeCell ref="K356:K357"/>
    <mergeCell ref="B358:K358"/>
    <mergeCell ref="K350:K351"/>
    <mergeCell ref="K290:K291"/>
    <mergeCell ref="K293:K294"/>
    <mergeCell ref="B361:K361"/>
    <mergeCell ref="K359:K360"/>
    <mergeCell ref="B337:K337"/>
    <mergeCell ref="B331:K331"/>
    <mergeCell ref="B346:K346"/>
    <mergeCell ref="K332:K333"/>
    <mergeCell ref="K344:K345"/>
    <mergeCell ref="K335:K336"/>
    <mergeCell ref="B349:K349"/>
    <mergeCell ref="K347:K348"/>
    <mergeCell ref="K338:K339"/>
    <mergeCell ref="K341:K342"/>
    <mergeCell ref="B340:K340"/>
    <mergeCell ref="B304:K304"/>
    <mergeCell ref="K329:K330"/>
    <mergeCell ref="K323:K324"/>
    <mergeCell ref="B310:K310"/>
    <mergeCell ref="B316:K316"/>
    <mergeCell ref="K415:K418"/>
    <mergeCell ref="K407:K413"/>
    <mergeCell ref="J407:J408"/>
    <mergeCell ref="F407:F408"/>
    <mergeCell ref="H407:H408"/>
    <mergeCell ref="I407:I408"/>
    <mergeCell ref="K384:K385"/>
    <mergeCell ref="B400:K400"/>
    <mergeCell ref="K393:K395"/>
    <mergeCell ref="B396:K396"/>
    <mergeCell ref="K401:K402"/>
    <mergeCell ref="E407:E408"/>
    <mergeCell ref="K466:K469"/>
    <mergeCell ref="B461:K461"/>
    <mergeCell ref="K455:K460"/>
    <mergeCell ref="K420:K423"/>
    <mergeCell ref="K462:K465"/>
    <mergeCell ref="K425:K428"/>
    <mergeCell ref="K449:K454"/>
    <mergeCell ref="K437:K442"/>
    <mergeCell ref="K443:K448"/>
    <mergeCell ref="K430:K435"/>
    <mergeCell ref="B424:K424"/>
    <mergeCell ref="B436:K436"/>
    <mergeCell ref="K390:K391"/>
    <mergeCell ref="B419:K419"/>
    <mergeCell ref="C407:C408"/>
    <mergeCell ref="G407:G408"/>
    <mergeCell ref="B406:K406"/>
    <mergeCell ref="K207:K208"/>
    <mergeCell ref="K213:K214"/>
    <mergeCell ref="K201:K202"/>
    <mergeCell ref="B178:K178"/>
    <mergeCell ref="B203:K203"/>
    <mergeCell ref="K195:K196"/>
    <mergeCell ref="B191:K191"/>
    <mergeCell ref="K192:K193"/>
    <mergeCell ref="B197:K197"/>
    <mergeCell ref="K198:K199"/>
    <mergeCell ref="K183:K185"/>
    <mergeCell ref="K239:K240"/>
    <mergeCell ref="K234:K237"/>
    <mergeCell ref="K226:K227"/>
    <mergeCell ref="K204:K205"/>
    <mergeCell ref="B233:K233"/>
    <mergeCell ref="K221:K224"/>
    <mergeCell ref="B212:K212"/>
    <mergeCell ref="B215:K215"/>
    <mergeCell ref="K216:K219"/>
    <mergeCell ref="K326:K327"/>
    <mergeCell ref="D407:D408"/>
    <mergeCell ref="K175:K177"/>
    <mergeCell ref="K179:K181"/>
    <mergeCell ref="B182:K182"/>
    <mergeCell ref="K242:K243"/>
    <mergeCell ref="K210:K211"/>
    <mergeCell ref="K188:K190"/>
    <mergeCell ref="B187:K187"/>
    <mergeCell ref="B194:K194"/>
    <mergeCell ref="B244:K244"/>
    <mergeCell ref="B247:K247"/>
    <mergeCell ref="K248:K250"/>
    <mergeCell ref="K252:K253"/>
    <mergeCell ref="K245:K246"/>
    <mergeCell ref="B254:K254"/>
    <mergeCell ref="K404:K405"/>
    <mergeCell ref="B370:K370"/>
    <mergeCell ref="K381:K382"/>
    <mergeCell ref="B380:K380"/>
    <mergeCell ref="B241:K241"/>
    <mergeCell ref="B225:K225"/>
    <mergeCell ref="K229:K232"/>
    <mergeCell ref="B228:K228"/>
    <mergeCell ref="B373:K373"/>
    <mergeCell ref="K374:K376"/>
    <mergeCell ref="B367:K367"/>
    <mergeCell ref="K365:K366"/>
    <mergeCell ref="K378:K379"/>
    <mergeCell ref="K368:K369"/>
    <mergeCell ref="B403:K403"/>
    <mergeCell ref="K397:K399"/>
    <mergeCell ref="K371:K372"/>
    <mergeCell ref="B386:K386"/>
    <mergeCell ref="K387:K388"/>
    <mergeCell ref="B383:K383"/>
    <mergeCell ref="B298:K298"/>
    <mergeCell ref="B301:K301"/>
    <mergeCell ref="K314:K315"/>
    <mergeCell ref="K320:K321"/>
    <mergeCell ref="B307:K307"/>
    <mergeCell ref="K317:K318"/>
    <mergeCell ref="K299:K300"/>
    <mergeCell ref="K308:K309"/>
    <mergeCell ref="K141:K143"/>
    <mergeCell ref="B148:K148"/>
    <mergeCell ref="B174:K174"/>
    <mergeCell ref="B162:K162"/>
    <mergeCell ref="K159:K161"/>
    <mergeCell ref="B158:K158"/>
    <mergeCell ref="K145:K147"/>
    <mergeCell ref="B144:K144"/>
    <mergeCell ref="B151:K151"/>
    <mergeCell ref="K167:K169"/>
    <mergeCell ref="K171:K173"/>
    <mergeCell ref="B170:K170"/>
    <mergeCell ref="B155:K155"/>
    <mergeCell ref="K149:K150"/>
    <mergeCell ref="K152:K154"/>
    <mergeCell ref="B166:K166"/>
    <mergeCell ref="K156:K157"/>
    <mergeCell ref="K163:K165"/>
    <mergeCell ref="K112:K113"/>
    <mergeCell ref="B108:K108"/>
    <mergeCell ref="K97:K98"/>
    <mergeCell ref="K100:K101"/>
    <mergeCell ref="B99:K99"/>
    <mergeCell ref="B102:K102"/>
    <mergeCell ref="K103:K104"/>
    <mergeCell ref="K106:K107"/>
    <mergeCell ref="B105:K105"/>
    <mergeCell ref="B132:K132"/>
    <mergeCell ref="K109:K110"/>
    <mergeCell ref="B111:K111"/>
    <mergeCell ref="K121:K123"/>
    <mergeCell ref="B124:K124"/>
    <mergeCell ref="B114:K114"/>
    <mergeCell ref="K115:K116"/>
    <mergeCell ref="B140:K140"/>
    <mergeCell ref="K133:K135"/>
    <mergeCell ref="K137:K139"/>
    <mergeCell ref="B117:K117"/>
    <mergeCell ref="K118:K119"/>
    <mergeCell ref="K129:K131"/>
    <mergeCell ref="B136:K136"/>
    <mergeCell ref="B120:K120"/>
    <mergeCell ref="B128:K128"/>
    <mergeCell ref="K125:K127"/>
    <mergeCell ref="A5:K5"/>
    <mergeCell ref="A8:A9"/>
    <mergeCell ref="A6:K6"/>
    <mergeCell ref="K78:K79"/>
    <mergeCell ref="B77:K77"/>
    <mergeCell ref="K74:K75"/>
    <mergeCell ref="E28:E29"/>
    <mergeCell ref="G28:G29"/>
    <mergeCell ref="F28:F29"/>
    <mergeCell ref="B90:K90"/>
    <mergeCell ref="K88:K89"/>
    <mergeCell ref="B93:K93"/>
    <mergeCell ref="B87:K87"/>
    <mergeCell ref="K94:K95"/>
    <mergeCell ref="B80:K80"/>
    <mergeCell ref="K11:K16"/>
    <mergeCell ref="A3:K3"/>
    <mergeCell ref="B8:B9"/>
    <mergeCell ref="C8:J8"/>
    <mergeCell ref="K17:K20"/>
    <mergeCell ref="B96:K96"/>
    <mergeCell ref="K81:K82"/>
    <mergeCell ref="K84:K86"/>
    <mergeCell ref="B83:K83"/>
    <mergeCell ref="K91:K92"/>
    <mergeCell ref="K65:K66"/>
    <mergeCell ref="K68:K69"/>
    <mergeCell ref="K62:K63"/>
    <mergeCell ref="B67:K67"/>
    <mergeCell ref="K59:K60"/>
    <mergeCell ref="I1:K1"/>
    <mergeCell ref="A4:K4"/>
    <mergeCell ref="K21:K26"/>
    <mergeCell ref="A2:K2"/>
    <mergeCell ref="K8:K9"/>
    <mergeCell ref="K33:K35"/>
    <mergeCell ref="B47:K47"/>
    <mergeCell ref="K37:K38"/>
    <mergeCell ref="K44:K46"/>
    <mergeCell ref="B36:K36"/>
    <mergeCell ref="B73:K73"/>
    <mergeCell ref="B58:K58"/>
    <mergeCell ref="K56:K57"/>
    <mergeCell ref="K52:K54"/>
    <mergeCell ref="B70:K70"/>
    <mergeCell ref="B43:K43"/>
    <mergeCell ref="B61:K61"/>
    <mergeCell ref="K48:K50"/>
    <mergeCell ref="B51:K51"/>
    <mergeCell ref="B39:K39"/>
    <mergeCell ref="K40:K42"/>
    <mergeCell ref="B27:K27"/>
    <mergeCell ref="J28:J29"/>
    <mergeCell ref="I28:I29"/>
    <mergeCell ref="C28:C29"/>
    <mergeCell ref="B64:K64"/>
    <mergeCell ref="K71:K72"/>
    <mergeCell ref="B55:K55"/>
    <mergeCell ref="D28:D29"/>
    <mergeCell ref="H28:H29"/>
    <mergeCell ref="K28:K31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91" firstPageNumber="3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Лилу</cp:lastModifiedBy>
  <cp:lastPrinted>2017-12-18T06:09:40Z</cp:lastPrinted>
  <dcterms:created xsi:type="dcterms:W3CDTF">2013-09-11T09:57:45Z</dcterms:created>
  <dcterms:modified xsi:type="dcterms:W3CDTF">2018-09-27T10:24:14Z</dcterms:modified>
</cp:coreProperties>
</file>