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14210" fullCalcOnLoad="1"/>
</workbook>
</file>

<file path=xl/calcChain.xml><?xml version="1.0" encoding="utf-8"?>
<calcChain xmlns="http://schemas.openxmlformats.org/spreadsheetml/2006/main">
  <c r="F215" i="1"/>
  <c r="G55"/>
  <c r="H55"/>
  <c r="I55"/>
  <c r="J55"/>
  <c r="D55"/>
  <c r="E55"/>
  <c r="F55"/>
  <c r="G57"/>
  <c r="H57"/>
  <c r="I57"/>
  <c r="J57"/>
  <c r="C57"/>
  <c r="E57"/>
  <c r="F57"/>
  <c r="D57"/>
  <c r="G60"/>
  <c r="H60"/>
  <c r="I60"/>
  <c r="J60"/>
  <c r="F60"/>
  <c r="C60"/>
  <c r="E60"/>
  <c r="D60"/>
  <c r="C61"/>
  <c r="C58"/>
  <c r="F207"/>
  <c r="F208"/>
  <c r="F209"/>
  <c r="F206"/>
  <c r="F225"/>
  <c r="F202"/>
  <c r="F203"/>
  <c r="F204"/>
  <c r="F201"/>
  <c r="F219"/>
  <c r="F29"/>
  <c r="F70"/>
  <c r="F44"/>
  <c r="F25"/>
  <c r="D217"/>
  <c r="E217"/>
  <c r="F217"/>
  <c r="G217"/>
  <c r="H217"/>
  <c r="I217"/>
  <c r="J217"/>
  <c r="C217"/>
  <c r="G327"/>
  <c r="H330"/>
  <c r="H333"/>
  <c r="H327"/>
  <c r="I330"/>
  <c r="I333"/>
  <c r="I327"/>
  <c r="J330"/>
  <c r="J333"/>
  <c r="J327"/>
  <c r="F315"/>
  <c r="C333"/>
  <c r="J332"/>
  <c r="I332"/>
  <c r="H332"/>
  <c r="G332"/>
  <c r="F332"/>
  <c r="E332"/>
  <c r="D332"/>
  <c r="C332"/>
  <c r="F127"/>
  <c r="C132"/>
  <c r="I131"/>
  <c r="J131"/>
  <c r="C131"/>
  <c r="J130"/>
  <c r="I130"/>
  <c r="H130"/>
  <c r="G130"/>
  <c r="F130"/>
  <c r="E130"/>
  <c r="D130"/>
  <c r="C130"/>
  <c r="N43"/>
  <c r="F123"/>
  <c r="F153"/>
  <c r="F119"/>
  <c r="F361"/>
  <c r="F358"/>
  <c r="F15"/>
  <c r="F165"/>
  <c r="F246"/>
  <c r="F374"/>
  <c r="F306"/>
  <c r="F291"/>
  <c r="F279"/>
  <c r="F196"/>
  <c r="F348"/>
  <c r="F19"/>
  <c r="F11"/>
  <c r="F124"/>
  <c r="F154"/>
  <c r="F120"/>
  <c r="F16"/>
  <c r="F373"/>
  <c r="F170"/>
  <c r="F166"/>
  <c r="F45"/>
  <c r="F20"/>
  <c r="F12"/>
  <c r="F17"/>
  <c r="F21"/>
  <c r="F13"/>
  <c r="F10"/>
  <c r="G45"/>
  <c r="H45"/>
  <c r="I45"/>
  <c r="J45"/>
  <c r="G37"/>
  <c r="G30"/>
  <c r="G26"/>
  <c r="H37"/>
  <c r="H30"/>
  <c r="H26"/>
  <c r="I37"/>
  <c r="I30"/>
  <c r="I26"/>
  <c r="J37"/>
  <c r="J30"/>
  <c r="J26"/>
  <c r="F37"/>
  <c r="F30"/>
  <c r="F26"/>
  <c r="E70"/>
  <c r="E44"/>
  <c r="E165"/>
  <c r="E225"/>
  <c r="E246"/>
  <c r="E291"/>
  <c r="E306"/>
  <c r="E279"/>
  <c r="E327"/>
  <c r="E374"/>
  <c r="E196"/>
  <c r="E348"/>
  <c r="E19"/>
  <c r="C136"/>
  <c r="I135"/>
  <c r="J135"/>
  <c r="C135"/>
  <c r="J134"/>
  <c r="I134"/>
  <c r="H134"/>
  <c r="G134"/>
  <c r="F134"/>
  <c r="E134"/>
  <c r="D134"/>
  <c r="C134"/>
  <c r="G70"/>
  <c r="H90"/>
  <c r="H70"/>
  <c r="I74"/>
  <c r="I77"/>
  <c r="I84"/>
  <c r="I87"/>
  <c r="I96"/>
  <c r="I90"/>
  <c r="I99"/>
  <c r="I105"/>
  <c r="I93"/>
  <c r="I102"/>
  <c r="I80"/>
  <c r="I108"/>
  <c r="I70"/>
  <c r="J74"/>
  <c r="J77"/>
  <c r="J84"/>
  <c r="J87"/>
  <c r="J96"/>
  <c r="J90"/>
  <c r="J99"/>
  <c r="J105"/>
  <c r="J93"/>
  <c r="J102"/>
  <c r="J80"/>
  <c r="J108"/>
  <c r="J70"/>
  <c r="C108"/>
  <c r="J107"/>
  <c r="I107"/>
  <c r="H107"/>
  <c r="G107"/>
  <c r="F107"/>
  <c r="E107"/>
  <c r="D107"/>
  <c r="C107"/>
  <c r="D70"/>
  <c r="D44"/>
  <c r="D71"/>
  <c r="D45"/>
  <c r="D43"/>
  <c r="E71"/>
  <c r="E45"/>
  <c r="E43"/>
  <c r="F43"/>
  <c r="G44"/>
  <c r="G43"/>
  <c r="H48"/>
  <c r="H44"/>
  <c r="H43"/>
  <c r="I64"/>
  <c r="I67"/>
  <c r="I48"/>
  <c r="I111"/>
  <c r="I44"/>
  <c r="I43"/>
  <c r="J64"/>
  <c r="J67"/>
  <c r="J48"/>
  <c r="J111"/>
  <c r="J44"/>
  <c r="J43"/>
  <c r="C43"/>
  <c r="D69"/>
  <c r="E69"/>
  <c r="F71"/>
  <c r="F69"/>
  <c r="G71"/>
  <c r="G69"/>
  <c r="H71"/>
  <c r="H69"/>
  <c r="I71"/>
  <c r="I69"/>
  <c r="J71"/>
  <c r="J69"/>
  <c r="C69"/>
  <c r="C71"/>
  <c r="E79"/>
  <c r="F79"/>
  <c r="G79"/>
  <c r="H79"/>
  <c r="I79"/>
  <c r="J79"/>
  <c r="D79"/>
  <c r="C81"/>
  <c r="C80"/>
  <c r="C79"/>
  <c r="E153"/>
  <c r="G153"/>
  <c r="H161"/>
  <c r="H153"/>
  <c r="I157"/>
  <c r="I161"/>
  <c r="I153"/>
  <c r="J157"/>
  <c r="J161"/>
  <c r="J153"/>
  <c r="D153"/>
  <c r="E154"/>
  <c r="G154"/>
  <c r="H158"/>
  <c r="H162"/>
  <c r="H154"/>
  <c r="I158"/>
  <c r="I162"/>
  <c r="I154"/>
  <c r="J158"/>
  <c r="J162"/>
  <c r="J154"/>
  <c r="D154"/>
  <c r="C162"/>
  <c r="C161"/>
  <c r="J160"/>
  <c r="I160"/>
  <c r="H160"/>
  <c r="G160"/>
  <c r="F160"/>
  <c r="E160"/>
  <c r="D160"/>
  <c r="C160"/>
  <c r="D361"/>
  <c r="E361"/>
  <c r="E358"/>
  <c r="G361"/>
  <c r="G370"/>
  <c r="G358"/>
  <c r="H364"/>
  <c r="H361"/>
  <c r="H370"/>
  <c r="H358"/>
  <c r="I364"/>
  <c r="I367"/>
  <c r="I361"/>
  <c r="I370"/>
  <c r="I358"/>
  <c r="J364"/>
  <c r="J367"/>
  <c r="J361"/>
  <c r="J370"/>
  <c r="J358"/>
  <c r="D358"/>
  <c r="E355"/>
  <c r="G374"/>
  <c r="H374"/>
  <c r="I377"/>
  <c r="I380"/>
  <c r="I374"/>
  <c r="J377"/>
  <c r="J380"/>
  <c r="J374"/>
  <c r="D374"/>
  <c r="E123"/>
  <c r="E119"/>
  <c r="E115"/>
  <c r="D123"/>
  <c r="D124"/>
  <c r="D122"/>
  <c r="E124"/>
  <c r="E122"/>
  <c r="F122"/>
  <c r="G123"/>
  <c r="G124"/>
  <c r="G122"/>
  <c r="H127"/>
  <c r="H139"/>
  <c r="H142"/>
  <c r="H146"/>
  <c r="H123"/>
  <c r="H128"/>
  <c r="H143"/>
  <c r="H150"/>
  <c r="H124"/>
  <c r="H122"/>
  <c r="I127"/>
  <c r="I139"/>
  <c r="I142"/>
  <c r="I146"/>
  <c r="I149"/>
  <c r="I123"/>
  <c r="I128"/>
  <c r="I143"/>
  <c r="I150"/>
  <c r="I124"/>
  <c r="I122"/>
  <c r="J128"/>
  <c r="J143"/>
  <c r="J150"/>
  <c r="J124"/>
  <c r="J122"/>
  <c r="C122"/>
  <c r="H52"/>
  <c r="I52"/>
  <c r="J52"/>
  <c r="C52"/>
  <c r="J51"/>
  <c r="I51"/>
  <c r="H51"/>
  <c r="G51"/>
  <c r="F51"/>
  <c r="E51"/>
  <c r="D51"/>
  <c r="C51"/>
  <c r="D165"/>
  <c r="D196"/>
  <c r="D225"/>
  <c r="D291"/>
  <c r="D306"/>
  <c r="D279"/>
  <c r="D348"/>
  <c r="D379"/>
  <c r="D246"/>
  <c r="D327"/>
  <c r="D19"/>
  <c r="G178"/>
  <c r="G165"/>
  <c r="H178"/>
  <c r="H165"/>
  <c r="I169"/>
  <c r="I174"/>
  <c r="I178"/>
  <c r="I181"/>
  <c r="I165"/>
  <c r="J169"/>
  <c r="J174"/>
  <c r="J178"/>
  <c r="J181"/>
  <c r="J165"/>
  <c r="J127"/>
  <c r="J139"/>
  <c r="J142"/>
  <c r="J146"/>
  <c r="J149"/>
  <c r="E170"/>
  <c r="E166"/>
  <c r="G171"/>
  <c r="G170"/>
  <c r="G166"/>
  <c r="H171"/>
  <c r="H170"/>
  <c r="H175"/>
  <c r="H166"/>
  <c r="I171"/>
  <c r="I170"/>
  <c r="I175"/>
  <c r="I166"/>
  <c r="J171"/>
  <c r="J170"/>
  <c r="J175"/>
  <c r="J166"/>
  <c r="D166"/>
  <c r="G246"/>
  <c r="G234"/>
  <c r="G376"/>
  <c r="G306"/>
  <c r="H306"/>
  <c r="I312"/>
  <c r="I309"/>
  <c r="I306"/>
  <c r="J312"/>
  <c r="J309"/>
  <c r="J306"/>
  <c r="E29"/>
  <c r="E37"/>
  <c r="E30"/>
  <c r="E28"/>
  <c r="E39"/>
  <c r="I264"/>
  <c r="J264"/>
  <c r="C123"/>
  <c r="C124"/>
  <c r="G119"/>
  <c r="H119"/>
  <c r="I119"/>
  <c r="J119"/>
  <c r="D119"/>
  <c r="E120"/>
  <c r="G120"/>
  <c r="H120"/>
  <c r="I120"/>
  <c r="J120"/>
  <c r="D120"/>
  <c r="C143"/>
  <c r="C142"/>
  <c r="J141"/>
  <c r="I141"/>
  <c r="H141"/>
  <c r="G141"/>
  <c r="F141"/>
  <c r="E141"/>
  <c r="D141"/>
  <c r="C141"/>
  <c r="C150"/>
  <c r="C149"/>
  <c r="J148"/>
  <c r="I148"/>
  <c r="H148"/>
  <c r="G148"/>
  <c r="F148"/>
  <c r="E148"/>
  <c r="D148"/>
  <c r="C148"/>
  <c r="C102"/>
  <c r="J101"/>
  <c r="I101"/>
  <c r="H101"/>
  <c r="G101"/>
  <c r="F101"/>
  <c r="E101"/>
  <c r="D101"/>
  <c r="C101"/>
  <c r="C93"/>
  <c r="J92"/>
  <c r="I92"/>
  <c r="H92"/>
  <c r="G92"/>
  <c r="F92"/>
  <c r="E92"/>
  <c r="D92"/>
  <c r="C92"/>
  <c r="E207"/>
  <c r="E15"/>
  <c r="E11"/>
  <c r="E208"/>
  <c r="E16"/>
  <c r="E373"/>
  <c r="E20"/>
  <c r="E12"/>
  <c r="E21"/>
  <c r="E209"/>
  <c r="E17"/>
  <c r="E13"/>
  <c r="E10"/>
  <c r="F36"/>
  <c r="G36"/>
  <c r="H36"/>
  <c r="I40"/>
  <c r="I36"/>
  <c r="J40"/>
  <c r="J36"/>
  <c r="C146"/>
  <c r="J145"/>
  <c r="I145"/>
  <c r="H145"/>
  <c r="G145"/>
  <c r="F145"/>
  <c r="E145"/>
  <c r="D145"/>
  <c r="C145"/>
  <c r="D373"/>
  <c r="D20"/>
  <c r="G373"/>
  <c r="G20"/>
  <c r="H373"/>
  <c r="H20"/>
  <c r="I373"/>
  <c r="I20"/>
  <c r="J373"/>
  <c r="J20"/>
  <c r="E25"/>
  <c r="D29"/>
  <c r="D25"/>
  <c r="G29"/>
  <c r="G25"/>
  <c r="H29"/>
  <c r="H25"/>
  <c r="I29"/>
  <c r="I25"/>
  <c r="J29"/>
  <c r="J25"/>
  <c r="C25"/>
  <c r="E26"/>
  <c r="D37"/>
  <c r="D30"/>
  <c r="D26"/>
  <c r="C26"/>
  <c r="C23"/>
  <c r="D23"/>
  <c r="F23"/>
  <c r="G23"/>
  <c r="H23"/>
  <c r="I23"/>
  <c r="J23"/>
  <c r="E23"/>
  <c r="C45"/>
  <c r="E110"/>
  <c r="D110"/>
  <c r="F110"/>
  <c r="G110"/>
  <c r="H110"/>
  <c r="I110"/>
  <c r="J110"/>
  <c r="C110"/>
  <c r="C112"/>
  <c r="G209"/>
  <c r="G17"/>
  <c r="H209"/>
  <c r="H17"/>
  <c r="I209"/>
  <c r="I17"/>
  <c r="J209"/>
  <c r="J17"/>
  <c r="D209"/>
  <c r="D17"/>
  <c r="G207"/>
  <c r="H207"/>
  <c r="I207"/>
  <c r="J207"/>
  <c r="E116"/>
  <c r="E114"/>
  <c r="I199"/>
  <c r="J199"/>
  <c r="C228"/>
  <c r="C231"/>
  <c r="C225"/>
  <c r="G225"/>
  <c r="H225"/>
  <c r="I225"/>
  <c r="J225"/>
  <c r="J230"/>
  <c r="I230"/>
  <c r="H230"/>
  <c r="G230"/>
  <c r="F230"/>
  <c r="E230"/>
  <c r="D230"/>
  <c r="C230"/>
  <c r="E36"/>
  <c r="D36"/>
  <c r="C70"/>
  <c r="C105"/>
  <c r="J104"/>
  <c r="I104"/>
  <c r="H104"/>
  <c r="G104"/>
  <c r="F104"/>
  <c r="E104"/>
  <c r="D104"/>
  <c r="C104"/>
  <c r="E379"/>
  <c r="F379"/>
  <c r="G379"/>
  <c r="H379"/>
  <c r="I379"/>
  <c r="J379"/>
  <c r="C358"/>
  <c r="D357"/>
  <c r="E357"/>
  <c r="F357"/>
  <c r="G357"/>
  <c r="H357"/>
  <c r="I357"/>
  <c r="J357"/>
  <c r="C357"/>
  <c r="C370"/>
  <c r="D369"/>
  <c r="E369"/>
  <c r="F369"/>
  <c r="G369"/>
  <c r="H369"/>
  <c r="I369"/>
  <c r="J369"/>
  <c r="C369"/>
  <c r="D207"/>
  <c r="D15"/>
  <c r="C128"/>
  <c r="C127"/>
  <c r="J126"/>
  <c r="I126"/>
  <c r="H126"/>
  <c r="G126"/>
  <c r="F126"/>
  <c r="E126"/>
  <c r="D126"/>
  <c r="C126"/>
  <c r="C49"/>
  <c r="C48"/>
  <c r="J47"/>
  <c r="I47"/>
  <c r="H47"/>
  <c r="G47"/>
  <c r="F47"/>
  <c r="E47"/>
  <c r="D47"/>
  <c r="C47"/>
  <c r="E363"/>
  <c r="D363"/>
  <c r="D13"/>
  <c r="F363"/>
  <c r="G196"/>
  <c r="G291"/>
  <c r="G279"/>
  <c r="G348"/>
  <c r="G363"/>
  <c r="G19"/>
  <c r="H196"/>
  <c r="H291"/>
  <c r="H279"/>
  <c r="H348"/>
  <c r="H363"/>
  <c r="H258"/>
  <c r="H246"/>
  <c r="H19"/>
  <c r="I196"/>
  <c r="I294"/>
  <c r="I297"/>
  <c r="I300"/>
  <c r="I303"/>
  <c r="I291"/>
  <c r="I279"/>
  <c r="I351"/>
  <c r="I348"/>
  <c r="I363"/>
  <c r="I252"/>
  <c r="I255"/>
  <c r="I258"/>
  <c r="I261"/>
  <c r="I249"/>
  <c r="I246"/>
  <c r="I19"/>
  <c r="J196"/>
  <c r="J294"/>
  <c r="J297"/>
  <c r="J300"/>
  <c r="J303"/>
  <c r="J291"/>
  <c r="J279"/>
  <c r="J351"/>
  <c r="J348"/>
  <c r="J363"/>
  <c r="J252"/>
  <c r="J255"/>
  <c r="J258"/>
  <c r="J261"/>
  <c r="J249"/>
  <c r="J246"/>
  <c r="J19"/>
  <c r="C330"/>
  <c r="J329"/>
  <c r="I329"/>
  <c r="H329"/>
  <c r="G329"/>
  <c r="F329"/>
  <c r="E329"/>
  <c r="D329"/>
  <c r="C329"/>
  <c r="C327"/>
  <c r="J326"/>
  <c r="I326"/>
  <c r="H326"/>
  <c r="G326"/>
  <c r="F326"/>
  <c r="E326"/>
  <c r="D326"/>
  <c r="C326"/>
  <c r="C321"/>
  <c r="J320"/>
  <c r="I320"/>
  <c r="H320"/>
  <c r="G320"/>
  <c r="F320"/>
  <c r="E320"/>
  <c r="D320"/>
  <c r="C320"/>
  <c r="J315"/>
  <c r="I315"/>
  <c r="H315"/>
  <c r="G315"/>
  <c r="E315"/>
  <c r="D315"/>
  <c r="C315"/>
  <c r="J314"/>
  <c r="I314"/>
  <c r="H314"/>
  <c r="G314"/>
  <c r="F314"/>
  <c r="E314"/>
  <c r="D314"/>
  <c r="C314"/>
  <c r="D366"/>
  <c r="E366"/>
  <c r="F366"/>
  <c r="G366"/>
  <c r="H366"/>
  <c r="I366"/>
  <c r="J366"/>
  <c r="C366"/>
  <c r="C367"/>
  <c r="C288"/>
  <c r="J287"/>
  <c r="I287"/>
  <c r="H287"/>
  <c r="G287"/>
  <c r="F287"/>
  <c r="E287"/>
  <c r="D287"/>
  <c r="C287"/>
  <c r="C285"/>
  <c r="J284"/>
  <c r="I284"/>
  <c r="H284"/>
  <c r="G284"/>
  <c r="F284"/>
  <c r="E284"/>
  <c r="D284"/>
  <c r="C284"/>
  <c r="D311"/>
  <c r="F311"/>
  <c r="G311"/>
  <c r="H311"/>
  <c r="I311"/>
  <c r="J311"/>
  <c r="E311"/>
  <c r="C311"/>
  <c r="C312"/>
  <c r="D281"/>
  <c r="E281"/>
  <c r="F281"/>
  <c r="G281"/>
  <c r="H281"/>
  <c r="I281"/>
  <c r="J281"/>
  <c r="C281"/>
  <c r="C282"/>
  <c r="D234"/>
  <c r="E234"/>
  <c r="F234"/>
  <c r="H234"/>
  <c r="I234"/>
  <c r="J234"/>
  <c r="C234"/>
  <c r="C233"/>
  <c r="E233"/>
  <c r="F233"/>
  <c r="G233"/>
  <c r="H233"/>
  <c r="I233"/>
  <c r="J233"/>
  <c r="D233"/>
  <c r="E248"/>
  <c r="F248"/>
  <c r="G248"/>
  <c r="H248"/>
  <c r="I248"/>
  <c r="J248"/>
  <c r="D248"/>
  <c r="C249"/>
  <c r="C248"/>
  <c r="E202"/>
  <c r="G202"/>
  <c r="H202"/>
  <c r="I202"/>
  <c r="J202"/>
  <c r="D202"/>
  <c r="E224"/>
  <c r="F224"/>
  <c r="G224"/>
  <c r="H224"/>
  <c r="I224"/>
  <c r="J224"/>
  <c r="D224"/>
  <c r="C224"/>
  <c r="D227"/>
  <c r="E227"/>
  <c r="F227"/>
  <c r="G227"/>
  <c r="H227"/>
  <c r="I227"/>
  <c r="J227"/>
  <c r="C227"/>
  <c r="C139"/>
  <c r="J138"/>
  <c r="I138"/>
  <c r="H138"/>
  <c r="G138"/>
  <c r="F138"/>
  <c r="E138"/>
  <c r="D138"/>
  <c r="C138"/>
  <c r="C165"/>
  <c r="D11"/>
  <c r="C99"/>
  <c r="J98"/>
  <c r="I98"/>
  <c r="H98"/>
  <c r="G98"/>
  <c r="F98"/>
  <c r="E98"/>
  <c r="D98"/>
  <c r="C98"/>
  <c r="E216"/>
  <c r="F216"/>
  <c r="G216"/>
  <c r="H216"/>
  <c r="I216"/>
  <c r="J216"/>
  <c r="D216"/>
  <c r="D215"/>
  <c r="E215"/>
  <c r="G215"/>
  <c r="D208"/>
  <c r="G89"/>
  <c r="F89"/>
  <c r="E89"/>
  <c r="D89"/>
  <c r="D290"/>
  <c r="D173"/>
  <c r="D115"/>
  <c r="F35"/>
  <c r="D267"/>
  <c r="D39"/>
  <c r="C41"/>
  <c r="E173"/>
  <c r="F173"/>
  <c r="G173"/>
  <c r="E73"/>
  <c r="F73"/>
  <c r="D214"/>
  <c r="E214"/>
  <c r="G214"/>
  <c r="H215"/>
  <c r="I215"/>
  <c r="I214"/>
  <c r="J215"/>
  <c r="J214"/>
  <c r="C215"/>
  <c r="D28"/>
  <c r="D35"/>
  <c r="E35"/>
  <c r="D219"/>
  <c r="E219"/>
  <c r="G219"/>
  <c r="H219"/>
  <c r="I219"/>
  <c r="J219"/>
  <c r="C220"/>
  <c r="C221"/>
  <c r="D184"/>
  <c r="E184"/>
  <c r="F184"/>
  <c r="F183"/>
  <c r="F336"/>
  <c r="H336"/>
  <c r="H73"/>
  <c r="H76"/>
  <c r="C297"/>
  <c r="C296"/>
  <c r="C309"/>
  <c r="C308"/>
  <c r="I254"/>
  <c r="J83"/>
  <c r="J86"/>
  <c r="I354"/>
  <c r="G208"/>
  <c r="G203"/>
  <c r="G204"/>
  <c r="G201"/>
  <c r="J208"/>
  <c r="J203"/>
  <c r="J204"/>
  <c r="J201"/>
  <c r="D203"/>
  <c r="E203"/>
  <c r="H208"/>
  <c r="H203"/>
  <c r="I208"/>
  <c r="I203"/>
  <c r="D204"/>
  <c r="E204"/>
  <c r="H204"/>
  <c r="F267"/>
  <c r="F266"/>
  <c r="D354"/>
  <c r="G354"/>
  <c r="H354"/>
  <c r="J354"/>
  <c r="E201"/>
  <c r="E347"/>
  <c r="E335"/>
  <c r="D183"/>
  <c r="D347"/>
  <c r="D335"/>
  <c r="E336"/>
  <c r="D336"/>
  <c r="F28"/>
  <c r="C208"/>
  <c r="C236"/>
  <c r="E206"/>
  <c r="E236"/>
  <c r="F236"/>
  <c r="G236"/>
  <c r="H236"/>
  <c r="I236"/>
  <c r="J236"/>
  <c r="D236"/>
  <c r="D195"/>
  <c r="F278"/>
  <c r="C383"/>
  <c r="C382"/>
  <c r="F382"/>
  <c r="G382"/>
  <c r="H382"/>
  <c r="I382"/>
  <c r="J382"/>
  <c r="D382"/>
  <c r="E382"/>
  <c r="G73"/>
  <c r="D76"/>
  <c r="G251"/>
  <c r="C264"/>
  <c r="E263"/>
  <c r="F263"/>
  <c r="D263"/>
  <c r="F260"/>
  <c r="E260"/>
  <c r="D260"/>
  <c r="G76"/>
  <c r="D86"/>
  <c r="E86"/>
  <c r="F86"/>
  <c r="F95"/>
  <c r="E95"/>
  <c r="D95"/>
  <c r="F83"/>
  <c r="E83"/>
  <c r="D83"/>
  <c r="F76"/>
  <c r="E76"/>
  <c r="D73"/>
  <c r="G305"/>
  <c r="H305"/>
  <c r="G308"/>
  <c r="F308"/>
  <c r="E308"/>
  <c r="D308"/>
  <c r="E290"/>
  <c r="G293"/>
  <c r="I296"/>
  <c r="E302"/>
  <c r="G302"/>
  <c r="F302"/>
  <c r="D302"/>
  <c r="F299"/>
  <c r="E299"/>
  <c r="D299"/>
  <c r="G296"/>
  <c r="F296"/>
  <c r="E296"/>
  <c r="D296"/>
  <c r="F293"/>
  <c r="E293"/>
  <c r="D293"/>
  <c r="F177"/>
  <c r="F180"/>
  <c r="E180"/>
  <c r="D180"/>
  <c r="G350"/>
  <c r="F39"/>
  <c r="G39"/>
  <c r="F350"/>
  <c r="E350"/>
  <c r="D350"/>
  <c r="C342"/>
  <c r="J341"/>
  <c r="I341"/>
  <c r="H341"/>
  <c r="G341"/>
  <c r="F341"/>
  <c r="E341"/>
  <c r="D341"/>
  <c r="C341"/>
  <c r="C361"/>
  <c r="D360"/>
  <c r="E360"/>
  <c r="F360"/>
  <c r="G360"/>
  <c r="H360"/>
  <c r="I360"/>
  <c r="J360"/>
  <c r="C360"/>
  <c r="F305"/>
  <c r="F290"/>
  <c r="D272"/>
  <c r="E272"/>
  <c r="F272"/>
  <c r="G272"/>
  <c r="H272"/>
  <c r="I272"/>
  <c r="J272"/>
  <c r="C272"/>
  <c r="D257"/>
  <c r="E257"/>
  <c r="F257"/>
  <c r="D254"/>
  <c r="E254"/>
  <c r="F254"/>
  <c r="E251"/>
  <c r="F251"/>
  <c r="D251"/>
  <c r="C243"/>
  <c r="C240"/>
  <c r="D242"/>
  <c r="D239"/>
  <c r="E239"/>
  <c r="F239"/>
  <c r="G239"/>
  <c r="H239"/>
  <c r="I239"/>
  <c r="J239"/>
  <c r="C222"/>
  <c r="C192"/>
  <c r="D189"/>
  <c r="E189"/>
  <c r="F189"/>
  <c r="G189"/>
  <c r="H189"/>
  <c r="I189"/>
  <c r="J189"/>
  <c r="C189"/>
  <c r="D211"/>
  <c r="E211"/>
  <c r="F211"/>
  <c r="G211"/>
  <c r="H211"/>
  <c r="I211"/>
  <c r="J211"/>
  <c r="C211"/>
  <c r="D198"/>
  <c r="F198"/>
  <c r="D177"/>
  <c r="E177"/>
  <c r="E168"/>
  <c r="E156"/>
  <c r="F156"/>
  <c r="D156"/>
  <c r="D66"/>
  <c r="D63"/>
  <c r="D54"/>
  <c r="E66"/>
  <c r="F66"/>
  <c r="E63"/>
  <c r="F63"/>
  <c r="G63"/>
  <c r="E54"/>
  <c r="F54"/>
  <c r="G54"/>
  <c r="E376"/>
  <c r="D376"/>
  <c r="F376"/>
  <c r="H251"/>
  <c r="H254"/>
  <c r="G254"/>
  <c r="H296"/>
  <c r="G260"/>
  <c r="H308"/>
  <c r="I308"/>
  <c r="D168"/>
  <c r="H54"/>
  <c r="J308"/>
  <c r="G156"/>
  <c r="H376"/>
  <c r="H293"/>
  <c r="H302"/>
  <c r="E305"/>
  <c r="G257"/>
  <c r="I95"/>
  <c r="G95"/>
  <c r="G177"/>
  <c r="I302"/>
  <c r="C303"/>
  <c r="C302"/>
  <c r="J302"/>
  <c r="J305"/>
  <c r="J95"/>
  <c r="C96"/>
  <c r="C95"/>
  <c r="H95"/>
  <c r="G86"/>
  <c r="G299"/>
  <c r="G83"/>
  <c r="H156"/>
  <c r="G290"/>
  <c r="H299"/>
  <c r="H86"/>
  <c r="I299"/>
  <c r="G21"/>
  <c r="I86"/>
  <c r="H290"/>
  <c r="I83"/>
  <c r="G263"/>
  <c r="G206"/>
  <c r="C203"/>
  <c r="F195"/>
  <c r="E245"/>
  <c r="J206"/>
  <c r="E164"/>
  <c r="I347"/>
  <c r="H350"/>
  <c r="D305"/>
  <c r="D164"/>
  <c r="J76"/>
  <c r="G35"/>
  <c r="G15"/>
  <c r="I39"/>
  <c r="H35"/>
  <c r="H39"/>
  <c r="H63"/>
  <c r="I156"/>
  <c r="G28"/>
  <c r="I54"/>
  <c r="J254"/>
  <c r="C364"/>
  <c r="C363"/>
  <c r="I76"/>
  <c r="C77"/>
  <c r="C76"/>
  <c r="D278"/>
  <c r="I350"/>
  <c r="H152"/>
  <c r="H347"/>
  <c r="H335"/>
  <c r="H118"/>
  <c r="I28"/>
  <c r="I35"/>
  <c r="J54"/>
  <c r="C54"/>
  <c r="J21"/>
  <c r="C157"/>
  <c r="I336"/>
  <c r="I335"/>
  <c r="C55"/>
  <c r="J63"/>
  <c r="I63"/>
  <c r="I21"/>
  <c r="J35"/>
  <c r="H263"/>
  <c r="I290"/>
  <c r="C64"/>
  <c r="J39"/>
  <c r="C39"/>
  <c r="C40"/>
  <c r="H28"/>
  <c r="H15"/>
  <c r="H257"/>
  <c r="C63"/>
  <c r="C254"/>
  <c r="J260"/>
  <c r="I260"/>
  <c r="F355"/>
  <c r="I257"/>
  <c r="J257"/>
  <c r="C257"/>
  <c r="I251"/>
  <c r="C252"/>
  <c r="C251"/>
  <c r="G180"/>
  <c r="E183"/>
  <c r="C153"/>
  <c r="I305"/>
  <c r="C306"/>
  <c r="C305"/>
  <c r="G66"/>
  <c r="E195"/>
  <c r="F347"/>
  <c r="F335"/>
  <c r="E354"/>
  <c r="E353"/>
  <c r="I204"/>
  <c r="C204"/>
  <c r="H177"/>
  <c r="H83"/>
  <c r="C84"/>
  <c r="C83"/>
  <c r="F168"/>
  <c r="E267"/>
  <c r="E266"/>
  <c r="E278"/>
  <c r="E198"/>
  <c r="D266"/>
  <c r="C154"/>
  <c r="C373"/>
  <c r="I118"/>
  <c r="I152"/>
  <c r="E372"/>
  <c r="C207"/>
  <c r="J296"/>
  <c r="F245"/>
  <c r="I206"/>
  <c r="C209"/>
  <c r="E118"/>
  <c r="J299"/>
  <c r="C300"/>
  <c r="C299"/>
  <c r="G267"/>
  <c r="G266"/>
  <c r="G278"/>
  <c r="H173"/>
  <c r="I201"/>
  <c r="H201"/>
  <c r="H206"/>
  <c r="J89"/>
  <c r="I89"/>
  <c r="C36"/>
  <c r="I15"/>
  <c r="J13"/>
  <c r="H164"/>
  <c r="G164"/>
  <c r="C87"/>
  <c r="C86"/>
  <c r="D206"/>
  <c r="G245"/>
  <c r="I13"/>
  <c r="F354"/>
  <c r="F353"/>
  <c r="F372"/>
  <c r="I376"/>
  <c r="C255"/>
  <c r="H267"/>
  <c r="H266"/>
  <c r="H278"/>
  <c r="I293"/>
  <c r="H260"/>
  <c r="C261"/>
  <c r="C260"/>
  <c r="C216"/>
  <c r="D152"/>
  <c r="H16"/>
  <c r="H89"/>
  <c r="C90"/>
  <c r="C89"/>
  <c r="G13"/>
  <c r="E152"/>
  <c r="C111"/>
  <c r="D245"/>
  <c r="C239"/>
  <c r="C219"/>
  <c r="C35"/>
  <c r="H214"/>
  <c r="C214"/>
  <c r="G115"/>
  <c r="C30"/>
  <c r="C37"/>
  <c r="G168"/>
  <c r="C175"/>
  <c r="C29"/>
  <c r="C166"/>
  <c r="I73"/>
  <c r="C351"/>
  <c r="C350"/>
  <c r="J350"/>
  <c r="J177"/>
  <c r="I177"/>
  <c r="H180"/>
  <c r="I278"/>
  <c r="I267"/>
  <c r="I266"/>
  <c r="H245"/>
  <c r="G347"/>
  <c r="G335"/>
  <c r="G336"/>
  <c r="I173"/>
  <c r="C348"/>
  <c r="C17"/>
  <c r="D18"/>
  <c r="G198"/>
  <c r="J116"/>
  <c r="J16"/>
  <c r="J12"/>
  <c r="C294"/>
  <c r="C293"/>
  <c r="J293"/>
  <c r="C354"/>
  <c r="C206"/>
  <c r="H66"/>
  <c r="C158"/>
  <c r="C156"/>
  <c r="D355"/>
  <c r="D372"/>
  <c r="J156"/>
  <c r="F152"/>
  <c r="H168"/>
  <c r="G152"/>
  <c r="I116"/>
  <c r="I16"/>
  <c r="I12"/>
  <c r="H115"/>
  <c r="H116"/>
  <c r="H114"/>
  <c r="J376"/>
  <c r="C377"/>
  <c r="C376"/>
  <c r="E14"/>
  <c r="F164"/>
  <c r="F115"/>
  <c r="J251"/>
  <c r="C258"/>
  <c r="D16"/>
  <c r="D116"/>
  <c r="C120"/>
  <c r="D118"/>
  <c r="D201"/>
  <c r="C202"/>
  <c r="C201"/>
  <c r="I263"/>
  <c r="C152"/>
  <c r="H372"/>
  <c r="H355"/>
  <c r="H353"/>
  <c r="J152"/>
  <c r="J15"/>
  <c r="C15"/>
  <c r="J28"/>
  <c r="C28"/>
  <c r="C263"/>
  <c r="C20"/>
  <c r="H21"/>
  <c r="H13"/>
  <c r="H14"/>
  <c r="I180"/>
  <c r="J180"/>
  <c r="C180"/>
  <c r="F116"/>
  <c r="G116"/>
  <c r="C116"/>
  <c r="D114"/>
  <c r="I66"/>
  <c r="C67"/>
  <c r="J173"/>
  <c r="C174"/>
  <c r="C173"/>
  <c r="D12"/>
  <c r="F18"/>
  <c r="E18"/>
  <c r="H12"/>
  <c r="I245"/>
  <c r="D14"/>
  <c r="C21"/>
  <c r="G114"/>
  <c r="G118"/>
  <c r="G16"/>
  <c r="C380"/>
  <c r="C379"/>
  <c r="H198"/>
  <c r="J14"/>
  <c r="G372"/>
  <c r="G355"/>
  <c r="G353"/>
  <c r="D353"/>
  <c r="C336"/>
  <c r="C347"/>
  <c r="C335"/>
  <c r="J73"/>
  <c r="C74"/>
  <c r="C73"/>
  <c r="D10"/>
  <c r="C246"/>
  <c r="J118"/>
  <c r="C119"/>
  <c r="C118"/>
  <c r="J263"/>
  <c r="F114"/>
  <c r="F118"/>
  <c r="C178"/>
  <c r="J290"/>
  <c r="C291"/>
  <c r="C290"/>
  <c r="G184"/>
  <c r="G195"/>
  <c r="C13"/>
  <c r="C181"/>
  <c r="C177"/>
  <c r="J336"/>
  <c r="J347"/>
  <c r="J335"/>
  <c r="I14"/>
  <c r="F14"/>
  <c r="H184"/>
  <c r="H183"/>
  <c r="H195"/>
  <c r="G183"/>
  <c r="C169"/>
  <c r="G18"/>
  <c r="G11"/>
  <c r="J245"/>
  <c r="J168"/>
  <c r="C171"/>
  <c r="C245"/>
  <c r="J66"/>
  <c r="C66"/>
  <c r="I164"/>
  <c r="I115"/>
  <c r="I198"/>
  <c r="C199"/>
  <c r="J267"/>
  <c r="J278"/>
  <c r="C279"/>
  <c r="C278"/>
  <c r="G12"/>
  <c r="C12"/>
  <c r="G14"/>
  <c r="I355"/>
  <c r="I372"/>
  <c r="C16"/>
  <c r="C14"/>
  <c r="I168"/>
  <c r="J164"/>
  <c r="J115"/>
  <c r="J114"/>
  <c r="C168"/>
  <c r="I18"/>
  <c r="I11"/>
  <c r="I10"/>
  <c r="I353"/>
  <c r="J355"/>
  <c r="J353"/>
  <c r="J372"/>
  <c r="C374"/>
  <c r="C372"/>
  <c r="J266"/>
  <c r="C267"/>
  <c r="C266"/>
  <c r="I114"/>
  <c r="C114"/>
  <c r="C115"/>
  <c r="G10"/>
  <c r="J198"/>
  <c r="C198"/>
  <c r="H18"/>
  <c r="H11"/>
  <c r="H10"/>
  <c r="C44"/>
  <c r="C170"/>
  <c r="I195"/>
  <c r="I184"/>
  <c r="C164"/>
  <c r="J184"/>
  <c r="J183"/>
  <c r="J195"/>
  <c r="C196"/>
  <c r="C195"/>
  <c r="I183"/>
  <c r="C184"/>
  <c r="C183"/>
  <c r="C355"/>
  <c r="C353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<sst xmlns="http://schemas.openxmlformats.org/spreadsheetml/2006/main" count="450" uniqueCount="131">
  <si>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</si>
  <si>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</si>
  <si>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</si>
  <si>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</si>
  <si>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</si>
  <si>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</si>
  <si>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</si>
  <si>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</si>
  <si>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</si>
  <si>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</si>
  <si>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</si>
  <si>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</si>
  <si>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</si>
  <si>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</si>
  <si>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</si>
  <si>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</si>
  <si>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</si>
  <si>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</si>
  <si>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</si>
  <si>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</si>
  <si>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</si>
  <si>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</si>
  <si>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</si>
  <si>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</si>
  <si>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</si>
  <si>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</si>
  <si>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</si>
  <si>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</si>
  <si>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</si>
  <si>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</si>
  <si>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</si>
  <si>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</si>
  <si>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</si>
  <si>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</si>
  <si>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</si>
  <si>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</si>
  <si>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</si>
  <si>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</si>
  <si>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</si>
  <si>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</si>
  <si>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</si>
  <si>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</si>
  <si>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</si>
  <si>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</si>
  <si>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</si>
  <si>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</si>
  <si>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</si>
  <si>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</si>
  <si>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</si>
  <si>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</si>
  <si>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</si>
  <si>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</si>
  <si>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</si>
  <si>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</si>
  <si>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</si>
  <si>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</si>
  <si>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</si>
  <si>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</si>
  <si>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</si>
  <si>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</si>
  <si>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</si>
  <si>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</si>
  <si>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</si>
  <si>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</si>
  <si>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</si>
  <si>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</si>
  <si>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</si>
  <si>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</si>
  <si>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</si>
  <si>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</si>
  <si>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</si>
  <si>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</si>
  <si>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</si>
  <si>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</si>
  <si>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</si>
  <si>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</si>
  <si>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</si>
  <si>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</si>
  <si>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</si>
  <si>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</si>
  <si>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</si>
  <si>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</si>
  <si>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</si>
  <si>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</si>
  <si>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</si>
  <si>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</si>
  <si>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</si>
  <si>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</si>
  <si>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</si>
  <si>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</si>
  <si>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</si>
  <si>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</si>
  <si>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</si>
  <si>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</si>
  <si>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>5,6,10,12,13,14,16</t>
  </si>
  <si>
    <t>20,22,23,24,25</t>
  </si>
  <si>
    <t>32</t>
  </si>
  <si>
    <t>57,58,59,64</t>
  </si>
  <si>
    <t>65,66,67</t>
  </si>
  <si>
    <t>78,79,80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</si>
  <si>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</si>
  <si>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</si>
  <si>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</si>
  <si>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</si>
  <si>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</si>
  <si>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</si>
  <si>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</si>
  <si>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</si>
  <si>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</si>
  <si>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</si>
  <si>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</si>
  <si>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</si>
  <si>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</si>
  <si>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</si>
  <si>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</si>
  <si>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</si>
  <si>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</si>
  <si>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</si>
  <si>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</si>
  <si>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</si>
  <si>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</si>
  <si>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</si>
  <si>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</si>
  <si>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</si>
  <si>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</si>
  <si>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</si>
  <si>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</si>
  <si>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>70.1</t>
  </si>
  <si>
    <t xml:space="preserve"> -  Обеспечение бесперебойной подачи электроэнергии</t>
  </si>
  <si>
    <t>8, 8.1.</t>
  </si>
  <si>
    <t xml:space="preserve"> -  Содержание и ремонт сетей уличного освещения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</si>
</sst>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#,##0.00000_ ;\-#,##0.0000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2" fillId="3" borderId="2" xfId="0" applyNumberFormat="1" applyFont="1" applyFill="1" applyBorder="1" applyAlignment="1">
      <alignment horizontal="righ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8" fontId="3" fillId="0" borderId="4" xfId="0" applyNumberFormat="1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vertical="center" wrapText="1"/>
    </xf>
    <xf numFmtId="167" fontId="3" fillId="3" borderId="4" xfId="0" applyNumberFormat="1" applyFont="1" applyFill="1" applyBorder="1" applyAlignment="1">
      <alignment horizontal="right" vertical="center" wrapText="1"/>
    </xf>
    <xf numFmtId="167" fontId="3" fillId="0" borderId="2" xfId="1" applyNumberFormat="1" applyFont="1" applyFill="1" applyBorder="1" applyAlignment="1">
      <alignment horizontal="right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9" fontId="3" fillId="3" borderId="2" xfId="0" applyNumberFormat="1" applyFont="1" applyFill="1" applyBorder="1" applyAlignment="1">
      <alignment horizontal="right" vertical="center" wrapText="1"/>
    </xf>
    <xf numFmtId="169" fontId="6" fillId="3" borderId="2" xfId="1" applyNumberFormat="1" applyFont="1" applyFill="1" applyBorder="1" applyAlignment="1">
      <alignment horizontal="right" vertical="center" wrapText="1"/>
    </xf>
    <xf numFmtId="167" fontId="5" fillId="0" borderId="2" xfId="1" applyNumberFormat="1" applyFont="1" applyFill="1" applyBorder="1" applyAlignment="1">
      <alignment horizontal="right" vertical="center" wrapText="1"/>
    </xf>
    <xf numFmtId="169" fontId="3" fillId="0" borderId="2" xfId="1" applyNumberFormat="1" applyFont="1" applyFill="1" applyBorder="1" applyAlignment="1">
      <alignment horizontal="right" vertical="center" wrapText="1"/>
    </xf>
    <xf numFmtId="169" fontId="6" fillId="0" borderId="2" xfId="1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3" fillId="0" borderId="2" xfId="1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8" fontId="6" fillId="0" borderId="3" xfId="1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>
      <alignment horizontal="right" vertical="center" wrapText="1"/>
    </xf>
    <xf numFmtId="167" fontId="5" fillId="3" borderId="2" xfId="0" applyNumberFormat="1" applyFont="1" applyFill="1" applyBorder="1" applyAlignment="1">
      <alignment horizontal="right" vertical="center" wrapText="1"/>
    </xf>
    <xf numFmtId="169" fontId="7" fillId="3" borderId="2" xfId="0" applyNumberFormat="1" applyFont="1" applyFill="1" applyBorder="1" applyAlignment="1">
      <alignment horizontal="right" vertical="center" wrapText="1"/>
    </xf>
    <xf numFmtId="169" fontId="6" fillId="3" borderId="1" xfId="1" applyNumberFormat="1" applyFont="1" applyFill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2" fillId="3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99"/>
  <sheetViews>
    <sheetView tabSelected="1" topLeftCell="A358" zoomScaleNormal="120" zoomScaleSheetLayoutView="30" workbookViewId="0">
      <selection activeCell="I376" sqref="I376"/>
    </sheetView>
  </sheetViews>
  <sheetFormatPr defaultRowHeight="15"/>
  <cols>
    <col min="1" max="1" width="4.5703125" customWidth="1"/>
    <col min="2" max="2" width="26.85546875" customWidth="1"/>
    <col min="3" max="3" width="14.28515625" customWidth="1"/>
    <col min="4" max="4" width="13" customWidth="1"/>
    <col min="5" max="5" width="13.5703125" customWidth="1"/>
    <col min="6" max="6" width="13.85546875" customWidth="1"/>
    <col min="7" max="7" width="12.85546875" customWidth="1"/>
    <col min="8" max="8" width="12.7109375" customWidth="1"/>
    <col min="9" max="9" width="12.85546875" customWidth="1"/>
    <col min="10" max="10" width="12.140625" customWidth="1"/>
    <col min="11" max="11" width="15.42578125" customWidth="1"/>
    <col min="12" max="16" width="11.5703125" bestFit="1" customWidth="1"/>
  </cols>
  <sheetData>
    <row r="1" spans="1:16" ht="116.25" customHeight="1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0"/>
      <c r="M1" s="20"/>
    </row>
    <row r="2" spans="1:16" ht="28.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6" ht="15.75">
      <c r="A3" s="163" t="s">
        <v>41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6" ht="15.75">
      <c r="A4" s="163" t="s">
        <v>40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6" ht="15.75">
      <c r="A5" s="167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6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</row>
    <row r="7" spans="1:16" ht="61.5" customHeight="1">
      <c r="A7" s="165" t="s">
        <v>1</v>
      </c>
      <c r="B7" s="165" t="s">
        <v>17</v>
      </c>
      <c r="C7" s="165" t="s">
        <v>16</v>
      </c>
      <c r="D7" s="165"/>
      <c r="E7" s="165"/>
      <c r="F7" s="165"/>
      <c r="G7" s="165"/>
      <c r="H7" s="165"/>
      <c r="I7" s="165"/>
      <c r="J7" s="165"/>
      <c r="K7" s="161" t="s">
        <v>15</v>
      </c>
    </row>
    <row r="8" spans="1:16" ht="30" customHeight="1">
      <c r="A8" s="166"/>
      <c r="B8" s="166"/>
      <c r="C8" s="49" t="s">
        <v>2</v>
      </c>
      <c r="D8" s="50" t="s">
        <v>106</v>
      </c>
      <c r="E8" s="49" t="s">
        <v>107</v>
      </c>
      <c r="F8" s="49" t="s">
        <v>108</v>
      </c>
      <c r="G8" s="49" t="s">
        <v>109</v>
      </c>
      <c r="H8" s="49" t="s">
        <v>110</v>
      </c>
      <c r="I8" s="49" t="s">
        <v>111</v>
      </c>
      <c r="J8" s="49" t="s">
        <v>112</v>
      </c>
      <c r="K8" s="162"/>
      <c r="L8" s="1"/>
      <c r="M8" s="1"/>
      <c r="N8" s="29"/>
      <c r="P8" s="1"/>
    </row>
    <row r="9" spans="1:16" ht="12" customHeight="1">
      <c r="A9" s="51"/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1"/>
      <c r="M9" s="1"/>
      <c r="N9" s="29"/>
      <c r="P9" s="1"/>
    </row>
    <row r="10" spans="1:16" ht="28.5" customHeight="1">
      <c r="A10" s="9" t="s">
        <v>24</v>
      </c>
      <c r="B10" s="31" t="s">
        <v>3</v>
      </c>
      <c r="C10" s="64">
        <f t="shared" ref="C10:J10" si="0">SUM(C11:C13)</f>
        <v>1173319.0321499999</v>
      </c>
      <c r="D10" s="64">
        <f t="shared" si="0"/>
        <v>283826.90000000002</v>
      </c>
      <c r="E10" s="64">
        <f>SUM(E11:E13)</f>
        <v>348239.16000000003</v>
      </c>
      <c r="F10" s="64">
        <f>SUM(F11:F13)</f>
        <v>230590.57214999999</v>
      </c>
      <c r="G10" s="64">
        <f t="shared" si="0"/>
        <v>76165.600000000006</v>
      </c>
      <c r="H10" s="64">
        <f t="shared" si="0"/>
        <v>78165.600000000006</v>
      </c>
      <c r="I10" s="64">
        <f t="shared" si="0"/>
        <v>78165.600000000006</v>
      </c>
      <c r="J10" s="64">
        <f t="shared" si="0"/>
        <v>78165.600000000006</v>
      </c>
      <c r="K10" s="135" t="s">
        <v>63</v>
      </c>
      <c r="L10" s="1"/>
      <c r="M10" s="1"/>
      <c r="N10" s="1"/>
      <c r="O10" s="1"/>
      <c r="P10" s="1"/>
    </row>
    <row r="11" spans="1:16">
      <c r="A11" s="9"/>
      <c r="B11" s="30" t="s">
        <v>4</v>
      </c>
      <c r="C11" s="57">
        <f>SUM(D11:J11)</f>
        <v>647215.45144999993</v>
      </c>
      <c r="D11" s="57">
        <f t="shared" ref="D11:J11" si="1">SUM(D15+D19)</f>
        <v>92792.8</v>
      </c>
      <c r="E11" s="57">
        <f>SUM(E15+E19)</f>
        <v>126635.26</v>
      </c>
      <c r="F11" s="57">
        <f t="shared" si="1"/>
        <v>117124.99145</v>
      </c>
      <c r="G11" s="57">
        <f t="shared" si="1"/>
        <v>76165.600000000006</v>
      </c>
      <c r="H11" s="57">
        <f t="shared" si="1"/>
        <v>78165.600000000006</v>
      </c>
      <c r="I11" s="57">
        <f t="shared" si="1"/>
        <v>78165.600000000006</v>
      </c>
      <c r="J11" s="57">
        <f t="shared" si="1"/>
        <v>78165.600000000006</v>
      </c>
      <c r="K11" s="156"/>
      <c r="L11" s="1"/>
      <c r="M11" s="1"/>
      <c r="N11" s="1"/>
      <c r="O11" s="1"/>
      <c r="P11" s="1"/>
    </row>
    <row r="12" spans="1:16">
      <c r="A12" s="9"/>
      <c r="B12" s="30" t="s">
        <v>5</v>
      </c>
      <c r="C12" s="57">
        <f>SUM(D12:J12)</f>
        <v>339788.31777000002</v>
      </c>
      <c r="D12" s="57">
        <f>SUM(D16+D20)</f>
        <v>109216.09999999999</v>
      </c>
      <c r="E12" s="57">
        <f>SUM(E16+E20)</f>
        <v>135104.30000000002</v>
      </c>
      <c r="F12" s="57">
        <f>SUM(F16+F20)</f>
        <v>95467.91777</v>
      </c>
      <c r="G12" s="57">
        <f>SUM(G16+G20)</f>
        <v>0</v>
      </c>
      <c r="H12" s="57">
        <f>SUM(H16+H20)</f>
        <v>0</v>
      </c>
      <c r="I12" s="57">
        <f>SUM(I16+I20)</f>
        <v>0</v>
      </c>
      <c r="J12" s="57">
        <f>SUM(J16+J20)</f>
        <v>0</v>
      </c>
      <c r="K12" s="156"/>
      <c r="L12" s="1"/>
      <c r="M12" s="1"/>
      <c r="N12" s="1"/>
      <c r="O12" s="1"/>
      <c r="P12" s="1"/>
    </row>
    <row r="13" spans="1:16">
      <c r="A13" s="9"/>
      <c r="B13" s="30" t="s">
        <v>56</v>
      </c>
      <c r="C13" s="57">
        <f>SUM(D13:J13)</f>
        <v>186315.26293</v>
      </c>
      <c r="D13" s="57">
        <f>SUM(D21+D17)</f>
        <v>81818</v>
      </c>
      <c r="E13" s="57">
        <f t="shared" ref="E13:J13" si="2">SUM(E21+E17)</f>
        <v>86499.6</v>
      </c>
      <c r="F13" s="57">
        <f t="shared" si="2"/>
        <v>17997.662929999999</v>
      </c>
      <c r="G13" s="57">
        <f t="shared" si="2"/>
        <v>0</v>
      </c>
      <c r="H13" s="57">
        <f t="shared" si="2"/>
        <v>0</v>
      </c>
      <c r="I13" s="57">
        <f t="shared" si="2"/>
        <v>0</v>
      </c>
      <c r="J13" s="57">
        <f t="shared" si="2"/>
        <v>0</v>
      </c>
      <c r="K13" s="136"/>
      <c r="L13" s="1"/>
      <c r="M13" s="1"/>
      <c r="N13" s="1"/>
      <c r="O13" s="1"/>
      <c r="P13" s="1"/>
    </row>
    <row r="14" spans="1:16" ht="16.5" customHeight="1">
      <c r="A14" s="9"/>
      <c r="B14" s="31" t="s">
        <v>6</v>
      </c>
      <c r="C14" s="64">
        <f>SUM(C15:C17)</f>
        <v>688339.14201000007</v>
      </c>
      <c r="D14" s="64">
        <f>SUM(D15:D17)</f>
        <v>232761.9</v>
      </c>
      <c r="E14" s="64">
        <f t="shared" ref="E14:J14" si="3">SUM(E15:E17)</f>
        <v>271669</v>
      </c>
      <c r="F14" s="64">
        <f t="shared" si="3"/>
        <v>149075.84200999999</v>
      </c>
      <c r="G14" s="64">
        <f t="shared" si="3"/>
        <v>8708.1</v>
      </c>
      <c r="H14" s="64">
        <f t="shared" si="3"/>
        <v>8708.1</v>
      </c>
      <c r="I14" s="64">
        <f t="shared" si="3"/>
        <v>8708.1</v>
      </c>
      <c r="J14" s="64">
        <f t="shared" si="3"/>
        <v>8708.1</v>
      </c>
      <c r="K14" s="135" t="s">
        <v>63</v>
      </c>
    </row>
    <row r="15" spans="1:16">
      <c r="A15" s="9"/>
      <c r="B15" s="30" t="s">
        <v>4</v>
      </c>
      <c r="C15" s="92">
        <f>SUM(D15:J15)</f>
        <v>166556.86131000004</v>
      </c>
      <c r="D15" s="92">
        <f t="shared" ref="D15:J15" si="4">D29+D119+D187+D207+D237+D270+D339+D358</f>
        <v>44727.8</v>
      </c>
      <c r="E15" s="92">
        <f t="shared" si="4"/>
        <v>50411.3</v>
      </c>
      <c r="F15" s="92">
        <f t="shared" si="4"/>
        <v>36585.36131</v>
      </c>
      <c r="G15" s="92">
        <f t="shared" si="4"/>
        <v>8708.1</v>
      </c>
      <c r="H15" s="92">
        <f t="shared" si="4"/>
        <v>8708.1</v>
      </c>
      <c r="I15" s="92">
        <f t="shared" si="4"/>
        <v>8708.1</v>
      </c>
      <c r="J15" s="92">
        <f t="shared" si="4"/>
        <v>8708.1</v>
      </c>
      <c r="K15" s="156"/>
      <c r="L15" s="29"/>
    </row>
    <row r="16" spans="1:16">
      <c r="A16" s="9"/>
      <c r="B16" s="30" t="s">
        <v>5</v>
      </c>
      <c r="C16" s="92">
        <f>SUM(D16:J16)</f>
        <v>335467.01777000003</v>
      </c>
      <c r="D16" s="92">
        <f>D120+D208+D30</f>
        <v>106216.09999999999</v>
      </c>
      <c r="E16" s="92">
        <f>E120+E208+E30</f>
        <v>134758.1</v>
      </c>
      <c r="F16" s="92">
        <f>F120+F208</f>
        <v>94492.817769999994</v>
      </c>
      <c r="G16" s="92">
        <f>G120+G208</f>
        <v>0</v>
      </c>
      <c r="H16" s="92">
        <f>H120+H208</f>
        <v>0</v>
      </c>
      <c r="I16" s="92">
        <f>I120+I208</f>
        <v>0</v>
      </c>
      <c r="J16" s="92">
        <f>J120+J208</f>
        <v>0</v>
      </c>
      <c r="K16" s="156"/>
    </row>
    <row r="17" spans="1:15">
      <c r="A17" s="9"/>
      <c r="B17" s="30" t="s">
        <v>56</v>
      </c>
      <c r="C17" s="92">
        <f>SUM(D17:J17)</f>
        <v>186315.26293</v>
      </c>
      <c r="D17" s="92">
        <f>D209</f>
        <v>81818</v>
      </c>
      <c r="E17" s="92">
        <f t="shared" ref="E17:J17" si="5">E209</f>
        <v>86499.6</v>
      </c>
      <c r="F17" s="92">
        <f t="shared" si="5"/>
        <v>17997.662929999999</v>
      </c>
      <c r="G17" s="92">
        <f t="shared" si="5"/>
        <v>0</v>
      </c>
      <c r="H17" s="92">
        <f t="shared" si="5"/>
        <v>0</v>
      </c>
      <c r="I17" s="92">
        <f t="shared" si="5"/>
        <v>0</v>
      </c>
      <c r="J17" s="92">
        <f t="shared" si="5"/>
        <v>0</v>
      </c>
      <c r="K17" s="136"/>
      <c r="M17" s="29"/>
    </row>
    <row r="18" spans="1:15">
      <c r="A18" s="32"/>
      <c r="B18" s="31" t="s">
        <v>7</v>
      </c>
      <c r="C18" s="64">
        <f>SUM(C19:C20)</f>
        <v>484979.89013999997</v>
      </c>
      <c r="D18" s="64">
        <f>SUM(D19:D20)</f>
        <v>51065</v>
      </c>
      <c r="E18" s="64">
        <f t="shared" ref="E18:J18" si="6">SUM(E19:E20)</f>
        <v>76570.159999999989</v>
      </c>
      <c r="F18" s="64">
        <f t="shared" si="6"/>
        <v>81514.730140000014</v>
      </c>
      <c r="G18" s="64">
        <f t="shared" si="6"/>
        <v>67457.5</v>
      </c>
      <c r="H18" s="64">
        <f t="shared" si="6"/>
        <v>69457.5</v>
      </c>
      <c r="I18" s="64">
        <f t="shared" si="6"/>
        <v>69457.5</v>
      </c>
      <c r="J18" s="64">
        <f t="shared" si="6"/>
        <v>69457.5</v>
      </c>
      <c r="K18" s="135" t="s">
        <v>63</v>
      </c>
      <c r="L18" s="29"/>
    </row>
    <row r="19" spans="1:15">
      <c r="A19" s="32"/>
      <c r="B19" s="30" t="s">
        <v>4</v>
      </c>
      <c r="C19" s="57">
        <f>SUM(D19:J19)</f>
        <v>480658.59013999999</v>
      </c>
      <c r="D19" s="57">
        <f t="shared" ref="D19:J19" si="7">D44+D165+D196+D225+D279+D348+D374+D246+D327</f>
        <v>48065</v>
      </c>
      <c r="E19" s="57">
        <f t="shared" si="7"/>
        <v>76223.959999999992</v>
      </c>
      <c r="F19" s="57">
        <f t="shared" si="7"/>
        <v>80539.630140000008</v>
      </c>
      <c r="G19" s="57">
        <f t="shared" si="7"/>
        <v>67457.5</v>
      </c>
      <c r="H19" s="57">
        <f t="shared" si="7"/>
        <v>69457.5</v>
      </c>
      <c r="I19" s="57">
        <f t="shared" si="7"/>
        <v>69457.5</v>
      </c>
      <c r="J19" s="57">
        <f t="shared" si="7"/>
        <v>69457.5</v>
      </c>
      <c r="K19" s="156"/>
    </row>
    <row r="20" spans="1:15">
      <c r="A20" s="32"/>
      <c r="B20" s="38" t="s">
        <v>5</v>
      </c>
      <c r="C20" s="57">
        <f>SUM(D20:J20)</f>
        <v>4321.3</v>
      </c>
      <c r="D20" s="57">
        <f t="shared" ref="D20:J20" si="8">SUM(D166+D373+D45)</f>
        <v>3000</v>
      </c>
      <c r="E20" s="57">
        <f t="shared" si="8"/>
        <v>346.2</v>
      </c>
      <c r="F20" s="57">
        <f t="shared" si="8"/>
        <v>975.1</v>
      </c>
      <c r="G20" s="57">
        <f t="shared" si="8"/>
        <v>0</v>
      </c>
      <c r="H20" s="57">
        <f t="shared" si="8"/>
        <v>0</v>
      </c>
      <c r="I20" s="57">
        <f t="shared" si="8"/>
        <v>0</v>
      </c>
      <c r="J20" s="57">
        <f t="shared" si="8"/>
        <v>0</v>
      </c>
      <c r="K20" s="156"/>
    </row>
    <row r="21" spans="1:15" ht="12" customHeight="1">
      <c r="A21" s="32"/>
      <c r="B21" s="30" t="s">
        <v>56</v>
      </c>
      <c r="C21" s="57">
        <f>SUM(D21:J21)</f>
        <v>0</v>
      </c>
      <c r="D21" s="92">
        <v>0</v>
      </c>
      <c r="E21" s="92">
        <f t="shared" ref="E21:J21" si="9">E166</f>
        <v>0</v>
      </c>
      <c r="F21" s="92">
        <f t="shared" si="9"/>
        <v>0</v>
      </c>
      <c r="G21" s="92">
        <f t="shared" si="9"/>
        <v>0</v>
      </c>
      <c r="H21" s="92">
        <f t="shared" si="9"/>
        <v>0</v>
      </c>
      <c r="I21" s="92">
        <f t="shared" si="9"/>
        <v>0</v>
      </c>
      <c r="J21" s="92">
        <f t="shared" si="9"/>
        <v>0</v>
      </c>
      <c r="K21" s="136"/>
      <c r="O21" s="1"/>
    </row>
    <row r="22" spans="1:15" ht="15.75" customHeight="1">
      <c r="A22" s="168" t="s">
        <v>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5">
      <c r="A23" s="169"/>
      <c r="B23" s="31" t="s">
        <v>8</v>
      </c>
      <c r="C23" s="160">
        <f>SUM(C25+C26)</f>
        <v>215039.55434999999</v>
      </c>
      <c r="D23" s="160">
        <f t="shared" ref="D23:J23" si="10">SUM(D25:D26)</f>
        <v>25725.200000000004</v>
      </c>
      <c r="E23" s="160">
        <f t="shared" si="10"/>
        <v>29762.200000000004</v>
      </c>
      <c r="F23" s="160">
        <f t="shared" si="10"/>
        <v>45458.95435</v>
      </c>
      <c r="G23" s="160">
        <f t="shared" si="10"/>
        <v>28523.3</v>
      </c>
      <c r="H23" s="160">
        <f t="shared" si="10"/>
        <v>28523.3</v>
      </c>
      <c r="I23" s="160">
        <f t="shared" si="10"/>
        <v>28523.3</v>
      </c>
      <c r="J23" s="160">
        <f t="shared" si="10"/>
        <v>28523.3</v>
      </c>
      <c r="K23" s="135" t="s">
        <v>63</v>
      </c>
    </row>
    <row r="24" spans="1:15">
      <c r="A24" s="169"/>
      <c r="B24" s="31" t="s">
        <v>9</v>
      </c>
      <c r="C24" s="160"/>
      <c r="D24" s="160"/>
      <c r="E24" s="160"/>
      <c r="F24" s="160"/>
      <c r="G24" s="160"/>
      <c r="H24" s="160"/>
      <c r="I24" s="160"/>
      <c r="J24" s="160"/>
      <c r="K24" s="156"/>
      <c r="L24" s="5"/>
    </row>
    <row r="25" spans="1:15">
      <c r="A25" s="32"/>
      <c r="B25" s="30" t="s">
        <v>4</v>
      </c>
      <c r="C25" s="57">
        <f>SUM(D25:J25)</f>
        <v>209189.85434999998</v>
      </c>
      <c r="D25" s="57">
        <f t="shared" ref="D25:J25" si="11">SUM(D29+D44)</f>
        <v>24510.500000000004</v>
      </c>
      <c r="E25" s="57">
        <f t="shared" si="11"/>
        <v>26102.300000000003</v>
      </c>
      <c r="F25" s="57">
        <f t="shared" si="11"/>
        <v>44483.854350000001</v>
      </c>
      <c r="G25" s="57">
        <f t="shared" si="11"/>
        <v>28523.3</v>
      </c>
      <c r="H25" s="57">
        <f t="shared" si="11"/>
        <v>28523.3</v>
      </c>
      <c r="I25" s="57">
        <f t="shared" si="11"/>
        <v>28523.3</v>
      </c>
      <c r="J25" s="57">
        <f t="shared" si="11"/>
        <v>28523.3</v>
      </c>
      <c r="K25" s="156"/>
      <c r="M25" s="1"/>
      <c r="N25" s="1"/>
    </row>
    <row r="26" spans="1:15">
      <c r="A26" s="32"/>
      <c r="B26" s="38" t="s">
        <v>5</v>
      </c>
      <c r="C26" s="57">
        <f>SUM(D26:J26)</f>
        <v>5849.7</v>
      </c>
      <c r="D26" s="57">
        <f t="shared" ref="D26:J26" si="12">SUM(D30+D45)</f>
        <v>1214.7</v>
      </c>
      <c r="E26" s="57">
        <f t="shared" si="12"/>
        <v>3659.8999999999996</v>
      </c>
      <c r="F26" s="57">
        <f t="shared" si="12"/>
        <v>975.1</v>
      </c>
      <c r="G26" s="57">
        <f t="shared" si="12"/>
        <v>0</v>
      </c>
      <c r="H26" s="57">
        <f t="shared" si="12"/>
        <v>0</v>
      </c>
      <c r="I26" s="57">
        <f t="shared" si="12"/>
        <v>0</v>
      </c>
      <c r="J26" s="57">
        <f t="shared" si="12"/>
        <v>0</v>
      </c>
      <c r="K26" s="136"/>
      <c r="M26" s="1"/>
      <c r="N26" s="1"/>
    </row>
    <row r="27" spans="1:15" ht="15.75" customHeight="1">
      <c r="A27" s="98" t="s">
        <v>10</v>
      </c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5" ht="40.5">
      <c r="A28" s="32"/>
      <c r="B28" s="31" t="s">
        <v>25</v>
      </c>
      <c r="C28" s="56">
        <f>SUM(D28:J28)</f>
        <v>27017.299999999996</v>
      </c>
      <c r="D28" s="56">
        <f>SUM(D29+D30)</f>
        <v>3536.3999999999996</v>
      </c>
      <c r="E28" s="56">
        <f>SUM(E29+E30)</f>
        <v>3674.7</v>
      </c>
      <c r="F28" s="56">
        <f>SUM(F29)</f>
        <v>4819</v>
      </c>
      <c r="G28" s="56">
        <f>SUM(G29)</f>
        <v>3746.8</v>
      </c>
      <c r="H28" s="56">
        <f>SUM(H29)</f>
        <v>3746.8</v>
      </c>
      <c r="I28" s="56">
        <f>SUM(I29)</f>
        <v>3746.8</v>
      </c>
      <c r="J28" s="56">
        <f>SUM(J29)</f>
        <v>3746.8</v>
      </c>
      <c r="K28" s="135" t="s">
        <v>63</v>
      </c>
    </row>
    <row r="29" spans="1:15">
      <c r="A29" s="32"/>
      <c r="B29" s="30" t="s">
        <v>4</v>
      </c>
      <c r="C29" s="57">
        <f>SUM(D29:J29)</f>
        <v>22488.899999999998</v>
      </c>
      <c r="D29" s="82">
        <f>SUM(D40)</f>
        <v>2321.6999999999998</v>
      </c>
      <c r="E29" s="82">
        <f t="shared" ref="E29:J29" si="13">SUM(E40)</f>
        <v>361</v>
      </c>
      <c r="F29" s="82">
        <f t="shared" si="13"/>
        <v>4819</v>
      </c>
      <c r="G29" s="82">
        <f t="shared" si="13"/>
        <v>3746.8</v>
      </c>
      <c r="H29" s="82">
        <f t="shared" si="13"/>
        <v>3746.8</v>
      </c>
      <c r="I29" s="82">
        <f t="shared" si="13"/>
        <v>3746.8</v>
      </c>
      <c r="J29" s="82">
        <f t="shared" si="13"/>
        <v>3746.8</v>
      </c>
      <c r="K29" s="156"/>
    </row>
    <row r="30" spans="1:15">
      <c r="A30" s="32"/>
      <c r="B30" s="38" t="s">
        <v>5</v>
      </c>
      <c r="C30" s="57">
        <f>SUM(D30:J30)</f>
        <v>4528.3999999999996</v>
      </c>
      <c r="D30" s="82">
        <f>SUM(D37)</f>
        <v>1214.7</v>
      </c>
      <c r="E30" s="82">
        <f t="shared" ref="E30:J30" si="14">SUM(E37)</f>
        <v>3313.7</v>
      </c>
      <c r="F30" s="82">
        <f t="shared" si="14"/>
        <v>0</v>
      </c>
      <c r="G30" s="82">
        <f t="shared" si="14"/>
        <v>0</v>
      </c>
      <c r="H30" s="82">
        <f t="shared" si="14"/>
        <v>0</v>
      </c>
      <c r="I30" s="82">
        <f t="shared" si="14"/>
        <v>0</v>
      </c>
      <c r="J30" s="82">
        <f t="shared" si="14"/>
        <v>0</v>
      </c>
      <c r="K30" s="136"/>
    </row>
    <row r="31" spans="1:15" ht="15" customHeight="1">
      <c r="A31" s="112" t="s">
        <v>11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5" ht="54">
      <c r="A32" s="4"/>
      <c r="B32" s="13" t="s">
        <v>22</v>
      </c>
      <c r="C32" s="90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110" t="s">
        <v>63</v>
      </c>
    </row>
    <row r="33" spans="1:14">
      <c r="A33" s="9"/>
      <c r="B33" s="12" t="s">
        <v>4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111"/>
    </row>
    <row r="34" spans="1:14" ht="15" customHeight="1">
      <c r="A34" s="112" t="s">
        <v>12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4" ht="18.75" customHeight="1">
      <c r="A35" s="44"/>
      <c r="B35" s="45" t="s">
        <v>2</v>
      </c>
      <c r="C35" s="89">
        <f>SUM(D35:J35)</f>
        <v>27017.299999999996</v>
      </c>
      <c r="D35" s="89">
        <f>SUM(D36:D37)</f>
        <v>3536.3999999999996</v>
      </c>
      <c r="E35" s="89">
        <f t="shared" ref="E35:J35" si="15">SUM(E36:E37)</f>
        <v>3674.7</v>
      </c>
      <c r="F35" s="89">
        <f t="shared" si="15"/>
        <v>4819</v>
      </c>
      <c r="G35" s="89">
        <f t="shared" si="15"/>
        <v>3746.8</v>
      </c>
      <c r="H35" s="89">
        <f t="shared" si="15"/>
        <v>3746.8</v>
      </c>
      <c r="I35" s="89">
        <f t="shared" si="15"/>
        <v>3746.8</v>
      </c>
      <c r="J35" s="89">
        <f t="shared" si="15"/>
        <v>3746.8</v>
      </c>
      <c r="K35" s="110" t="s">
        <v>63</v>
      </c>
    </row>
    <row r="36" spans="1:14" ht="11.25" customHeight="1">
      <c r="A36" s="9"/>
      <c r="B36" s="12" t="s">
        <v>4</v>
      </c>
      <c r="C36" s="61">
        <f>SUM(D36:J36)</f>
        <v>22488.899999999998</v>
      </c>
      <c r="D36" s="61">
        <f>SUM(D40)</f>
        <v>2321.6999999999998</v>
      </c>
      <c r="E36" s="61">
        <f t="shared" ref="E36:J36" si="16">SUM(E40)</f>
        <v>361</v>
      </c>
      <c r="F36" s="61">
        <f t="shared" si="16"/>
        <v>4819</v>
      </c>
      <c r="G36" s="61">
        <f t="shared" si="16"/>
        <v>3746.8</v>
      </c>
      <c r="H36" s="61">
        <f t="shared" si="16"/>
        <v>3746.8</v>
      </c>
      <c r="I36" s="61">
        <f t="shared" si="16"/>
        <v>3746.8</v>
      </c>
      <c r="J36" s="61">
        <f t="shared" si="16"/>
        <v>3746.8</v>
      </c>
      <c r="K36" s="152"/>
    </row>
    <row r="37" spans="1:14" ht="11.25" customHeight="1">
      <c r="A37" s="4"/>
      <c r="B37" s="38" t="s">
        <v>5</v>
      </c>
      <c r="C37" s="61">
        <f>SUM(D37:J37)</f>
        <v>4528.3999999999996</v>
      </c>
      <c r="D37" s="61">
        <f>SUM(D41)</f>
        <v>1214.7</v>
      </c>
      <c r="E37" s="61">
        <f t="shared" ref="E37:J37" si="17">SUM(E41)</f>
        <v>3313.7</v>
      </c>
      <c r="F37" s="61">
        <f t="shared" si="17"/>
        <v>0</v>
      </c>
      <c r="G37" s="61">
        <f t="shared" si="17"/>
        <v>0</v>
      </c>
      <c r="H37" s="61">
        <f t="shared" si="17"/>
        <v>0</v>
      </c>
      <c r="I37" s="61">
        <f t="shared" si="17"/>
        <v>0</v>
      </c>
      <c r="J37" s="61">
        <f t="shared" si="17"/>
        <v>0</v>
      </c>
      <c r="K37" s="111"/>
    </row>
    <row r="38" spans="1:14" ht="15" customHeight="1">
      <c r="A38" s="102" t="s">
        <v>26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1:14" ht="15" customHeight="1">
      <c r="A39" s="10"/>
      <c r="B39" s="11" t="s">
        <v>18</v>
      </c>
      <c r="C39" s="53">
        <f>SUM(D39:J39)</f>
        <v>27017.299999999996</v>
      </c>
      <c r="D39" s="53">
        <f>D40+D41</f>
        <v>3536.3999999999996</v>
      </c>
      <c r="E39" s="53">
        <f>SUM(E40:E41)</f>
        <v>3674.7</v>
      </c>
      <c r="F39" s="53">
        <f>SUM(F40)</f>
        <v>4819</v>
      </c>
      <c r="G39" s="53">
        <f>SUM(G40)</f>
        <v>3746.8</v>
      </c>
      <c r="H39" s="53">
        <f>SUM(H40)</f>
        <v>3746.8</v>
      </c>
      <c r="I39" s="53">
        <f>SUM(I40)</f>
        <v>3746.8</v>
      </c>
      <c r="J39" s="53">
        <f>SUM(J40)</f>
        <v>3746.8</v>
      </c>
      <c r="K39" s="93">
        <v>4</v>
      </c>
    </row>
    <row r="40" spans="1:14">
      <c r="A40" s="22"/>
      <c r="B40" s="24" t="s">
        <v>4</v>
      </c>
      <c r="C40" s="65">
        <f>SUM(D40:J40)</f>
        <v>22488.899999999998</v>
      </c>
      <c r="D40" s="65">
        <v>2321.6999999999998</v>
      </c>
      <c r="E40" s="88">
        <v>361</v>
      </c>
      <c r="F40" s="88">
        <v>4819</v>
      </c>
      <c r="G40" s="88">
        <v>3746.8</v>
      </c>
      <c r="H40" s="88">
        <v>3746.8</v>
      </c>
      <c r="I40" s="88">
        <f>SUM(H40)</f>
        <v>3746.8</v>
      </c>
      <c r="J40" s="88">
        <f>SUM(I40)</f>
        <v>3746.8</v>
      </c>
      <c r="K40" s="127"/>
    </row>
    <row r="41" spans="1:14">
      <c r="A41" s="9"/>
      <c r="B41" s="19" t="s">
        <v>5</v>
      </c>
      <c r="C41" s="54">
        <f>D41+E41+F41+G41+H41+I41+J41</f>
        <v>4528.3999999999996</v>
      </c>
      <c r="D41" s="54">
        <v>1214.7</v>
      </c>
      <c r="E41" s="70">
        <v>3313.7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94"/>
    </row>
    <row r="42" spans="1:14">
      <c r="A42" s="112" t="s">
        <v>13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1:14" ht="40.5">
      <c r="A43" s="32"/>
      <c r="B43" s="31" t="s">
        <v>14</v>
      </c>
      <c r="C43" s="56">
        <f>SUM(D43:J43)</f>
        <v>188022.25435</v>
      </c>
      <c r="D43" s="56">
        <f t="shared" ref="D43:J43" si="18">SUM(D44:D45)</f>
        <v>22188.800000000003</v>
      </c>
      <c r="E43" s="56">
        <f t="shared" si="18"/>
        <v>26087.500000000004</v>
      </c>
      <c r="F43" s="56">
        <f t="shared" si="18"/>
        <v>40639.95435</v>
      </c>
      <c r="G43" s="56">
        <f t="shared" si="18"/>
        <v>24776.5</v>
      </c>
      <c r="H43" s="56">
        <f t="shared" si="18"/>
        <v>24776.5</v>
      </c>
      <c r="I43" s="56">
        <f t="shared" si="18"/>
        <v>24776.5</v>
      </c>
      <c r="J43" s="56">
        <f t="shared" si="18"/>
        <v>24776.5</v>
      </c>
      <c r="K43" s="157" t="s">
        <v>63</v>
      </c>
      <c r="N43" s="29">
        <f>SUM(E40+E48)</f>
        <v>797</v>
      </c>
    </row>
    <row r="44" spans="1:14">
      <c r="A44" s="32"/>
      <c r="B44" s="30" t="s">
        <v>4</v>
      </c>
      <c r="C44" s="82">
        <f>SUM(D44:J44)</f>
        <v>186700.95435000001</v>
      </c>
      <c r="D44" s="82">
        <f>SUM(D55+D64+D67+D70+D48+D111)</f>
        <v>22188.800000000003</v>
      </c>
      <c r="E44" s="82">
        <f t="shared" ref="E44:J44" si="19">SUM(E55+E64+E67+E70+E48+E111)</f>
        <v>25741.300000000003</v>
      </c>
      <c r="F44" s="82">
        <f>SUM(F55+F64+F67+F70+F48+F111)</f>
        <v>39664.854350000001</v>
      </c>
      <c r="G44" s="82">
        <f t="shared" si="19"/>
        <v>24776.5</v>
      </c>
      <c r="H44" s="82">
        <f t="shared" si="19"/>
        <v>24776.5</v>
      </c>
      <c r="I44" s="82">
        <f t="shared" si="19"/>
        <v>24776.5</v>
      </c>
      <c r="J44" s="82">
        <f t="shared" si="19"/>
        <v>24776.5</v>
      </c>
      <c r="K44" s="158"/>
      <c r="M44" s="41"/>
      <c r="N44" s="41"/>
    </row>
    <row r="45" spans="1:14">
      <c r="A45" s="32"/>
      <c r="B45" s="19" t="s">
        <v>5</v>
      </c>
      <c r="C45" s="82">
        <f>SUM(D45:J45)</f>
        <v>1321.3</v>
      </c>
      <c r="D45" s="82">
        <f>SUM(D71)</f>
        <v>0</v>
      </c>
      <c r="E45" s="82">
        <f>SUM(E71)</f>
        <v>346.2</v>
      </c>
      <c r="F45" s="82">
        <f>SUM(F112)</f>
        <v>975.1</v>
      </c>
      <c r="G45" s="82">
        <f>SUM(G112)</f>
        <v>0</v>
      </c>
      <c r="H45" s="82">
        <f>SUM(H112)</f>
        <v>0</v>
      </c>
      <c r="I45" s="82">
        <f>SUM(I112)</f>
        <v>0</v>
      </c>
      <c r="J45" s="82">
        <f>SUM(J112)</f>
        <v>0</v>
      </c>
      <c r="K45" s="159"/>
      <c r="M45" s="41"/>
      <c r="N45" s="41"/>
    </row>
    <row r="46" spans="1:14">
      <c r="A46" s="102" t="s">
        <v>26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M46" s="41"/>
      <c r="N46" s="41"/>
    </row>
    <row r="47" spans="1:14">
      <c r="A47" s="10"/>
      <c r="B47" s="11" t="s">
        <v>18</v>
      </c>
      <c r="C47" s="53">
        <f>SUM(D47:J47)</f>
        <v>3427.9</v>
      </c>
      <c r="D47" s="53">
        <f>D48+D49</f>
        <v>310.89999999999998</v>
      </c>
      <c r="E47" s="53">
        <f t="shared" ref="E47:J47" si="20">SUM(E48)</f>
        <v>436</v>
      </c>
      <c r="F47" s="53">
        <f t="shared" si="20"/>
        <v>2681</v>
      </c>
      <c r="G47" s="53">
        <f t="shared" si="20"/>
        <v>0</v>
      </c>
      <c r="H47" s="53">
        <f t="shared" si="20"/>
        <v>0</v>
      </c>
      <c r="I47" s="53">
        <f t="shared" si="20"/>
        <v>0</v>
      </c>
      <c r="J47" s="53">
        <f t="shared" si="20"/>
        <v>0</v>
      </c>
      <c r="K47" s="93">
        <v>4</v>
      </c>
      <c r="M47" s="41"/>
      <c r="N47" s="41"/>
    </row>
    <row r="48" spans="1:14">
      <c r="A48" s="22"/>
      <c r="B48" s="24" t="s">
        <v>4</v>
      </c>
      <c r="C48" s="65">
        <f>SUM(D48:J48)</f>
        <v>3427.9</v>
      </c>
      <c r="D48" s="65">
        <v>310.89999999999998</v>
      </c>
      <c r="E48" s="88">
        <v>436</v>
      </c>
      <c r="F48" s="88">
        <v>2681</v>
      </c>
      <c r="G48" s="88">
        <v>0</v>
      </c>
      <c r="H48" s="88">
        <f>SUM(G48)</f>
        <v>0</v>
      </c>
      <c r="I48" s="88">
        <f>SUM(H48)</f>
        <v>0</v>
      </c>
      <c r="J48" s="88">
        <f>SUM(I48)</f>
        <v>0</v>
      </c>
      <c r="K48" s="127"/>
      <c r="M48" s="41"/>
      <c r="N48" s="41"/>
    </row>
    <row r="49" spans="1:14">
      <c r="A49" s="9"/>
      <c r="B49" s="19" t="s">
        <v>5</v>
      </c>
      <c r="C49" s="54">
        <f>D49+E49+F49+G49+H49+I49+J49</f>
        <v>0</v>
      </c>
      <c r="D49" s="54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94"/>
      <c r="M49" s="41"/>
      <c r="N49" s="41"/>
    </row>
    <row r="50" spans="1:14" ht="16.5" customHeight="1">
      <c r="A50" s="102" t="s">
        <v>113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M50" s="41"/>
      <c r="N50" s="41"/>
    </row>
    <row r="51" spans="1:14">
      <c r="A51" s="4"/>
      <c r="B51" s="11" t="s">
        <v>18</v>
      </c>
      <c r="C51" s="53">
        <f>SUM(D51:J51)</f>
        <v>0</v>
      </c>
      <c r="D51" s="53">
        <f>D52+D53</f>
        <v>0</v>
      </c>
      <c r="E51" s="53">
        <f t="shared" ref="E51:J51" si="21">SUM(E52)</f>
        <v>0</v>
      </c>
      <c r="F51" s="53">
        <f t="shared" si="21"/>
        <v>0</v>
      </c>
      <c r="G51" s="53">
        <f t="shared" si="21"/>
        <v>0</v>
      </c>
      <c r="H51" s="53">
        <f t="shared" si="21"/>
        <v>0</v>
      </c>
      <c r="I51" s="53">
        <f t="shared" si="21"/>
        <v>0</v>
      </c>
      <c r="J51" s="53">
        <f t="shared" si="21"/>
        <v>0</v>
      </c>
      <c r="K51" s="93">
        <v>5</v>
      </c>
      <c r="M51" s="41"/>
      <c r="N51" s="41"/>
    </row>
    <row r="52" spans="1:14">
      <c r="A52" s="4"/>
      <c r="B52" s="24" t="s">
        <v>4</v>
      </c>
      <c r="C52" s="65">
        <f>SUM(D52:J52)</f>
        <v>0</v>
      </c>
      <c r="D52" s="65">
        <v>0</v>
      </c>
      <c r="E52" s="88">
        <v>0</v>
      </c>
      <c r="F52" s="88">
        <v>0</v>
      </c>
      <c r="G52" s="88">
        <v>0</v>
      </c>
      <c r="H52" s="88">
        <f>SUM(G52)</f>
        <v>0</v>
      </c>
      <c r="I52" s="88">
        <f>SUM(H52)</f>
        <v>0</v>
      </c>
      <c r="J52" s="88">
        <f>SUM(I52)</f>
        <v>0</v>
      </c>
      <c r="K52" s="94"/>
      <c r="M52" s="41"/>
      <c r="N52" s="41"/>
    </row>
    <row r="53" spans="1:14" ht="15" customHeight="1">
      <c r="A53" s="137" t="s">
        <v>100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M53" s="2"/>
      <c r="N53" s="2"/>
    </row>
    <row r="54" spans="1:14">
      <c r="A54" s="10"/>
      <c r="B54" s="11" t="s">
        <v>31</v>
      </c>
      <c r="C54" s="53">
        <f>SUM(D54:J54)</f>
        <v>93691</v>
      </c>
      <c r="D54" s="53">
        <f t="shared" ref="D54:J54" si="22">SUM(D55)</f>
        <v>12001</v>
      </c>
      <c r="E54" s="53">
        <f t="shared" si="22"/>
        <v>12600</v>
      </c>
      <c r="F54" s="53">
        <f t="shared" si="22"/>
        <v>16290</v>
      </c>
      <c r="G54" s="53">
        <f t="shared" si="22"/>
        <v>13200</v>
      </c>
      <c r="H54" s="53">
        <f t="shared" si="22"/>
        <v>13200</v>
      </c>
      <c r="I54" s="53">
        <f t="shared" si="22"/>
        <v>13200</v>
      </c>
      <c r="J54" s="53">
        <f t="shared" si="22"/>
        <v>13200</v>
      </c>
      <c r="K54" s="93" t="s">
        <v>129</v>
      </c>
      <c r="M54" s="2"/>
      <c r="N54" s="2"/>
    </row>
    <row r="55" spans="1:14">
      <c r="A55" s="9"/>
      <c r="B55" s="12" t="s">
        <v>4</v>
      </c>
      <c r="C55" s="70">
        <f>SUM(D55:J55)</f>
        <v>93691</v>
      </c>
      <c r="D55" s="70">
        <f t="shared" ref="D55:J55" si="23">SUM(D58+D61)</f>
        <v>12001</v>
      </c>
      <c r="E55" s="70">
        <f t="shared" si="23"/>
        <v>12600</v>
      </c>
      <c r="F55" s="70">
        <f t="shared" si="23"/>
        <v>16290</v>
      </c>
      <c r="G55" s="70">
        <f t="shared" si="23"/>
        <v>13200</v>
      </c>
      <c r="H55" s="70">
        <f t="shared" si="23"/>
        <v>13200</v>
      </c>
      <c r="I55" s="70">
        <f t="shared" si="23"/>
        <v>13200</v>
      </c>
      <c r="J55" s="70">
        <f t="shared" si="23"/>
        <v>13200</v>
      </c>
      <c r="K55" s="127"/>
      <c r="M55" s="2"/>
      <c r="N55" s="2"/>
    </row>
    <row r="56" spans="1:14">
      <c r="A56" s="124" t="s">
        <v>128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6"/>
      <c r="M56" s="2"/>
      <c r="N56" s="2"/>
    </row>
    <row r="57" spans="1:14">
      <c r="A57" s="9"/>
      <c r="B57" s="23" t="s">
        <v>43</v>
      </c>
      <c r="C57" s="59">
        <f>SUM(D57:J57)</f>
        <v>61444.1</v>
      </c>
      <c r="D57" s="59">
        <f>SUM(D58)</f>
        <v>8644.1</v>
      </c>
      <c r="E57" s="59">
        <f t="shared" ref="E57:J57" si="24">SUM(E58)</f>
        <v>8800</v>
      </c>
      <c r="F57" s="59">
        <f t="shared" si="24"/>
        <v>8800</v>
      </c>
      <c r="G57" s="59">
        <f t="shared" si="24"/>
        <v>8800</v>
      </c>
      <c r="H57" s="59">
        <f t="shared" si="24"/>
        <v>8800</v>
      </c>
      <c r="I57" s="59">
        <f t="shared" si="24"/>
        <v>8800</v>
      </c>
      <c r="J57" s="59">
        <f t="shared" si="24"/>
        <v>8800</v>
      </c>
      <c r="K57" s="93" t="s">
        <v>129</v>
      </c>
      <c r="M57" s="2"/>
      <c r="N57" s="2"/>
    </row>
    <row r="58" spans="1:14">
      <c r="A58" s="9"/>
      <c r="B58" s="12" t="s">
        <v>4</v>
      </c>
      <c r="C58" s="70">
        <f>SUM(D58:J58)</f>
        <v>61444.1</v>
      </c>
      <c r="D58" s="70">
        <v>8644.1</v>
      </c>
      <c r="E58" s="70">
        <v>8800</v>
      </c>
      <c r="F58" s="70">
        <v>8800</v>
      </c>
      <c r="G58" s="70">
        <v>8800</v>
      </c>
      <c r="H58" s="70">
        <v>8800</v>
      </c>
      <c r="I58" s="70">
        <v>8800</v>
      </c>
      <c r="J58" s="70">
        <v>8800</v>
      </c>
      <c r="K58" s="94"/>
      <c r="M58" s="2"/>
      <c r="N58" s="2"/>
    </row>
    <row r="59" spans="1:14">
      <c r="A59" s="124" t="s">
        <v>130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  <c r="M59" s="2"/>
      <c r="N59" s="2"/>
    </row>
    <row r="60" spans="1:14">
      <c r="A60" s="9"/>
      <c r="B60" s="23" t="s">
        <v>43</v>
      </c>
      <c r="C60" s="59">
        <f>SUM(D60:J60)</f>
        <v>32246.9</v>
      </c>
      <c r="D60" s="59">
        <f>SUM(D61)</f>
        <v>3356.9</v>
      </c>
      <c r="E60" s="59">
        <f t="shared" ref="E60:J60" si="25">SUM(E61)</f>
        <v>3800</v>
      </c>
      <c r="F60" s="59">
        <f t="shared" si="25"/>
        <v>7490</v>
      </c>
      <c r="G60" s="59">
        <f t="shared" si="25"/>
        <v>4400</v>
      </c>
      <c r="H60" s="59">
        <f t="shared" si="25"/>
        <v>4400</v>
      </c>
      <c r="I60" s="59">
        <f t="shared" si="25"/>
        <v>4400</v>
      </c>
      <c r="J60" s="59">
        <f t="shared" si="25"/>
        <v>4400</v>
      </c>
      <c r="K60" s="93" t="s">
        <v>129</v>
      </c>
      <c r="M60" s="2"/>
      <c r="N60" s="2"/>
    </row>
    <row r="61" spans="1:14">
      <c r="A61" s="9"/>
      <c r="B61" s="12" t="s">
        <v>4</v>
      </c>
      <c r="C61" s="70">
        <f>SUM(D61:J61)</f>
        <v>32246.9</v>
      </c>
      <c r="D61" s="70">
        <v>3356.9</v>
      </c>
      <c r="E61" s="70">
        <v>3800</v>
      </c>
      <c r="F61" s="70">
        <v>7490</v>
      </c>
      <c r="G61" s="70">
        <v>4400</v>
      </c>
      <c r="H61" s="70">
        <v>4400</v>
      </c>
      <c r="I61" s="70">
        <v>4400</v>
      </c>
      <c r="J61" s="70">
        <v>4400</v>
      </c>
      <c r="K61" s="94"/>
      <c r="M61" s="2"/>
      <c r="N61" s="2"/>
    </row>
    <row r="62" spans="1:14">
      <c r="A62" s="137" t="s">
        <v>101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9"/>
      <c r="M62" s="2"/>
      <c r="N62" s="2"/>
    </row>
    <row r="63" spans="1:14">
      <c r="A63" s="10"/>
      <c r="B63" s="11" t="s">
        <v>18</v>
      </c>
      <c r="C63" s="53">
        <f>SUM(D63:J63)</f>
        <v>22172.743859999999</v>
      </c>
      <c r="D63" s="53">
        <f t="shared" ref="D63:J63" si="26">SUM(D64)</f>
        <v>2890.9</v>
      </c>
      <c r="E63" s="53">
        <f t="shared" si="26"/>
        <v>2148</v>
      </c>
      <c r="F63" s="53">
        <f t="shared" si="26"/>
        <v>3923.8438599999999</v>
      </c>
      <c r="G63" s="53">
        <f t="shared" si="26"/>
        <v>3302.5</v>
      </c>
      <c r="H63" s="53">
        <f t="shared" si="26"/>
        <v>3302.5</v>
      </c>
      <c r="I63" s="53">
        <f t="shared" si="26"/>
        <v>3302.5</v>
      </c>
      <c r="J63" s="53">
        <f t="shared" si="26"/>
        <v>3302.5</v>
      </c>
      <c r="K63" s="93">
        <v>10</v>
      </c>
      <c r="M63" s="2"/>
      <c r="N63" s="2"/>
    </row>
    <row r="64" spans="1:14">
      <c r="A64" s="9"/>
      <c r="B64" s="12" t="s">
        <v>4</v>
      </c>
      <c r="C64" s="70">
        <f>SUM(D64:J64)</f>
        <v>22172.743859999999</v>
      </c>
      <c r="D64" s="70">
        <v>2890.9</v>
      </c>
      <c r="E64" s="70">
        <v>2148</v>
      </c>
      <c r="F64" s="70">
        <v>3923.8438599999999</v>
      </c>
      <c r="G64" s="70">
        <v>3302.5</v>
      </c>
      <c r="H64" s="70">
        <v>3302.5</v>
      </c>
      <c r="I64" s="70">
        <f>SUM(H64)</f>
        <v>3302.5</v>
      </c>
      <c r="J64" s="70">
        <f>SUM(I64)</f>
        <v>3302.5</v>
      </c>
      <c r="K64" s="127"/>
      <c r="M64" s="2"/>
      <c r="N64" s="2"/>
    </row>
    <row r="65" spans="1:14">
      <c r="A65" s="137" t="s">
        <v>102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M65" s="2"/>
      <c r="N65" s="2"/>
    </row>
    <row r="66" spans="1:14">
      <c r="A66" s="10"/>
      <c r="B66" s="11" t="s">
        <v>18</v>
      </c>
      <c r="C66" s="53">
        <f>SUM(D66:J66)</f>
        <v>19632.542119999998</v>
      </c>
      <c r="D66" s="53">
        <f t="shared" ref="D66:J66" si="27">SUM(D67)</f>
        <v>2263.1</v>
      </c>
      <c r="E66" s="53">
        <f t="shared" si="27"/>
        <v>2306.9</v>
      </c>
      <c r="F66" s="53">
        <f t="shared" si="27"/>
        <v>3619.3421199999998</v>
      </c>
      <c r="G66" s="53">
        <f t="shared" si="27"/>
        <v>2860.8</v>
      </c>
      <c r="H66" s="53">
        <f t="shared" si="27"/>
        <v>2860.8</v>
      </c>
      <c r="I66" s="53">
        <f t="shared" si="27"/>
        <v>2860.8</v>
      </c>
      <c r="J66" s="53">
        <f t="shared" si="27"/>
        <v>2860.8</v>
      </c>
      <c r="K66" s="93">
        <v>15</v>
      </c>
      <c r="M66" s="2"/>
      <c r="N66" s="2"/>
    </row>
    <row r="67" spans="1:14">
      <c r="A67" s="9"/>
      <c r="B67" s="12" t="s">
        <v>4</v>
      </c>
      <c r="C67" s="70">
        <f>SUM(D67:J67)</f>
        <v>19632.542119999998</v>
      </c>
      <c r="D67" s="70">
        <v>2263.1</v>
      </c>
      <c r="E67" s="70">
        <v>2306.9</v>
      </c>
      <c r="F67" s="70">
        <v>3619.3421199999998</v>
      </c>
      <c r="G67" s="70">
        <v>2860.8</v>
      </c>
      <c r="H67" s="70">
        <v>2860.8</v>
      </c>
      <c r="I67" s="70">
        <f>SUM(H67)</f>
        <v>2860.8</v>
      </c>
      <c r="J67" s="70">
        <f>SUM(I67)</f>
        <v>2860.8</v>
      </c>
      <c r="K67" s="127"/>
      <c r="M67" s="2"/>
      <c r="N67" s="2"/>
    </row>
    <row r="68" spans="1:14">
      <c r="A68" s="137" t="s">
        <v>103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9"/>
    </row>
    <row r="69" spans="1:14">
      <c r="A69" s="10"/>
      <c r="B69" s="11" t="s">
        <v>31</v>
      </c>
      <c r="C69" s="53">
        <f>SUM(D69:J69)</f>
        <v>44522.968370000002</v>
      </c>
      <c r="D69" s="53">
        <f>SUM(D70:D71)</f>
        <v>4722.8999999999996</v>
      </c>
      <c r="E69" s="53">
        <f t="shared" ref="E69:J69" si="28">SUM(E70:E71)</f>
        <v>8596.6</v>
      </c>
      <c r="F69" s="53">
        <f t="shared" si="28"/>
        <v>12350.668369999999</v>
      </c>
      <c r="G69" s="53">
        <f t="shared" si="28"/>
        <v>4713.2000000000007</v>
      </c>
      <c r="H69" s="53">
        <f t="shared" si="28"/>
        <v>4713.2000000000007</v>
      </c>
      <c r="I69" s="53">
        <f t="shared" si="28"/>
        <v>4713.2000000000007</v>
      </c>
      <c r="J69" s="53">
        <f t="shared" si="28"/>
        <v>4713.2000000000007</v>
      </c>
      <c r="K69" s="93" t="s">
        <v>94</v>
      </c>
    </row>
    <row r="70" spans="1:14">
      <c r="A70" s="9"/>
      <c r="B70" s="12" t="s">
        <v>4</v>
      </c>
      <c r="C70" s="70">
        <f>SUM(D70:J70)</f>
        <v>44176.768369999991</v>
      </c>
      <c r="D70" s="70">
        <f>SUM(D74+D77+D84+D87+D96+D90+D99+D105+D93+D102+D80)</f>
        <v>4722.8999999999996</v>
      </c>
      <c r="E70" s="70">
        <f t="shared" ref="E70:J70" si="29">SUM(E74+E77+E84+E87+E96+E90+E99+E105+E93+E102+E80+E108)</f>
        <v>8250.4</v>
      </c>
      <c r="F70" s="70">
        <f>SUM(F74+F77+F84+F87+F96+F90+F99+F105+F93+F102+F80+F108)</f>
        <v>12350.668369999999</v>
      </c>
      <c r="G70" s="70">
        <f t="shared" si="29"/>
        <v>4713.2000000000007</v>
      </c>
      <c r="H70" s="70">
        <f t="shared" si="29"/>
        <v>4713.2000000000007</v>
      </c>
      <c r="I70" s="70">
        <f t="shared" si="29"/>
        <v>4713.2000000000007</v>
      </c>
      <c r="J70" s="70">
        <f t="shared" si="29"/>
        <v>4713.2000000000007</v>
      </c>
      <c r="K70" s="127"/>
    </row>
    <row r="71" spans="1:14">
      <c r="A71" s="4"/>
      <c r="B71" s="12" t="s">
        <v>5</v>
      </c>
      <c r="C71" s="70">
        <f>SUM(D71:J71)</f>
        <v>346.2</v>
      </c>
      <c r="D71" s="70">
        <f>SUM(D81)</f>
        <v>0</v>
      </c>
      <c r="E71" s="70">
        <f t="shared" ref="E71:J71" si="30">SUM(E81)</f>
        <v>346.2</v>
      </c>
      <c r="F71" s="70">
        <f t="shared" si="30"/>
        <v>0</v>
      </c>
      <c r="G71" s="70">
        <f t="shared" si="30"/>
        <v>0</v>
      </c>
      <c r="H71" s="70">
        <f t="shared" si="30"/>
        <v>0</v>
      </c>
      <c r="I71" s="70">
        <f t="shared" si="30"/>
        <v>0</v>
      </c>
      <c r="J71" s="70">
        <f t="shared" si="30"/>
        <v>0</v>
      </c>
      <c r="K71" s="52"/>
    </row>
    <row r="72" spans="1:14">
      <c r="A72" s="124" t="s">
        <v>48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4">
      <c r="A73" s="4"/>
      <c r="B73" s="23" t="s">
        <v>43</v>
      </c>
      <c r="C73" s="59">
        <f t="shared" ref="C73:J73" si="31">SUM(C74)</f>
        <v>2922.4000599999999</v>
      </c>
      <c r="D73" s="59">
        <f t="shared" si="31"/>
        <v>369.2</v>
      </c>
      <c r="E73" s="59">
        <f t="shared" si="31"/>
        <v>404.9</v>
      </c>
      <c r="F73" s="59">
        <f t="shared" si="31"/>
        <v>384.30005999999997</v>
      </c>
      <c r="G73" s="59">
        <f t="shared" si="31"/>
        <v>441</v>
      </c>
      <c r="H73" s="59">
        <f t="shared" si="31"/>
        <v>441</v>
      </c>
      <c r="I73" s="59">
        <f t="shared" si="31"/>
        <v>441</v>
      </c>
      <c r="J73" s="59">
        <f t="shared" si="31"/>
        <v>441</v>
      </c>
      <c r="K73" s="93">
        <v>16</v>
      </c>
    </row>
    <row r="74" spans="1:14">
      <c r="A74" s="4"/>
      <c r="B74" s="12" t="s">
        <v>4</v>
      </c>
      <c r="C74" s="54">
        <f>SUM(D74:J74)</f>
        <v>2922.4000599999999</v>
      </c>
      <c r="D74" s="54">
        <v>369.2</v>
      </c>
      <c r="E74" s="54">
        <v>404.9</v>
      </c>
      <c r="F74" s="54">
        <v>384.30005999999997</v>
      </c>
      <c r="G74" s="54">
        <v>441</v>
      </c>
      <c r="H74" s="54">
        <v>441</v>
      </c>
      <c r="I74" s="54">
        <f>SUM(H74)</f>
        <v>441</v>
      </c>
      <c r="J74" s="54">
        <f>SUM(I74)</f>
        <v>441</v>
      </c>
      <c r="K74" s="94"/>
    </row>
    <row r="75" spans="1:14">
      <c r="A75" s="124" t="s">
        <v>54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6"/>
    </row>
    <row r="76" spans="1:14">
      <c r="A76" s="4"/>
      <c r="B76" s="23" t="s">
        <v>43</v>
      </c>
      <c r="C76" s="59">
        <f>SUM(C77)</f>
        <v>7980.5203500000007</v>
      </c>
      <c r="D76" s="59">
        <f>SUM(D77)</f>
        <v>1098.7</v>
      </c>
      <c r="E76" s="59">
        <f t="shared" ref="E76:J76" si="32">SUM(E77)</f>
        <v>976.1</v>
      </c>
      <c r="F76" s="59">
        <f t="shared" si="32"/>
        <v>1054.52035</v>
      </c>
      <c r="G76" s="59">
        <f t="shared" si="32"/>
        <v>1212.8</v>
      </c>
      <c r="H76" s="59">
        <f t="shared" si="32"/>
        <v>1212.8</v>
      </c>
      <c r="I76" s="59">
        <f t="shared" si="32"/>
        <v>1212.8</v>
      </c>
      <c r="J76" s="59">
        <f t="shared" si="32"/>
        <v>1212.8</v>
      </c>
      <c r="K76" s="93">
        <v>5</v>
      </c>
    </row>
    <row r="77" spans="1:14">
      <c r="A77" s="4"/>
      <c r="B77" s="12" t="s">
        <v>4</v>
      </c>
      <c r="C77" s="54">
        <f>SUM(D77:J77)</f>
        <v>7980.5203500000007</v>
      </c>
      <c r="D77" s="54">
        <v>1098.7</v>
      </c>
      <c r="E77" s="54">
        <v>976.1</v>
      </c>
      <c r="F77" s="54">
        <v>1054.52035</v>
      </c>
      <c r="G77" s="54">
        <v>1212.8</v>
      </c>
      <c r="H77" s="54">
        <v>1212.8</v>
      </c>
      <c r="I77" s="54">
        <f>SUM(H77)</f>
        <v>1212.8</v>
      </c>
      <c r="J77" s="54">
        <f>SUM(I77)</f>
        <v>1212.8</v>
      </c>
      <c r="K77" s="94"/>
    </row>
    <row r="78" spans="1:14" ht="15" customHeight="1">
      <c r="A78" s="124" t="s">
        <v>122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6"/>
    </row>
    <row r="79" spans="1:14">
      <c r="A79" s="4"/>
      <c r="B79" s="23" t="s">
        <v>43</v>
      </c>
      <c r="C79" s="59">
        <f>SUM(D79:J79)</f>
        <v>1677.2</v>
      </c>
      <c r="D79" s="59">
        <f>SUM(D80:D81)</f>
        <v>500</v>
      </c>
      <c r="E79" s="59">
        <f t="shared" ref="E79:J79" si="33">SUM(E80:E81)</f>
        <v>1177.2</v>
      </c>
      <c r="F79" s="59">
        <f t="shared" si="33"/>
        <v>0</v>
      </c>
      <c r="G79" s="59">
        <f t="shared" si="33"/>
        <v>0</v>
      </c>
      <c r="H79" s="59">
        <f t="shared" si="33"/>
        <v>0</v>
      </c>
      <c r="I79" s="59">
        <f t="shared" si="33"/>
        <v>0</v>
      </c>
      <c r="J79" s="59">
        <f t="shared" si="33"/>
        <v>0</v>
      </c>
      <c r="K79" s="93">
        <v>12</v>
      </c>
    </row>
    <row r="80" spans="1:14">
      <c r="A80" s="4"/>
      <c r="B80" s="19" t="s">
        <v>4</v>
      </c>
      <c r="C80" s="54">
        <f>SUM(D80:J80)</f>
        <v>1331</v>
      </c>
      <c r="D80" s="54">
        <v>500</v>
      </c>
      <c r="E80" s="54">
        <v>831</v>
      </c>
      <c r="F80" s="54">
        <v>0</v>
      </c>
      <c r="G80" s="54">
        <v>0</v>
      </c>
      <c r="H80" s="54">
        <v>0</v>
      </c>
      <c r="I80" s="54">
        <f>SUM(H80)</f>
        <v>0</v>
      </c>
      <c r="J80" s="54">
        <f>SUM(I80)</f>
        <v>0</v>
      </c>
      <c r="K80" s="127"/>
    </row>
    <row r="81" spans="1:11">
      <c r="A81" s="4"/>
      <c r="B81" s="12" t="s">
        <v>5</v>
      </c>
      <c r="C81" s="54">
        <f>SUM(D81:J81)</f>
        <v>346.2</v>
      </c>
      <c r="D81" s="54"/>
      <c r="E81" s="54">
        <v>346.2</v>
      </c>
      <c r="F81" s="54"/>
      <c r="G81" s="54"/>
      <c r="H81" s="54"/>
      <c r="I81" s="54"/>
      <c r="J81" s="54"/>
      <c r="K81" s="94"/>
    </row>
    <row r="82" spans="1:11">
      <c r="A82" s="124" t="s">
        <v>49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6"/>
    </row>
    <row r="83" spans="1:11">
      <c r="A83" s="4"/>
      <c r="B83" s="23" t="s">
        <v>43</v>
      </c>
      <c r="C83" s="59">
        <f>SUM(C84)</f>
        <v>924.02911999999992</v>
      </c>
      <c r="D83" s="59">
        <f>SUM(D84)</f>
        <v>116.1</v>
      </c>
      <c r="E83" s="59">
        <f t="shared" ref="E83:J83" si="34">SUM(E84)</f>
        <v>69.3</v>
      </c>
      <c r="F83" s="59">
        <f t="shared" si="34"/>
        <v>77.029120000000006</v>
      </c>
      <c r="G83" s="59">
        <f t="shared" si="34"/>
        <v>165.4</v>
      </c>
      <c r="H83" s="59">
        <f t="shared" si="34"/>
        <v>165.4</v>
      </c>
      <c r="I83" s="59">
        <f t="shared" si="34"/>
        <v>165.4</v>
      </c>
      <c r="J83" s="59">
        <f t="shared" si="34"/>
        <v>165.4</v>
      </c>
      <c r="K83" s="93">
        <v>14</v>
      </c>
    </row>
    <row r="84" spans="1:11">
      <c r="A84" s="4"/>
      <c r="B84" s="12" t="s">
        <v>4</v>
      </c>
      <c r="C84" s="54">
        <f>SUM(D84:J84)</f>
        <v>924.02911999999992</v>
      </c>
      <c r="D84" s="54">
        <v>116.1</v>
      </c>
      <c r="E84" s="54">
        <v>69.3</v>
      </c>
      <c r="F84" s="54">
        <v>77.029120000000006</v>
      </c>
      <c r="G84" s="54">
        <v>165.4</v>
      </c>
      <c r="H84" s="54">
        <v>165.4</v>
      </c>
      <c r="I84" s="54">
        <f>SUM(H84)</f>
        <v>165.4</v>
      </c>
      <c r="J84" s="54">
        <f>SUM(I84)</f>
        <v>165.4</v>
      </c>
      <c r="K84" s="94"/>
    </row>
    <row r="85" spans="1:11">
      <c r="A85" s="124" t="s">
        <v>61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6"/>
    </row>
    <row r="86" spans="1:11">
      <c r="A86" s="4"/>
      <c r="B86" s="23" t="s">
        <v>43</v>
      </c>
      <c r="C86" s="59">
        <f>SUM(C87)</f>
        <v>16669.099999999999</v>
      </c>
      <c r="D86" s="59">
        <f>SUM(D87)</f>
        <v>1685.5</v>
      </c>
      <c r="E86" s="59">
        <f t="shared" ref="E86:J86" si="35">SUM(E87)</f>
        <v>2669.2</v>
      </c>
      <c r="F86" s="59">
        <f t="shared" si="35"/>
        <v>2900</v>
      </c>
      <c r="G86" s="59">
        <f t="shared" si="35"/>
        <v>2353.6</v>
      </c>
      <c r="H86" s="59">
        <f t="shared" si="35"/>
        <v>2353.6</v>
      </c>
      <c r="I86" s="59">
        <f t="shared" si="35"/>
        <v>2353.6</v>
      </c>
      <c r="J86" s="59">
        <f t="shared" si="35"/>
        <v>2353.6</v>
      </c>
      <c r="K86" s="93">
        <v>5</v>
      </c>
    </row>
    <row r="87" spans="1:11">
      <c r="A87" s="4"/>
      <c r="B87" s="12" t="s">
        <v>4</v>
      </c>
      <c r="C87" s="54">
        <f>SUM(D87:J87)</f>
        <v>16669.099999999999</v>
      </c>
      <c r="D87" s="54">
        <v>1685.5</v>
      </c>
      <c r="E87" s="54">
        <v>2669.2</v>
      </c>
      <c r="F87" s="54">
        <v>2900</v>
      </c>
      <c r="G87" s="54">
        <v>2353.6</v>
      </c>
      <c r="H87" s="54">
        <v>2353.6</v>
      </c>
      <c r="I87" s="54">
        <f>SUM(H87)</f>
        <v>2353.6</v>
      </c>
      <c r="J87" s="54">
        <f>SUM(I87)</f>
        <v>2353.6</v>
      </c>
      <c r="K87" s="94"/>
    </row>
    <row r="88" spans="1:11">
      <c r="A88" s="124" t="s">
        <v>59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6"/>
    </row>
    <row r="89" spans="1:11">
      <c r="A89" s="4"/>
      <c r="B89" s="23" t="s">
        <v>43</v>
      </c>
      <c r="C89" s="59">
        <f>SUM(C90)</f>
        <v>2474.4</v>
      </c>
      <c r="D89" s="59">
        <f>SUM(D90)</f>
        <v>773.4</v>
      </c>
      <c r="E89" s="59">
        <f t="shared" ref="E89:J89" si="36">SUM(E90)</f>
        <v>1701</v>
      </c>
      <c r="F89" s="59">
        <f t="shared" si="36"/>
        <v>0</v>
      </c>
      <c r="G89" s="59">
        <f t="shared" si="36"/>
        <v>0</v>
      </c>
      <c r="H89" s="59">
        <f t="shared" si="36"/>
        <v>0</v>
      </c>
      <c r="I89" s="59">
        <f t="shared" si="36"/>
        <v>0</v>
      </c>
      <c r="J89" s="59">
        <f t="shared" si="36"/>
        <v>0</v>
      </c>
      <c r="K89" s="93">
        <v>5</v>
      </c>
    </row>
    <row r="90" spans="1:11">
      <c r="A90" s="4"/>
      <c r="B90" s="12" t="s">
        <v>4</v>
      </c>
      <c r="C90" s="54">
        <f>SUM(D90:J90)</f>
        <v>2474.4</v>
      </c>
      <c r="D90" s="54">
        <v>773.4</v>
      </c>
      <c r="E90" s="54">
        <v>1701</v>
      </c>
      <c r="F90" s="54">
        <v>0</v>
      </c>
      <c r="G90" s="54">
        <v>0</v>
      </c>
      <c r="H90" s="54">
        <f>SUM(G90)</f>
        <v>0</v>
      </c>
      <c r="I90" s="54">
        <f>SUM(H90)</f>
        <v>0</v>
      </c>
      <c r="J90" s="54">
        <f>SUM(I90)</f>
        <v>0</v>
      </c>
      <c r="K90" s="94"/>
    </row>
    <row r="91" spans="1:11">
      <c r="A91" s="124" t="s">
        <v>70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6"/>
    </row>
    <row r="92" spans="1:11">
      <c r="A92" s="4"/>
      <c r="B92" s="23" t="s">
        <v>43</v>
      </c>
      <c r="C92" s="59">
        <f>SUM(C93)</f>
        <v>0</v>
      </c>
      <c r="D92" s="59">
        <f>SUM(D93)</f>
        <v>0</v>
      </c>
      <c r="E92" s="59">
        <f t="shared" ref="E92:J92" si="37">SUM(E93)</f>
        <v>0</v>
      </c>
      <c r="F92" s="59">
        <f t="shared" si="37"/>
        <v>0</v>
      </c>
      <c r="G92" s="59">
        <f t="shared" si="37"/>
        <v>0</v>
      </c>
      <c r="H92" s="59">
        <f t="shared" si="37"/>
        <v>0</v>
      </c>
      <c r="I92" s="59">
        <f t="shared" si="37"/>
        <v>0</v>
      </c>
      <c r="J92" s="59">
        <f t="shared" si="37"/>
        <v>0</v>
      </c>
      <c r="K92" s="93">
        <v>5</v>
      </c>
    </row>
    <row r="93" spans="1:11">
      <c r="A93" s="4"/>
      <c r="B93" s="12" t="s">
        <v>4</v>
      </c>
      <c r="C93" s="54">
        <f>SUM(D93:J93)</f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f>SUM(H93)</f>
        <v>0</v>
      </c>
      <c r="J93" s="54">
        <f>SUM(I93)</f>
        <v>0</v>
      </c>
      <c r="K93" s="94"/>
    </row>
    <row r="94" spans="1:11">
      <c r="A94" s="124" t="s">
        <v>53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6"/>
    </row>
    <row r="95" spans="1:11">
      <c r="A95" s="4"/>
      <c r="B95" s="23" t="s">
        <v>43</v>
      </c>
      <c r="C95" s="59">
        <f>SUM(C96)</f>
        <v>1615.0898999999999</v>
      </c>
      <c r="D95" s="59">
        <f>SUM(D96)</f>
        <v>92</v>
      </c>
      <c r="E95" s="59">
        <f t="shared" ref="E95:J95" si="38">SUM(E96)</f>
        <v>99.9</v>
      </c>
      <c r="F95" s="59">
        <f t="shared" si="38"/>
        <v>99.989900000000006</v>
      </c>
      <c r="G95" s="59">
        <f t="shared" si="38"/>
        <v>330.8</v>
      </c>
      <c r="H95" s="59">
        <f t="shared" si="38"/>
        <v>330.8</v>
      </c>
      <c r="I95" s="59">
        <f t="shared" si="38"/>
        <v>330.8</v>
      </c>
      <c r="J95" s="59">
        <f t="shared" si="38"/>
        <v>330.8</v>
      </c>
      <c r="K95" s="93">
        <v>13</v>
      </c>
    </row>
    <row r="96" spans="1:11">
      <c r="A96" s="4"/>
      <c r="B96" s="12" t="s">
        <v>4</v>
      </c>
      <c r="C96" s="54">
        <f>SUM(D96:J96)</f>
        <v>1615.0898999999999</v>
      </c>
      <c r="D96" s="54">
        <v>92</v>
      </c>
      <c r="E96" s="54">
        <v>99.9</v>
      </c>
      <c r="F96" s="54">
        <v>99.989900000000006</v>
      </c>
      <c r="G96" s="54">
        <v>330.8</v>
      </c>
      <c r="H96" s="54">
        <v>330.8</v>
      </c>
      <c r="I96" s="54">
        <f>SUM(H96)</f>
        <v>330.8</v>
      </c>
      <c r="J96" s="54">
        <f>SUM(I96)</f>
        <v>330.8</v>
      </c>
      <c r="K96" s="94"/>
    </row>
    <row r="97" spans="1:11">
      <c r="A97" s="124" t="s">
        <v>58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6"/>
    </row>
    <row r="98" spans="1:11">
      <c r="A98" s="4"/>
      <c r="B98" s="23" t="s">
        <v>43</v>
      </c>
      <c r="C98" s="59">
        <f>SUM(C99)</f>
        <v>1076.4000000000001</v>
      </c>
      <c r="D98" s="59">
        <f>SUM(D99)</f>
        <v>88</v>
      </c>
      <c r="E98" s="59">
        <f t="shared" ref="E98:J98" si="39">SUM(E99)</f>
        <v>0</v>
      </c>
      <c r="F98" s="59">
        <f t="shared" si="39"/>
        <v>150</v>
      </c>
      <c r="G98" s="59">
        <f t="shared" si="39"/>
        <v>209.6</v>
      </c>
      <c r="H98" s="59">
        <f t="shared" si="39"/>
        <v>209.6</v>
      </c>
      <c r="I98" s="59">
        <f t="shared" si="39"/>
        <v>209.6</v>
      </c>
      <c r="J98" s="59">
        <f t="shared" si="39"/>
        <v>209.6</v>
      </c>
      <c r="K98" s="93">
        <v>10</v>
      </c>
    </row>
    <row r="99" spans="1:11">
      <c r="A99" s="4"/>
      <c r="B99" s="12" t="s">
        <v>4</v>
      </c>
      <c r="C99" s="54">
        <f>SUM(D99:J99)</f>
        <v>1076.4000000000001</v>
      </c>
      <c r="D99" s="54">
        <v>88</v>
      </c>
      <c r="E99" s="54">
        <v>0</v>
      </c>
      <c r="F99" s="54">
        <v>150</v>
      </c>
      <c r="G99" s="54">
        <v>209.6</v>
      </c>
      <c r="H99" s="54">
        <v>209.6</v>
      </c>
      <c r="I99" s="54">
        <f>SUM(H99)</f>
        <v>209.6</v>
      </c>
      <c r="J99" s="54">
        <f>SUM(I99)</f>
        <v>209.6</v>
      </c>
      <c r="K99" s="94"/>
    </row>
    <row r="100" spans="1:11">
      <c r="A100" s="124" t="s">
        <v>71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6"/>
    </row>
    <row r="101" spans="1:11">
      <c r="A101" s="4"/>
      <c r="B101" s="23" t="s">
        <v>43</v>
      </c>
      <c r="C101" s="59">
        <f>SUM(C102)</f>
        <v>1754.8289400000001</v>
      </c>
      <c r="D101" s="59">
        <f>SUM(D102)</f>
        <v>0</v>
      </c>
      <c r="E101" s="59">
        <f t="shared" ref="E101:J101" si="40">SUM(E102)</f>
        <v>0</v>
      </c>
      <c r="F101" s="59">
        <f t="shared" si="40"/>
        <v>1754.8289400000001</v>
      </c>
      <c r="G101" s="59">
        <f t="shared" si="40"/>
        <v>0</v>
      </c>
      <c r="H101" s="59">
        <f t="shared" si="40"/>
        <v>0</v>
      </c>
      <c r="I101" s="59">
        <f t="shared" si="40"/>
        <v>0</v>
      </c>
      <c r="J101" s="59">
        <f t="shared" si="40"/>
        <v>0</v>
      </c>
      <c r="K101" s="93">
        <v>6</v>
      </c>
    </row>
    <row r="102" spans="1:11">
      <c r="A102" s="4"/>
      <c r="B102" s="12" t="s">
        <v>4</v>
      </c>
      <c r="C102" s="54">
        <f>SUM(D102:J102)</f>
        <v>1754.8289400000001</v>
      </c>
      <c r="D102" s="54">
        <v>0</v>
      </c>
      <c r="E102" s="54">
        <v>0</v>
      </c>
      <c r="F102" s="54">
        <v>1754.8289400000001</v>
      </c>
      <c r="G102" s="54">
        <v>0</v>
      </c>
      <c r="H102" s="54">
        <v>0</v>
      </c>
      <c r="I102" s="54">
        <f>SUM(H102)</f>
        <v>0</v>
      </c>
      <c r="J102" s="54">
        <f>SUM(I102)</f>
        <v>0</v>
      </c>
      <c r="K102" s="94"/>
    </row>
    <row r="103" spans="1:11">
      <c r="A103" s="124" t="s">
        <v>68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6"/>
    </row>
    <row r="104" spans="1:11">
      <c r="A104" s="4"/>
      <c r="B104" s="23" t="s">
        <v>43</v>
      </c>
      <c r="C104" s="87">
        <f>SUM(C105)</f>
        <v>7429</v>
      </c>
      <c r="D104" s="87">
        <f>SUM(D105)</f>
        <v>0</v>
      </c>
      <c r="E104" s="87">
        <f t="shared" ref="E104:J104" si="41">SUM(E105)</f>
        <v>1499</v>
      </c>
      <c r="F104" s="87">
        <f t="shared" si="41"/>
        <v>5930</v>
      </c>
      <c r="G104" s="87">
        <f t="shared" si="41"/>
        <v>0</v>
      </c>
      <c r="H104" s="87">
        <f t="shared" si="41"/>
        <v>0</v>
      </c>
      <c r="I104" s="87">
        <f t="shared" si="41"/>
        <v>0</v>
      </c>
      <c r="J104" s="87">
        <f t="shared" si="41"/>
        <v>0</v>
      </c>
      <c r="K104" s="93">
        <v>5</v>
      </c>
    </row>
    <row r="105" spans="1:11">
      <c r="A105" s="4"/>
      <c r="B105" s="12" t="s">
        <v>4</v>
      </c>
      <c r="C105" s="86">
        <f>SUM(D105:J105)</f>
        <v>7429</v>
      </c>
      <c r="D105" s="86">
        <v>0</v>
      </c>
      <c r="E105" s="86">
        <v>1499</v>
      </c>
      <c r="F105" s="86">
        <v>5930</v>
      </c>
      <c r="G105" s="86">
        <v>0</v>
      </c>
      <c r="H105" s="86">
        <v>0</v>
      </c>
      <c r="I105" s="86">
        <f>SUM(H105)</f>
        <v>0</v>
      </c>
      <c r="J105" s="86">
        <f>SUM(I105)</f>
        <v>0</v>
      </c>
      <c r="K105" s="94"/>
    </row>
    <row r="106" spans="1:11">
      <c r="A106" s="124" t="s">
        <v>123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6"/>
    </row>
    <row r="107" spans="1:11">
      <c r="A107" s="4"/>
      <c r="B107" s="23" t="s">
        <v>43</v>
      </c>
      <c r="C107" s="59">
        <f>SUM(C108)</f>
        <v>0</v>
      </c>
      <c r="D107" s="59">
        <f>SUM(D108)</f>
        <v>0</v>
      </c>
      <c r="E107" s="59">
        <f t="shared" ref="E107:J107" si="42">SUM(E108)</f>
        <v>0</v>
      </c>
      <c r="F107" s="59">
        <f t="shared" si="42"/>
        <v>0</v>
      </c>
      <c r="G107" s="59">
        <f t="shared" si="42"/>
        <v>0</v>
      </c>
      <c r="H107" s="59">
        <f t="shared" si="42"/>
        <v>0</v>
      </c>
      <c r="I107" s="59">
        <f t="shared" si="42"/>
        <v>0</v>
      </c>
      <c r="J107" s="59">
        <f t="shared" si="42"/>
        <v>0</v>
      </c>
      <c r="K107" s="93">
        <v>5</v>
      </c>
    </row>
    <row r="108" spans="1:11">
      <c r="A108" s="4"/>
      <c r="B108" s="12" t="s">
        <v>4</v>
      </c>
      <c r="C108" s="54">
        <f>SUM(D108:J108)</f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f>SUM(H108)</f>
        <v>0</v>
      </c>
      <c r="J108" s="54">
        <f>SUM(I108)</f>
        <v>0</v>
      </c>
      <c r="K108" s="94"/>
    </row>
    <row r="109" spans="1:11" ht="15" customHeight="1">
      <c r="A109" s="137" t="s">
        <v>116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9"/>
    </row>
    <row r="110" spans="1:11">
      <c r="A110" s="4"/>
      <c r="B110" s="18" t="s">
        <v>18</v>
      </c>
      <c r="C110" s="85">
        <f>SUM(D110:J110)</f>
        <v>4575.1000000000004</v>
      </c>
      <c r="D110" s="85">
        <f>SUM(D111:D112)</f>
        <v>0</v>
      </c>
      <c r="E110" s="85">
        <f t="shared" ref="E110:J110" si="43">SUM(E111:E112)</f>
        <v>0</v>
      </c>
      <c r="F110" s="85">
        <f t="shared" si="43"/>
        <v>1775.1</v>
      </c>
      <c r="G110" s="85">
        <f t="shared" si="43"/>
        <v>700</v>
      </c>
      <c r="H110" s="85">
        <f t="shared" si="43"/>
        <v>700</v>
      </c>
      <c r="I110" s="85">
        <f t="shared" si="43"/>
        <v>700</v>
      </c>
      <c r="J110" s="85">
        <f t="shared" si="43"/>
        <v>700</v>
      </c>
      <c r="K110" s="93">
        <v>12</v>
      </c>
    </row>
    <row r="111" spans="1:11">
      <c r="A111" s="4"/>
      <c r="B111" s="12" t="s">
        <v>4</v>
      </c>
      <c r="C111" s="86">
        <f>SUM(D111:J111)</f>
        <v>3600</v>
      </c>
      <c r="D111" s="86">
        <v>0</v>
      </c>
      <c r="E111" s="86">
        <v>0</v>
      </c>
      <c r="F111" s="86">
        <v>800</v>
      </c>
      <c r="G111" s="86">
        <v>700</v>
      </c>
      <c r="H111" s="86">
        <v>700</v>
      </c>
      <c r="I111" s="86">
        <f>SUM(H111)</f>
        <v>700</v>
      </c>
      <c r="J111" s="86">
        <f>SUM(I111)</f>
        <v>700</v>
      </c>
      <c r="K111" s="127"/>
    </row>
    <row r="112" spans="1:11">
      <c r="A112" s="9"/>
      <c r="B112" s="12" t="s">
        <v>5</v>
      </c>
      <c r="C112" s="86">
        <f>SUM(D112:J112)</f>
        <v>975.1</v>
      </c>
      <c r="D112" s="86"/>
      <c r="E112" s="86">
        <v>0</v>
      </c>
      <c r="F112" s="86">
        <v>975.1</v>
      </c>
      <c r="G112" s="86"/>
      <c r="H112" s="86"/>
      <c r="I112" s="86"/>
      <c r="J112" s="86"/>
      <c r="K112" s="94"/>
    </row>
    <row r="113" spans="1:12" ht="30.75" customHeight="1">
      <c r="A113" s="119" t="s">
        <v>23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1"/>
    </row>
    <row r="114" spans="1:12" ht="27">
      <c r="A114" s="32"/>
      <c r="B114" s="31" t="s">
        <v>27</v>
      </c>
      <c r="C114" s="83">
        <f>SUM(D114:J114)</f>
        <v>88497.3</v>
      </c>
      <c r="D114" s="83">
        <f t="shared" ref="D114:J114" si="44">SUM(D115:D116)</f>
        <v>9165.5</v>
      </c>
      <c r="E114" s="83">
        <f t="shared" si="44"/>
        <v>2961.6</v>
      </c>
      <c r="F114" s="83">
        <f t="shared" si="44"/>
        <v>31065</v>
      </c>
      <c r="G114" s="83">
        <f t="shared" si="44"/>
        <v>10576.3</v>
      </c>
      <c r="H114" s="83">
        <f t="shared" si="44"/>
        <v>11576.3</v>
      </c>
      <c r="I114" s="83">
        <f t="shared" si="44"/>
        <v>11576.3</v>
      </c>
      <c r="J114" s="83">
        <f t="shared" si="44"/>
        <v>11576.3</v>
      </c>
      <c r="K114" s="146" t="s">
        <v>63</v>
      </c>
      <c r="L114" s="28"/>
    </row>
    <row r="115" spans="1:12">
      <c r="A115" s="32"/>
      <c r="B115" s="30" t="s">
        <v>4</v>
      </c>
      <c r="C115" s="84">
        <f>SUM(D115:J115)</f>
        <v>68652.900000000009</v>
      </c>
      <c r="D115" s="73">
        <f>SUM(D119+D165)</f>
        <v>2821.1000000000004</v>
      </c>
      <c r="E115" s="73">
        <f>SUM(E119+E165)</f>
        <v>2961.6</v>
      </c>
      <c r="F115" s="73">
        <f>F119+F165</f>
        <v>17565</v>
      </c>
      <c r="G115" s="73">
        <f t="shared" ref="G115:J116" si="45">SUM(G119+G165)</f>
        <v>10576.3</v>
      </c>
      <c r="H115" s="73">
        <f t="shared" si="45"/>
        <v>11576.3</v>
      </c>
      <c r="I115" s="73">
        <f t="shared" si="45"/>
        <v>11576.3</v>
      </c>
      <c r="J115" s="73">
        <f t="shared" si="45"/>
        <v>11576.3</v>
      </c>
      <c r="K115" s="147"/>
    </row>
    <row r="116" spans="1:12">
      <c r="A116" s="32"/>
      <c r="B116" s="30" t="s">
        <v>5</v>
      </c>
      <c r="C116" s="84">
        <f>SUM(D116:J116)</f>
        <v>19844.400000000001</v>
      </c>
      <c r="D116" s="73">
        <f>SUM(D120+D166)</f>
        <v>6344.4</v>
      </c>
      <c r="E116" s="73">
        <f>SUM(E120+E166)</f>
        <v>0</v>
      </c>
      <c r="F116" s="73">
        <f>SUM(F120+F166)</f>
        <v>13500</v>
      </c>
      <c r="G116" s="73">
        <f t="shared" si="45"/>
        <v>0</v>
      </c>
      <c r="H116" s="73">
        <f t="shared" si="45"/>
        <v>0</v>
      </c>
      <c r="I116" s="73">
        <f t="shared" si="45"/>
        <v>0</v>
      </c>
      <c r="J116" s="73">
        <f t="shared" si="45"/>
        <v>0</v>
      </c>
      <c r="K116" s="147"/>
    </row>
    <row r="117" spans="1:12" ht="15" customHeight="1">
      <c r="A117" s="98" t="s">
        <v>10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100"/>
    </row>
    <row r="118" spans="1:12" ht="40.5">
      <c r="A118" s="32"/>
      <c r="B118" s="31" t="s">
        <v>28</v>
      </c>
      <c r="C118" s="56">
        <f t="shared" ref="C118:J118" si="46">SUM(C119:C120)</f>
        <v>54938.8</v>
      </c>
      <c r="D118" s="56">
        <f t="shared" si="46"/>
        <v>4173.6000000000004</v>
      </c>
      <c r="E118" s="56">
        <f t="shared" si="46"/>
        <v>1420</v>
      </c>
      <c r="F118" s="56">
        <f t="shared" si="46"/>
        <v>29500</v>
      </c>
      <c r="G118" s="56">
        <f t="shared" si="46"/>
        <v>4961.3</v>
      </c>
      <c r="H118" s="56">
        <f t="shared" si="46"/>
        <v>4961.3</v>
      </c>
      <c r="I118" s="56">
        <f t="shared" si="46"/>
        <v>4961.3</v>
      </c>
      <c r="J118" s="56">
        <f t="shared" si="46"/>
        <v>4961.3</v>
      </c>
      <c r="K118" s="135" t="s">
        <v>63</v>
      </c>
    </row>
    <row r="119" spans="1:12">
      <c r="A119" s="32"/>
      <c r="B119" s="30" t="s">
        <v>4</v>
      </c>
      <c r="C119" s="82">
        <f>SUM(D119:J119)</f>
        <v>38094.400000000001</v>
      </c>
      <c r="D119" s="82">
        <f t="shared" ref="D119:J120" si="47">SUM(D153+D123)</f>
        <v>829.2</v>
      </c>
      <c r="E119" s="82">
        <f t="shared" si="47"/>
        <v>1420</v>
      </c>
      <c r="F119" s="82">
        <f t="shared" si="47"/>
        <v>16000</v>
      </c>
      <c r="G119" s="82">
        <f t="shared" si="47"/>
        <v>4961.3</v>
      </c>
      <c r="H119" s="82">
        <f t="shared" si="47"/>
        <v>4961.3</v>
      </c>
      <c r="I119" s="82">
        <f t="shared" si="47"/>
        <v>4961.3</v>
      </c>
      <c r="J119" s="82">
        <f t="shared" si="47"/>
        <v>4961.3</v>
      </c>
      <c r="K119" s="156"/>
    </row>
    <row r="120" spans="1:12">
      <c r="A120" s="32"/>
      <c r="B120" s="30" t="s">
        <v>5</v>
      </c>
      <c r="C120" s="82">
        <f>SUM(D120:J120)</f>
        <v>16844.400000000001</v>
      </c>
      <c r="D120" s="82">
        <f t="shared" si="47"/>
        <v>3344.4</v>
      </c>
      <c r="E120" s="82">
        <f t="shared" si="47"/>
        <v>0</v>
      </c>
      <c r="F120" s="82">
        <f t="shared" si="47"/>
        <v>13500</v>
      </c>
      <c r="G120" s="82">
        <f t="shared" si="47"/>
        <v>0</v>
      </c>
      <c r="H120" s="82">
        <f t="shared" si="47"/>
        <v>0</v>
      </c>
      <c r="I120" s="82">
        <f t="shared" si="47"/>
        <v>0</v>
      </c>
      <c r="J120" s="82">
        <f t="shared" si="47"/>
        <v>0</v>
      </c>
      <c r="K120" s="156"/>
    </row>
    <row r="121" spans="1:12" ht="18.75" customHeight="1">
      <c r="A121" s="112" t="s">
        <v>11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4"/>
    </row>
    <row r="122" spans="1:12" ht="39" customHeight="1">
      <c r="A122" s="9"/>
      <c r="B122" s="18" t="s">
        <v>22</v>
      </c>
      <c r="C122" s="53">
        <f>SUM(D122:J122)</f>
        <v>29500</v>
      </c>
      <c r="D122" s="53">
        <f>SUM(D123:D124)</f>
        <v>0</v>
      </c>
      <c r="E122" s="53">
        <f t="shared" ref="E122:J122" si="48">SUM(E123:E124)</f>
        <v>0</v>
      </c>
      <c r="F122" s="53">
        <f t="shared" si="48"/>
        <v>29500</v>
      </c>
      <c r="G122" s="53">
        <f t="shared" si="48"/>
        <v>0</v>
      </c>
      <c r="H122" s="53">
        <f t="shared" si="48"/>
        <v>0</v>
      </c>
      <c r="I122" s="53">
        <f t="shared" si="48"/>
        <v>0</v>
      </c>
      <c r="J122" s="53">
        <f t="shared" si="48"/>
        <v>0</v>
      </c>
      <c r="K122" s="110" t="s">
        <v>63</v>
      </c>
    </row>
    <row r="123" spans="1:12" ht="12.75" customHeight="1">
      <c r="A123" s="9"/>
      <c r="B123" s="12" t="s">
        <v>4</v>
      </c>
      <c r="C123" s="54">
        <f>SUM(D123:J123)</f>
        <v>16000</v>
      </c>
      <c r="D123" s="54">
        <f t="shared" ref="D123:I123" si="49">SUM(D127+D139+D142+D146+D149)</f>
        <v>0</v>
      </c>
      <c r="E123" s="54">
        <f t="shared" si="49"/>
        <v>0</v>
      </c>
      <c r="F123" s="54">
        <f t="shared" si="49"/>
        <v>16000</v>
      </c>
      <c r="G123" s="54">
        <f t="shared" si="49"/>
        <v>0</v>
      </c>
      <c r="H123" s="54">
        <f t="shared" si="49"/>
        <v>0</v>
      </c>
      <c r="I123" s="54">
        <f t="shared" si="49"/>
        <v>0</v>
      </c>
      <c r="J123" s="54">
        <v>0</v>
      </c>
      <c r="K123" s="152"/>
    </row>
    <row r="124" spans="1:12" ht="12.75" customHeight="1">
      <c r="A124" s="9"/>
      <c r="B124" s="19" t="s">
        <v>5</v>
      </c>
      <c r="C124" s="54">
        <f>SUM(D124:J124)</f>
        <v>13500</v>
      </c>
      <c r="D124" s="54">
        <f>SUM(D128+D143+D150)</f>
        <v>0</v>
      </c>
      <c r="E124" s="54">
        <f t="shared" ref="E124:J124" si="50">SUM(E128+E143+E150)</f>
        <v>0</v>
      </c>
      <c r="F124" s="54">
        <f t="shared" si="50"/>
        <v>13500</v>
      </c>
      <c r="G124" s="54">
        <f t="shared" si="50"/>
        <v>0</v>
      </c>
      <c r="H124" s="54">
        <f t="shared" si="50"/>
        <v>0</v>
      </c>
      <c r="I124" s="54">
        <f t="shared" si="50"/>
        <v>0</v>
      </c>
      <c r="J124" s="54">
        <f t="shared" si="50"/>
        <v>0</v>
      </c>
      <c r="K124" s="111"/>
    </row>
    <row r="125" spans="1:12" ht="28.5" customHeight="1">
      <c r="A125" s="102" t="s">
        <v>74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9"/>
    </row>
    <row r="126" spans="1:12" ht="12.75" customHeight="1">
      <c r="A126" s="9"/>
      <c r="B126" s="11" t="s">
        <v>18</v>
      </c>
      <c r="C126" s="68">
        <f>SUM(C127:C128)</f>
        <v>12500</v>
      </c>
      <c r="D126" s="68">
        <f>SUM(D127:D128)</f>
        <v>0</v>
      </c>
      <c r="E126" s="68">
        <f t="shared" ref="E126:J126" si="51">SUM(E127:E128)</f>
        <v>0</v>
      </c>
      <c r="F126" s="68">
        <f t="shared" si="51"/>
        <v>12500</v>
      </c>
      <c r="G126" s="68">
        <f t="shared" si="51"/>
        <v>0</v>
      </c>
      <c r="H126" s="68">
        <f t="shared" si="51"/>
        <v>0</v>
      </c>
      <c r="I126" s="68">
        <f t="shared" si="51"/>
        <v>0</v>
      </c>
      <c r="J126" s="68">
        <f t="shared" si="51"/>
        <v>0</v>
      </c>
      <c r="K126" s="110">
        <v>27</v>
      </c>
    </row>
    <row r="127" spans="1:12" ht="12.75" customHeight="1">
      <c r="A127" s="9"/>
      <c r="B127" s="12" t="s">
        <v>4</v>
      </c>
      <c r="C127" s="69">
        <f>SUM(D127:J127)</f>
        <v>12500</v>
      </c>
      <c r="D127" s="69">
        <v>0</v>
      </c>
      <c r="E127" s="69">
        <v>0</v>
      </c>
      <c r="F127" s="54">
        <f>SUM(F135+F131)</f>
        <v>12500</v>
      </c>
      <c r="G127" s="70">
        <v>0</v>
      </c>
      <c r="H127" s="70">
        <f t="shared" ref="H127:J128" si="52">SUM(G127)</f>
        <v>0</v>
      </c>
      <c r="I127" s="70">
        <f t="shared" si="52"/>
        <v>0</v>
      </c>
      <c r="J127" s="70">
        <f t="shared" si="52"/>
        <v>0</v>
      </c>
      <c r="K127" s="152"/>
    </row>
    <row r="128" spans="1:12" ht="12.75" customHeight="1">
      <c r="A128" s="9"/>
      <c r="B128" s="12" t="s">
        <v>5</v>
      </c>
      <c r="C128" s="69">
        <f>SUM(D128:J128)</f>
        <v>0</v>
      </c>
      <c r="D128" s="69">
        <v>0</v>
      </c>
      <c r="E128" s="69">
        <v>0</v>
      </c>
      <c r="F128" s="54">
        <v>0</v>
      </c>
      <c r="G128" s="70">
        <v>0</v>
      </c>
      <c r="H128" s="70">
        <f t="shared" si="52"/>
        <v>0</v>
      </c>
      <c r="I128" s="70">
        <f t="shared" si="52"/>
        <v>0</v>
      </c>
      <c r="J128" s="70">
        <f t="shared" si="52"/>
        <v>0</v>
      </c>
      <c r="K128" s="111"/>
    </row>
    <row r="129" spans="1:11" ht="12.75" customHeight="1">
      <c r="A129" s="124" t="s">
        <v>125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6"/>
    </row>
    <row r="130" spans="1:11" ht="12.75" customHeight="1">
      <c r="A130" s="4"/>
      <c r="B130" s="23" t="s">
        <v>43</v>
      </c>
      <c r="C130" s="59">
        <f t="shared" ref="C130:J130" si="53">SUM(C131)</f>
        <v>453.20066000000003</v>
      </c>
      <c r="D130" s="59">
        <f t="shared" si="53"/>
        <v>0</v>
      </c>
      <c r="E130" s="59">
        <f t="shared" si="53"/>
        <v>0</v>
      </c>
      <c r="F130" s="59">
        <f t="shared" si="53"/>
        <v>453.20066000000003</v>
      </c>
      <c r="G130" s="59">
        <f t="shared" si="53"/>
        <v>0</v>
      </c>
      <c r="H130" s="59">
        <f t="shared" si="53"/>
        <v>0</v>
      </c>
      <c r="I130" s="59">
        <f t="shared" si="53"/>
        <v>0</v>
      </c>
      <c r="J130" s="59">
        <f t="shared" si="53"/>
        <v>0</v>
      </c>
      <c r="K130" s="93">
        <v>27</v>
      </c>
    </row>
    <row r="131" spans="1:11" ht="12.75" customHeight="1">
      <c r="A131" s="4"/>
      <c r="B131" s="12" t="s">
        <v>4</v>
      </c>
      <c r="C131" s="54">
        <f>SUM(D131:J131)</f>
        <v>453.20066000000003</v>
      </c>
      <c r="D131" s="54">
        <v>0</v>
      </c>
      <c r="E131" s="54">
        <v>0</v>
      </c>
      <c r="F131" s="54">
        <v>453.20066000000003</v>
      </c>
      <c r="G131" s="54">
        <v>0</v>
      </c>
      <c r="H131" s="54">
        <v>0</v>
      </c>
      <c r="I131" s="54">
        <f>SUM(H131)</f>
        <v>0</v>
      </c>
      <c r="J131" s="54">
        <f>SUM(I131)</f>
        <v>0</v>
      </c>
      <c r="K131" s="127"/>
    </row>
    <row r="132" spans="1:11" ht="12.75" customHeight="1">
      <c r="A132" s="9"/>
      <c r="B132" s="12" t="s">
        <v>5</v>
      </c>
      <c r="C132" s="54">
        <f>SUM(D132:J132)</f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94"/>
    </row>
    <row r="133" spans="1:11" ht="12.75" customHeight="1">
      <c r="A133" s="124" t="s">
        <v>124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6"/>
    </row>
    <row r="134" spans="1:11" ht="12.75" customHeight="1">
      <c r="A134" s="4"/>
      <c r="B134" s="23" t="s">
        <v>43</v>
      </c>
      <c r="C134" s="59">
        <f t="shared" ref="C134:J134" si="54">SUM(C135)</f>
        <v>12046.79934</v>
      </c>
      <c r="D134" s="59">
        <f t="shared" si="54"/>
        <v>0</v>
      </c>
      <c r="E134" s="59">
        <f t="shared" si="54"/>
        <v>0</v>
      </c>
      <c r="F134" s="59">
        <f t="shared" si="54"/>
        <v>12046.79934</v>
      </c>
      <c r="G134" s="59">
        <f t="shared" si="54"/>
        <v>0</v>
      </c>
      <c r="H134" s="59">
        <f t="shared" si="54"/>
        <v>0</v>
      </c>
      <c r="I134" s="59">
        <f t="shared" si="54"/>
        <v>0</v>
      </c>
      <c r="J134" s="59">
        <f t="shared" si="54"/>
        <v>0</v>
      </c>
      <c r="K134" s="93">
        <v>27</v>
      </c>
    </row>
    <row r="135" spans="1:11" ht="12.75" customHeight="1">
      <c r="A135" s="4"/>
      <c r="B135" s="12" t="s">
        <v>4</v>
      </c>
      <c r="C135" s="54">
        <f>SUM(D135:J135)</f>
        <v>12046.79934</v>
      </c>
      <c r="D135" s="54">
        <v>0</v>
      </c>
      <c r="E135" s="54">
        <v>0</v>
      </c>
      <c r="F135" s="54">
        <v>12046.79934</v>
      </c>
      <c r="G135" s="54">
        <v>0</v>
      </c>
      <c r="H135" s="54">
        <v>0</v>
      </c>
      <c r="I135" s="54">
        <f>SUM(H135)</f>
        <v>0</v>
      </c>
      <c r="J135" s="54">
        <f>SUM(I135)</f>
        <v>0</v>
      </c>
      <c r="K135" s="127"/>
    </row>
    <row r="136" spans="1:11" ht="12.75" customHeight="1">
      <c r="A136" s="9"/>
      <c r="B136" s="12" t="s">
        <v>5</v>
      </c>
      <c r="C136" s="54">
        <f>SUM(D136:J136)</f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94"/>
    </row>
    <row r="137" spans="1:11" ht="12.75" customHeight="1">
      <c r="A137" s="137" t="s">
        <v>76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9"/>
    </row>
    <row r="138" spans="1:11" ht="12.75" customHeight="1">
      <c r="A138" s="9"/>
      <c r="B138" s="11" t="s">
        <v>18</v>
      </c>
      <c r="C138" s="77">
        <f>SUM(D138:J138)</f>
        <v>0</v>
      </c>
      <c r="D138" s="78">
        <f>SUM(D139)</f>
        <v>0</v>
      </c>
      <c r="E138" s="78">
        <f t="shared" ref="E138:J138" si="55">SUM(E139)</f>
        <v>0</v>
      </c>
      <c r="F138" s="78">
        <f t="shared" si="55"/>
        <v>0</v>
      </c>
      <c r="G138" s="78">
        <f t="shared" si="55"/>
        <v>0</v>
      </c>
      <c r="H138" s="78">
        <f t="shared" si="55"/>
        <v>0</v>
      </c>
      <c r="I138" s="78">
        <f t="shared" si="55"/>
        <v>0</v>
      </c>
      <c r="J138" s="78">
        <f t="shared" si="55"/>
        <v>0</v>
      </c>
      <c r="K138" s="110">
        <v>30</v>
      </c>
    </row>
    <row r="139" spans="1:11" ht="12.75" customHeight="1">
      <c r="A139" s="9"/>
      <c r="B139" s="24" t="s">
        <v>4</v>
      </c>
      <c r="C139" s="79">
        <f>SUM(D139:J139)</f>
        <v>0</v>
      </c>
      <c r="D139" s="80">
        <v>0</v>
      </c>
      <c r="E139" s="80">
        <v>0</v>
      </c>
      <c r="F139" s="81">
        <v>0</v>
      </c>
      <c r="G139" s="81">
        <v>0</v>
      </c>
      <c r="H139" s="81">
        <f>SUM(G139)</f>
        <v>0</v>
      </c>
      <c r="I139" s="81">
        <f>SUM(H139)</f>
        <v>0</v>
      </c>
      <c r="J139" s="81">
        <f>SUM(I139)</f>
        <v>0</v>
      </c>
      <c r="K139" s="111"/>
    </row>
    <row r="140" spans="1:11" ht="12.75" customHeight="1">
      <c r="A140" s="102" t="s">
        <v>114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4"/>
    </row>
    <row r="141" spans="1:11" ht="12.75" customHeight="1">
      <c r="A141" s="4"/>
      <c r="B141" s="11" t="s">
        <v>18</v>
      </c>
      <c r="C141" s="68">
        <f>SUM(C142:C143)</f>
        <v>0</v>
      </c>
      <c r="D141" s="68">
        <f>SUM(D142:D143)</f>
        <v>0</v>
      </c>
      <c r="E141" s="68">
        <f t="shared" ref="E141:J141" si="56">SUM(E142:E143)</f>
        <v>0</v>
      </c>
      <c r="F141" s="68">
        <f t="shared" si="56"/>
        <v>0</v>
      </c>
      <c r="G141" s="68">
        <f t="shared" si="56"/>
        <v>0</v>
      </c>
      <c r="H141" s="68">
        <f t="shared" si="56"/>
        <v>0</v>
      </c>
      <c r="I141" s="68">
        <f t="shared" si="56"/>
        <v>0</v>
      </c>
      <c r="J141" s="68">
        <f t="shared" si="56"/>
        <v>0</v>
      </c>
      <c r="K141" s="110">
        <v>31</v>
      </c>
    </row>
    <row r="142" spans="1:11" ht="12.75" customHeight="1">
      <c r="A142" s="4"/>
      <c r="B142" s="12" t="s">
        <v>4</v>
      </c>
      <c r="C142" s="69">
        <f>SUM(D142:J142)</f>
        <v>0</v>
      </c>
      <c r="D142" s="69">
        <v>0</v>
      </c>
      <c r="E142" s="69">
        <v>0</v>
      </c>
      <c r="F142" s="54">
        <v>0</v>
      </c>
      <c r="G142" s="70">
        <v>0</v>
      </c>
      <c r="H142" s="70">
        <f t="shared" ref="H142:J143" si="57">SUM(G142)</f>
        <v>0</v>
      </c>
      <c r="I142" s="70">
        <f t="shared" si="57"/>
        <v>0</v>
      </c>
      <c r="J142" s="70">
        <f t="shared" si="57"/>
        <v>0</v>
      </c>
      <c r="K142" s="152"/>
    </row>
    <row r="143" spans="1:11" ht="12.75" customHeight="1">
      <c r="A143" s="4"/>
      <c r="B143" s="12" t="s">
        <v>5</v>
      </c>
      <c r="C143" s="69">
        <f>SUM(D143:J143)</f>
        <v>0</v>
      </c>
      <c r="D143" s="69">
        <v>0</v>
      </c>
      <c r="E143" s="69">
        <v>0</v>
      </c>
      <c r="F143" s="54">
        <v>0</v>
      </c>
      <c r="G143" s="70">
        <v>0</v>
      </c>
      <c r="H143" s="70">
        <f t="shared" si="57"/>
        <v>0</v>
      </c>
      <c r="I143" s="70">
        <f t="shared" si="57"/>
        <v>0</v>
      </c>
      <c r="J143" s="70">
        <f t="shared" si="57"/>
        <v>0</v>
      </c>
      <c r="K143" s="111"/>
    </row>
    <row r="144" spans="1:11" ht="12.75" customHeight="1">
      <c r="A144" s="137" t="s">
        <v>104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9"/>
    </row>
    <row r="145" spans="1:11" ht="12.75" customHeight="1">
      <c r="A145" s="9"/>
      <c r="B145" s="11" t="s">
        <v>18</v>
      </c>
      <c r="C145" s="77">
        <f>SUM(D145:J145)</f>
        <v>2000</v>
      </c>
      <c r="D145" s="78">
        <f>SUM(D146)</f>
        <v>0</v>
      </c>
      <c r="E145" s="78">
        <f t="shared" ref="E145:J145" si="58">SUM(E146)</f>
        <v>0</v>
      </c>
      <c r="F145" s="78">
        <f t="shared" si="58"/>
        <v>2000</v>
      </c>
      <c r="G145" s="78">
        <f t="shared" si="58"/>
        <v>0</v>
      </c>
      <c r="H145" s="78">
        <f t="shared" si="58"/>
        <v>0</v>
      </c>
      <c r="I145" s="78">
        <f t="shared" si="58"/>
        <v>0</v>
      </c>
      <c r="J145" s="78">
        <f t="shared" si="58"/>
        <v>0</v>
      </c>
      <c r="K145" s="153" t="s">
        <v>96</v>
      </c>
    </row>
    <row r="146" spans="1:11" ht="12.75" customHeight="1">
      <c r="A146" s="9"/>
      <c r="B146" s="24" t="s">
        <v>4</v>
      </c>
      <c r="C146" s="79">
        <f>SUM(D146:J146)</f>
        <v>2000</v>
      </c>
      <c r="D146" s="80">
        <v>0</v>
      </c>
      <c r="E146" s="80">
        <v>0</v>
      </c>
      <c r="F146" s="81">
        <v>2000</v>
      </c>
      <c r="G146" s="81">
        <v>0</v>
      </c>
      <c r="H146" s="81">
        <f>SUM(G146)</f>
        <v>0</v>
      </c>
      <c r="I146" s="81">
        <f>SUM(H146)</f>
        <v>0</v>
      </c>
      <c r="J146" s="81">
        <f>SUM(I146)</f>
        <v>0</v>
      </c>
      <c r="K146" s="154"/>
    </row>
    <row r="147" spans="1:11" ht="12.75" customHeight="1">
      <c r="A147" s="102" t="s">
        <v>115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4"/>
    </row>
    <row r="148" spans="1:11" ht="12.75" customHeight="1">
      <c r="A148" s="4"/>
      <c r="B148" s="11" t="s">
        <v>18</v>
      </c>
      <c r="C148" s="68">
        <f>SUM(C149:C150)</f>
        <v>15000</v>
      </c>
      <c r="D148" s="68">
        <f>SUM(D149:D150)</f>
        <v>0</v>
      </c>
      <c r="E148" s="68">
        <f t="shared" ref="E148:J148" si="59">SUM(E149:E150)</f>
        <v>0</v>
      </c>
      <c r="F148" s="68">
        <f t="shared" si="59"/>
        <v>15000</v>
      </c>
      <c r="G148" s="68">
        <f t="shared" si="59"/>
        <v>0</v>
      </c>
      <c r="H148" s="68">
        <f t="shared" si="59"/>
        <v>0</v>
      </c>
      <c r="I148" s="68">
        <f t="shared" si="59"/>
        <v>0</v>
      </c>
      <c r="J148" s="68">
        <f t="shared" si="59"/>
        <v>0</v>
      </c>
      <c r="K148" s="110">
        <v>33</v>
      </c>
    </row>
    <row r="149" spans="1:11" ht="12.75" customHeight="1">
      <c r="A149" s="4"/>
      <c r="B149" s="12" t="s">
        <v>4</v>
      </c>
      <c r="C149" s="69">
        <f>SUM(D149:J149)</f>
        <v>1500</v>
      </c>
      <c r="D149" s="69">
        <v>0</v>
      </c>
      <c r="E149" s="69">
        <v>0</v>
      </c>
      <c r="F149" s="54">
        <v>1500</v>
      </c>
      <c r="G149" s="70">
        <v>0</v>
      </c>
      <c r="H149" s="70">
        <v>0</v>
      </c>
      <c r="I149" s="70">
        <f>SUM(H149)</f>
        <v>0</v>
      </c>
      <c r="J149" s="70">
        <f>SUM(I149)</f>
        <v>0</v>
      </c>
      <c r="K149" s="152"/>
    </row>
    <row r="150" spans="1:11" ht="12.75" customHeight="1">
      <c r="A150" s="4"/>
      <c r="B150" s="12" t="s">
        <v>5</v>
      </c>
      <c r="C150" s="69">
        <f>SUM(D150:J150)</f>
        <v>13500</v>
      </c>
      <c r="D150" s="69">
        <v>0</v>
      </c>
      <c r="E150" s="69">
        <v>0</v>
      </c>
      <c r="F150" s="54">
        <v>13500</v>
      </c>
      <c r="G150" s="70">
        <v>0</v>
      </c>
      <c r="H150" s="70">
        <f>SUM(G150)</f>
        <v>0</v>
      </c>
      <c r="I150" s="70">
        <f>SUM(H150)</f>
        <v>0</v>
      </c>
      <c r="J150" s="70">
        <f>SUM(I150)</f>
        <v>0</v>
      </c>
      <c r="K150" s="111"/>
    </row>
    <row r="151" spans="1:11" ht="15" customHeight="1">
      <c r="A151" s="112" t="s">
        <v>12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4"/>
    </row>
    <row r="152" spans="1:11">
      <c r="A152" s="9"/>
      <c r="B152" s="11" t="s">
        <v>29</v>
      </c>
      <c r="C152" s="75">
        <f t="shared" ref="C152:J152" si="60">SUM(C153:C154)</f>
        <v>25438.799999999999</v>
      </c>
      <c r="D152" s="75">
        <f t="shared" si="60"/>
        <v>4173.6000000000004</v>
      </c>
      <c r="E152" s="75">
        <f t="shared" si="60"/>
        <v>1420</v>
      </c>
      <c r="F152" s="75">
        <f t="shared" si="60"/>
        <v>0</v>
      </c>
      <c r="G152" s="75">
        <f t="shared" si="60"/>
        <v>4961.3</v>
      </c>
      <c r="H152" s="75">
        <f t="shared" si="60"/>
        <v>4961.3</v>
      </c>
      <c r="I152" s="75">
        <f t="shared" si="60"/>
        <v>4961.3</v>
      </c>
      <c r="J152" s="75">
        <f t="shared" si="60"/>
        <v>4961.3</v>
      </c>
      <c r="K152" s="110" t="s">
        <v>63</v>
      </c>
    </row>
    <row r="153" spans="1:11">
      <c r="A153" s="9"/>
      <c r="B153" s="12" t="s">
        <v>4</v>
      </c>
      <c r="C153" s="76">
        <f>SUM(D153:J153)</f>
        <v>22094.399999999998</v>
      </c>
      <c r="D153" s="76">
        <f>SUM(D157+D161)</f>
        <v>829.2</v>
      </c>
      <c r="E153" s="76">
        <f t="shared" ref="E153:J153" si="61">SUM(E157+E161)</f>
        <v>1420</v>
      </c>
      <c r="F153" s="76">
        <f t="shared" si="61"/>
        <v>0</v>
      </c>
      <c r="G153" s="76">
        <f t="shared" si="61"/>
        <v>4961.3</v>
      </c>
      <c r="H153" s="76">
        <f t="shared" si="61"/>
        <v>4961.3</v>
      </c>
      <c r="I153" s="76">
        <f t="shared" si="61"/>
        <v>4961.3</v>
      </c>
      <c r="J153" s="76">
        <f t="shared" si="61"/>
        <v>4961.3</v>
      </c>
      <c r="K153" s="152"/>
    </row>
    <row r="154" spans="1:11">
      <c r="A154" s="9"/>
      <c r="B154" s="19" t="s">
        <v>5</v>
      </c>
      <c r="C154" s="76">
        <f>SUM(D154:J154)</f>
        <v>3344.4</v>
      </c>
      <c r="D154" s="76">
        <f>SUM(D158+D162)</f>
        <v>3344.4</v>
      </c>
      <c r="E154" s="76">
        <f t="shared" ref="E154:J154" si="62">SUM(E158+E162)</f>
        <v>0</v>
      </c>
      <c r="F154" s="76">
        <f t="shared" si="62"/>
        <v>0</v>
      </c>
      <c r="G154" s="76">
        <f t="shared" si="62"/>
        <v>0</v>
      </c>
      <c r="H154" s="76">
        <f t="shared" si="62"/>
        <v>0</v>
      </c>
      <c r="I154" s="76">
        <f t="shared" si="62"/>
        <v>0</v>
      </c>
      <c r="J154" s="76">
        <f t="shared" si="62"/>
        <v>0</v>
      </c>
      <c r="K154" s="152"/>
    </row>
    <row r="155" spans="1:11" ht="40.5" customHeight="1">
      <c r="A155" s="102" t="s">
        <v>72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9"/>
    </row>
    <row r="156" spans="1:11">
      <c r="A156" s="10"/>
      <c r="B156" s="11" t="s">
        <v>31</v>
      </c>
      <c r="C156" s="68">
        <f t="shared" ref="C156:J156" si="63">SUM(C157:C158)</f>
        <v>22882.600000000002</v>
      </c>
      <c r="D156" s="68">
        <f t="shared" si="63"/>
        <v>3037.4</v>
      </c>
      <c r="E156" s="68">
        <f t="shared" si="63"/>
        <v>0</v>
      </c>
      <c r="F156" s="68">
        <f t="shared" si="63"/>
        <v>0</v>
      </c>
      <c r="G156" s="68">
        <f t="shared" si="63"/>
        <v>4961.3</v>
      </c>
      <c r="H156" s="68">
        <f t="shared" si="63"/>
        <v>4961.3</v>
      </c>
      <c r="I156" s="68">
        <f t="shared" si="63"/>
        <v>4961.3</v>
      </c>
      <c r="J156" s="68">
        <f t="shared" si="63"/>
        <v>4961.3</v>
      </c>
      <c r="K156" s="93">
        <v>28</v>
      </c>
    </row>
    <row r="157" spans="1:11">
      <c r="A157" s="9"/>
      <c r="B157" s="12" t="s">
        <v>4</v>
      </c>
      <c r="C157" s="74">
        <f>SUM(D157:J157)</f>
        <v>20126.2</v>
      </c>
      <c r="D157" s="74">
        <v>281</v>
      </c>
      <c r="E157" s="74">
        <v>0</v>
      </c>
      <c r="F157" s="74">
        <v>0</v>
      </c>
      <c r="G157" s="74">
        <v>4961.3</v>
      </c>
      <c r="H157" s="54">
        <v>4961.3</v>
      </c>
      <c r="I157" s="54">
        <f t="shared" ref="H157:J158" si="64">SUM(H157)</f>
        <v>4961.3</v>
      </c>
      <c r="J157" s="54">
        <f t="shared" si="64"/>
        <v>4961.3</v>
      </c>
      <c r="K157" s="127"/>
    </row>
    <row r="158" spans="1:11">
      <c r="A158" s="9"/>
      <c r="B158" s="12" t="s">
        <v>5</v>
      </c>
      <c r="C158" s="74">
        <f>SUM(D158:J158)</f>
        <v>2756.4</v>
      </c>
      <c r="D158" s="74">
        <v>2756.4</v>
      </c>
      <c r="E158" s="74">
        <v>0</v>
      </c>
      <c r="F158" s="74">
        <v>0</v>
      </c>
      <c r="G158" s="74">
        <v>0</v>
      </c>
      <c r="H158" s="54">
        <f t="shared" si="64"/>
        <v>0</v>
      </c>
      <c r="I158" s="54">
        <f t="shared" si="64"/>
        <v>0</v>
      </c>
      <c r="J158" s="54">
        <f t="shared" si="64"/>
        <v>0</v>
      </c>
      <c r="K158" s="127"/>
    </row>
    <row r="159" spans="1:11" ht="30" customHeight="1">
      <c r="A159" s="102" t="s">
        <v>74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9"/>
    </row>
    <row r="160" spans="1:11">
      <c r="A160" s="9"/>
      <c r="B160" s="11" t="s">
        <v>18</v>
      </c>
      <c r="C160" s="68">
        <f>SUM(C161:C162)</f>
        <v>2556.1999999999998</v>
      </c>
      <c r="D160" s="68">
        <f>SUM(D161:D162)</f>
        <v>1136.2</v>
      </c>
      <c r="E160" s="68">
        <f t="shared" ref="E160:J160" si="65">SUM(E161:E162)</f>
        <v>1420</v>
      </c>
      <c r="F160" s="68">
        <f t="shared" si="65"/>
        <v>0</v>
      </c>
      <c r="G160" s="68">
        <f t="shared" si="65"/>
        <v>0</v>
      </c>
      <c r="H160" s="68">
        <f t="shared" si="65"/>
        <v>0</v>
      </c>
      <c r="I160" s="68">
        <f t="shared" si="65"/>
        <v>0</v>
      </c>
      <c r="J160" s="68">
        <f t="shared" si="65"/>
        <v>0</v>
      </c>
      <c r="K160" s="110">
        <v>27</v>
      </c>
    </row>
    <row r="161" spans="1:11">
      <c r="A161" s="9"/>
      <c r="B161" s="12" t="s">
        <v>4</v>
      </c>
      <c r="C161" s="69">
        <f>SUM(D161:J161)</f>
        <v>1968.2</v>
      </c>
      <c r="D161" s="69">
        <v>548.20000000000005</v>
      </c>
      <c r="E161" s="69">
        <v>1420</v>
      </c>
      <c r="F161" s="54">
        <v>0</v>
      </c>
      <c r="G161" s="70">
        <v>0</v>
      </c>
      <c r="H161" s="70">
        <f t="shared" ref="H161:J162" si="66">SUM(G161)</f>
        <v>0</v>
      </c>
      <c r="I161" s="70">
        <f t="shared" si="66"/>
        <v>0</v>
      </c>
      <c r="J161" s="70">
        <f t="shared" si="66"/>
        <v>0</v>
      </c>
      <c r="K161" s="152"/>
    </row>
    <row r="162" spans="1:11">
      <c r="A162" s="9"/>
      <c r="B162" s="12" t="s">
        <v>5</v>
      </c>
      <c r="C162" s="69">
        <f>SUM(D162:J162)</f>
        <v>588</v>
      </c>
      <c r="D162" s="69">
        <v>588</v>
      </c>
      <c r="E162" s="69">
        <v>0</v>
      </c>
      <c r="F162" s="54">
        <v>0</v>
      </c>
      <c r="G162" s="70">
        <v>0</v>
      </c>
      <c r="H162" s="70">
        <f t="shared" si="66"/>
        <v>0</v>
      </c>
      <c r="I162" s="70">
        <f t="shared" si="66"/>
        <v>0</v>
      </c>
      <c r="J162" s="70">
        <f t="shared" si="66"/>
        <v>0</v>
      </c>
      <c r="K162" s="111"/>
    </row>
    <row r="163" spans="1:11" ht="17.25" customHeight="1">
      <c r="A163" s="98" t="s">
        <v>13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100"/>
    </row>
    <row r="164" spans="1:11" ht="37.5" customHeight="1">
      <c r="A164" s="32"/>
      <c r="B164" s="31" t="s">
        <v>14</v>
      </c>
      <c r="C164" s="72">
        <f>SUM(D164:J164)</f>
        <v>33558.5</v>
      </c>
      <c r="D164" s="72">
        <f>SUM(D165:D166)</f>
        <v>4991.8999999999996</v>
      </c>
      <c r="E164" s="72">
        <f t="shared" ref="E164:J164" si="67">SUM(E165:E166)</f>
        <v>1541.6</v>
      </c>
      <c r="F164" s="72">
        <f t="shared" si="67"/>
        <v>1565</v>
      </c>
      <c r="G164" s="72">
        <f t="shared" si="67"/>
        <v>5615</v>
      </c>
      <c r="H164" s="72">
        <f t="shared" si="67"/>
        <v>6615</v>
      </c>
      <c r="I164" s="72">
        <f t="shared" si="67"/>
        <v>6615</v>
      </c>
      <c r="J164" s="72">
        <f t="shared" si="67"/>
        <v>6615</v>
      </c>
      <c r="K164" s="146" t="s">
        <v>63</v>
      </c>
    </row>
    <row r="165" spans="1:11">
      <c r="A165" s="32"/>
      <c r="B165" s="30" t="s">
        <v>4</v>
      </c>
      <c r="C165" s="73">
        <f>SUM(D165:J165)</f>
        <v>30558.5</v>
      </c>
      <c r="D165" s="73">
        <f>SUM(D169+D174+D178+D181)</f>
        <v>1991.9</v>
      </c>
      <c r="E165" s="73">
        <f t="shared" ref="E165:J165" si="68">SUM(E169+E174+E178+E181)</f>
        <v>1541.6</v>
      </c>
      <c r="F165" s="73">
        <f t="shared" si="68"/>
        <v>1565</v>
      </c>
      <c r="G165" s="73">
        <f t="shared" si="68"/>
        <v>5615</v>
      </c>
      <c r="H165" s="73">
        <f t="shared" si="68"/>
        <v>6615</v>
      </c>
      <c r="I165" s="73">
        <f t="shared" si="68"/>
        <v>6615</v>
      </c>
      <c r="J165" s="73">
        <f t="shared" si="68"/>
        <v>6615</v>
      </c>
      <c r="K165" s="147"/>
    </row>
    <row r="166" spans="1:11">
      <c r="A166" s="32"/>
      <c r="B166" s="38" t="s">
        <v>5</v>
      </c>
      <c r="C166" s="73">
        <f>SUM(D166:J166)</f>
        <v>3000</v>
      </c>
      <c r="D166" s="73">
        <f>SUM(D170+D175)</f>
        <v>3000</v>
      </c>
      <c r="E166" s="73">
        <f t="shared" ref="E166:J166" si="69">SUM(E170+E175)</f>
        <v>0</v>
      </c>
      <c r="F166" s="73">
        <f t="shared" si="69"/>
        <v>0</v>
      </c>
      <c r="G166" s="73">
        <f t="shared" si="69"/>
        <v>0</v>
      </c>
      <c r="H166" s="73">
        <f t="shared" si="69"/>
        <v>0</v>
      </c>
      <c r="I166" s="73">
        <f t="shared" si="69"/>
        <v>0</v>
      </c>
      <c r="J166" s="73">
        <f t="shared" si="69"/>
        <v>0</v>
      </c>
      <c r="K166" s="148"/>
    </row>
    <row r="167" spans="1:11" ht="31.5" customHeight="1">
      <c r="A167" s="137" t="s">
        <v>73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9"/>
    </row>
    <row r="168" spans="1:11">
      <c r="A168" s="9"/>
      <c r="B168" s="11" t="s">
        <v>18</v>
      </c>
      <c r="C168" s="53">
        <f>SUM(D168:J168)</f>
        <v>19011</v>
      </c>
      <c r="D168" s="68">
        <f t="shared" ref="D168:J168" si="70">SUM(D169:D170)</f>
        <v>4200</v>
      </c>
      <c r="E168" s="68">
        <f t="shared" si="70"/>
        <v>1100</v>
      </c>
      <c r="F168" s="68">
        <f t="shared" si="70"/>
        <v>1481</v>
      </c>
      <c r="G168" s="68">
        <f t="shared" si="70"/>
        <v>2307.5</v>
      </c>
      <c r="H168" s="68">
        <f t="shared" si="70"/>
        <v>3307.5</v>
      </c>
      <c r="I168" s="68">
        <f t="shared" si="70"/>
        <v>3307.5</v>
      </c>
      <c r="J168" s="68">
        <f t="shared" si="70"/>
        <v>3307.5</v>
      </c>
      <c r="K168" s="110" t="s">
        <v>95</v>
      </c>
    </row>
    <row r="169" spans="1:11">
      <c r="A169" s="9"/>
      <c r="B169" s="12" t="s">
        <v>4</v>
      </c>
      <c r="C169" s="54">
        <f>SUM(D169:J169)</f>
        <v>16011</v>
      </c>
      <c r="D169" s="69">
        <v>1200</v>
      </c>
      <c r="E169" s="69">
        <v>1100</v>
      </c>
      <c r="F169" s="69">
        <v>1481</v>
      </c>
      <c r="G169" s="69">
        <v>2307.5</v>
      </c>
      <c r="H169" s="54">
        <v>3307.5</v>
      </c>
      <c r="I169" s="54">
        <f>SUM(H169)</f>
        <v>3307.5</v>
      </c>
      <c r="J169" s="54">
        <f>SUM(I169)</f>
        <v>3307.5</v>
      </c>
      <c r="K169" s="152"/>
    </row>
    <row r="170" spans="1:11">
      <c r="A170" s="9"/>
      <c r="B170" s="12" t="s">
        <v>5</v>
      </c>
      <c r="C170" s="54">
        <f>SUM(D170:J170)</f>
        <v>3000</v>
      </c>
      <c r="D170" s="69">
        <v>3000</v>
      </c>
      <c r="E170" s="69">
        <f t="shared" ref="E170:J170" si="71">SUM(E171)</f>
        <v>0</v>
      </c>
      <c r="F170" s="69">
        <f t="shared" si="71"/>
        <v>0</v>
      </c>
      <c r="G170" s="69">
        <f t="shared" si="71"/>
        <v>0</v>
      </c>
      <c r="H170" s="69">
        <f t="shared" si="71"/>
        <v>0</v>
      </c>
      <c r="I170" s="69">
        <f t="shared" si="71"/>
        <v>0</v>
      </c>
      <c r="J170" s="69">
        <f t="shared" si="71"/>
        <v>0</v>
      </c>
      <c r="K170" s="111"/>
    </row>
    <row r="171" spans="1:11">
      <c r="A171" s="4"/>
      <c r="B171" s="30" t="s">
        <v>57</v>
      </c>
      <c r="C171" s="54">
        <f>SUM(D171:J171)</f>
        <v>0</v>
      </c>
      <c r="D171" s="71">
        <v>0</v>
      </c>
      <c r="E171" s="54">
        <v>0</v>
      </c>
      <c r="F171" s="54">
        <v>0</v>
      </c>
      <c r="G171" s="70">
        <f>SUM(F171)</f>
        <v>0</v>
      </c>
      <c r="H171" s="70">
        <f>SUM(G171)</f>
        <v>0</v>
      </c>
      <c r="I171" s="70">
        <f>SUM(H171)</f>
        <v>0</v>
      </c>
      <c r="J171" s="70">
        <f>SUM(I171)</f>
        <v>0</v>
      </c>
      <c r="K171" s="25"/>
    </row>
    <row r="172" spans="1:11" ht="28.5" customHeight="1">
      <c r="A172" s="102" t="s">
        <v>74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9"/>
    </row>
    <row r="173" spans="1:11">
      <c r="A173" s="9"/>
      <c r="B173" s="11" t="s">
        <v>18</v>
      </c>
      <c r="C173" s="68">
        <f>SUM(C174:C175)</f>
        <v>13821.9</v>
      </c>
      <c r="D173" s="68">
        <f>SUM(D174:D175)</f>
        <v>411.9</v>
      </c>
      <c r="E173" s="68">
        <f t="shared" ref="E173:J173" si="72">SUM(E174:E175)</f>
        <v>180</v>
      </c>
      <c r="F173" s="68">
        <f t="shared" si="72"/>
        <v>0</v>
      </c>
      <c r="G173" s="68">
        <f t="shared" si="72"/>
        <v>3307.5</v>
      </c>
      <c r="H173" s="68">
        <f t="shared" si="72"/>
        <v>3307.5</v>
      </c>
      <c r="I173" s="68">
        <f t="shared" si="72"/>
        <v>3307.5</v>
      </c>
      <c r="J173" s="68">
        <f t="shared" si="72"/>
        <v>3307.5</v>
      </c>
      <c r="K173" s="110">
        <v>27</v>
      </c>
    </row>
    <row r="174" spans="1:11">
      <c r="A174" s="9"/>
      <c r="B174" s="12" t="s">
        <v>4</v>
      </c>
      <c r="C174" s="69">
        <f>SUM(D174:J174)</f>
        <v>13821.9</v>
      </c>
      <c r="D174" s="69">
        <v>411.9</v>
      </c>
      <c r="E174" s="69">
        <v>180</v>
      </c>
      <c r="F174" s="54">
        <v>0</v>
      </c>
      <c r="G174" s="70">
        <v>3307.5</v>
      </c>
      <c r="H174" s="70">
        <v>3307.5</v>
      </c>
      <c r="I174" s="70">
        <f t="shared" ref="H174:J175" si="73">SUM(H174)</f>
        <v>3307.5</v>
      </c>
      <c r="J174" s="70">
        <f t="shared" si="73"/>
        <v>3307.5</v>
      </c>
      <c r="K174" s="152"/>
    </row>
    <row r="175" spans="1:11">
      <c r="A175" s="9"/>
      <c r="B175" s="12" t="s">
        <v>5</v>
      </c>
      <c r="C175" s="69">
        <f>SUM(D175:J175)</f>
        <v>0</v>
      </c>
      <c r="D175" s="69">
        <v>0</v>
      </c>
      <c r="E175" s="69">
        <v>0</v>
      </c>
      <c r="F175" s="54">
        <v>0</v>
      </c>
      <c r="G175" s="70">
        <v>0</v>
      </c>
      <c r="H175" s="70">
        <f t="shared" si="73"/>
        <v>0</v>
      </c>
      <c r="I175" s="70">
        <f t="shared" si="73"/>
        <v>0</v>
      </c>
      <c r="J175" s="70">
        <f t="shared" si="73"/>
        <v>0</v>
      </c>
      <c r="K175" s="111"/>
    </row>
    <row r="176" spans="1:11">
      <c r="A176" s="137" t="s">
        <v>75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9"/>
    </row>
    <row r="177" spans="1:11">
      <c r="A177" s="9"/>
      <c r="B177" s="11" t="s">
        <v>18</v>
      </c>
      <c r="C177" s="56">
        <f>SUM(D177:J177)</f>
        <v>380</v>
      </c>
      <c r="D177" s="56">
        <f>SUM(D178)</f>
        <v>380</v>
      </c>
      <c r="E177" s="56">
        <f t="shared" ref="E177:J177" si="74">SUM(E178)</f>
        <v>0</v>
      </c>
      <c r="F177" s="56">
        <f t="shared" si="74"/>
        <v>0</v>
      </c>
      <c r="G177" s="56">
        <f t="shared" si="74"/>
        <v>0</v>
      </c>
      <c r="H177" s="56">
        <f t="shared" si="74"/>
        <v>0</v>
      </c>
      <c r="I177" s="56">
        <f t="shared" si="74"/>
        <v>0</v>
      </c>
      <c r="J177" s="56">
        <f t="shared" si="74"/>
        <v>0</v>
      </c>
      <c r="K177" s="110">
        <v>29</v>
      </c>
    </row>
    <row r="178" spans="1:11">
      <c r="A178" s="22"/>
      <c r="B178" s="24" t="s">
        <v>4</v>
      </c>
      <c r="C178" s="57">
        <f>SUM(D178:J178)</f>
        <v>380</v>
      </c>
      <c r="D178" s="57">
        <v>380</v>
      </c>
      <c r="E178" s="57">
        <v>0</v>
      </c>
      <c r="F178" s="57">
        <v>0</v>
      </c>
      <c r="G178" s="57">
        <f>SUM(F178)</f>
        <v>0</v>
      </c>
      <c r="H178" s="57">
        <f>SUM(G178)</f>
        <v>0</v>
      </c>
      <c r="I178" s="57">
        <f>SUM(H178)</f>
        <v>0</v>
      </c>
      <c r="J178" s="57">
        <f>SUM(I178)</f>
        <v>0</v>
      </c>
      <c r="K178" s="152"/>
    </row>
    <row r="179" spans="1:11">
      <c r="A179" s="137" t="s">
        <v>105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9"/>
    </row>
    <row r="180" spans="1:11">
      <c r="A180" s="9"/>
      <c r="B180" s="11" t="s">
        <v>18</v>
      </c>
      <c r="C180" s="56">
        <f>SUM(D180:J180)</f>
        <v>345.6</v>
      </c>
      <c r="D180" s="56">
        <f>SUM(D181)</f>
        <v>0</v>
      </c>
      <c r="E180" s="56">
        <f t="shared" ref="E180:J180" si="75">SUM(E181)</f>
        <v>261.60000000000002</v>
      </c>
      <c r="F180" s="56">
        <f t="shared" si="75"/>
        <v>84</v>
      </c>
      <c r="G180" s="56">
        <f t="shared" si="75"/>
        <v>0</v>
      </c>
      <c r="H180" s="56">
        <f t="shared" si="75"/>
        <v>0</v>
      </c>
      <c r="I180" s="56">
        <f t="shared" si="75"/>
        <v>0</v>
      </c>
      <c r="J180" s="56">
        <f t="shared" si="75"/>
        <v>0</v>
      </c>
      <c r="K180" s="110">
        <v>34.35</v>
      </c>
    </row>
    <row r="181" spans="1:11">
      <c r="A181" s="9"/>
      <c r="B181" s="12" t="s">
        <v>4</v>
      </c>
      <c r="C181" s="57">
        <f>SUM(D181:J181)</f>
        <v>345.6</v>
      </c>
      <c r="D181" s="57">
        <v>0</v>
      </c>
      <c r="E181" s="57">
        <v>261.60000000000002</v>
      </c>
      <c r="F181" s="57">
        <v>84</v>
      </c>
      <c r="G181" s="57">
        <v>0</v>
      </c>
      <c r="H181" s="57">
        <v>0</v>
      </c>
      <c r="I181" s="57">
        <f>SUM(H181)</f>
        <v>0</v>
      </c>
      <c r="J181" s="57">
        <f>SUM(I181)</f>
        <v>0</v>
      </c>
      <c r="K181" s="152"/>
    </row>
    <row r="182" spans="1:11" ht="14.25" customHeight="1">
      <c r="A182" s="119" t="s">
        <v>20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1"/>
    </row>
    <row r="183" spans="1:11" ht="27">
      <c r="A183" s="32"/>
      <c r="B183" s="31" t="s">
        <v>32</v>
      </c>
      <c r="C183" s="56">
        <f>SUM(C184:C184)</f>
        <v>2497.6</v>
      </c>
      <c r="D183" s="56">
        <f>SUM(D184)</f>
        <v>774.1</v>
      </c>
      <c r="E183" s="56">
        <f t="shared" ref="E183:J183" si="76">SUM(E184)</f>
        <v>881.1</v>
      </c>
      <c r="F183" s="56">
        <f t="shared" si="76"/>
        <v>0</v>
      </c>
      <c r="G183" s="56">
        <f t="shared" si="76"/>
        <v>210.6</v>
      </c>
      <c r="H183" s="56">
        <f t="shared" si="76"/>
        <v>210.6</v>
      </c>
      <c r="I183" s="56">
        <f t="shared" si="76"/>
        <v>210.6</v>
      </c>
      <c r="J183" s="56">
        <f t="shared" si="76"/>
        <v>210.6</v>
      </c>
      <c r="K183" s="135" t="s">
        <v>63</v>
      </c>
    </row>
    <row r="184" spans="1:11">
      <c r="A184" s="32"/>
      <c r="B184" s="30" t="s">
        <v>4</v>
      </c>
      <c r="C184" s="57">
        <f>SUM(D184:J184)</f>
        <v>2497.6</v>
      </c>
      <c r="D184" s="57">
        <f>SUM(D196)</f>
        <v>774.1</v>
      </c>
      <c r="E184" s="57">
        <f t="shared" ref="E184:J184" si="77">SUM(E196)</f>
        <v>881.1</v>
      </c>
      <c r="F184" s="57">
        <f t="shared" si="77"/>
        <v>0</v>
      </c>
      <c r="G184" s="57">
        <f t="shared" si="77"/>
        <v>210.6</v>
      </c>
      <c r="H184" s="57">
        <f t="shared" si="77"/>
        <v>210.6</v>
      </c>
      <c r="I184" s="57">
        <f t="shared" si="77"/>
        <v>210.6</v>
      </c>
      <c r="J184" s="57">
        <f t="shared" si="77"/>
        <v>210.6</v>
      </c>
      <c r="K184" s="136"/>
    </row>
    <row r="185" spans="1:11" ht="15" customHeight="1">
      <c r="A185" s="98" t="s">
        <v>10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100"/>
    </row>
    <row r="186" spans="1:11" ht="40.5">
      <c r="A186" s="32"/>
      <c r="B186" s="31" t="s">
        <v>28</v>
      </c>
      <c r="C186" s="56">
        <v>0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67">
        <v>0</v>
      </c>
      <c r="J186" s="67">
        <v>0</v>
      </c>
      <c r="K186" s="115" t="s">
        <v>63</v>
      </c>
    </row>
    <row r="187" spans="1:11">
      <c r="A187" s="32"/>
      <c r="B187" s="30" t="s">
        <v>4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116"/>
    </row>
    <row r="188" spans="1:11" ht="15" customHeight="1">
      <c r="A188" s="112" t="s">
        <v>11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1:11" ht="51" customHeight="1">
      <c r="A189" s="9"/>
      <c r="B189" s="11" t="s">
        <v>30</v>
      </c>
      <c r="C189" s="66">
        <f>SUM(C190)</f>
        <v>0</v>
      </c>
      <c r="D189" s="66">
        <f t="shared" ref="D189:J189" si="78">SUM(D190)</f>
        <v>0</v>
      </c>
      <c r="E189" s="66">
        <f t="shared" si="78"/>
        <v>0</v>
      </c>
      <c r="F189" s="66">
        <f t="shared" si="78"/>
        <v>0</v>
      </c>
      <c r="G189" s="66">
        <f t="shared" si="78"/>
        <v>0</v>
      </c>
      <c r="H189" s="66">
        <f t="shared" si="78"/>
        <v>0</v>
      </c>
      <c r="I189" s="66">
        <f t="shared" si="78"/>
        <v>0</v>
      </c>
      <c r="J189" s="66">
        <f t="shared" si="78"/>
        <v>0</v>
      </c>
      <c r="K189" s="110" t="s">
        <v>63</v>
      </c>
    </row>
    <row r="190" spans="1:11">
      <c r="A190" s="9"/>
      <c r="B190" s="15" t="s">
        <v>4</v>
      </c>
      <c r="C190" s="61">
        <v>0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111"/>
    </row>
    <row r="191" spans="1:11" ht="12" customHeight="1">
      <c r="A191" s="112" t="s">
        <v>12</v>
      </c>
      <c r="B191" s="113"/>
      <c r="C191" s="113"/>
      <c r="D191" s="113"/>
      <c r="E191" s="113"/>
      <c r="F191" s="113"/>
      <c r="G191" s="113"/>
      <c r="H191" s="113"/>
      <c r="I191" s="113"/>
      <c r="J191" s="113"/>
      <c r="K191" s="114"/>
    </row>
    <row r="192" spans="1:11">
      <c r="A192" s="10"/>
      <c r="B192" s="11" t="s">
        <v>31</v>
      </c>
      <c r="C192" s="53">
        <f>SUM(A194)</f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93" t="s">
        <v>63</v>
      </c>
    </row>
    <row r="193" spans="1:11">
      <c r="A193" s="9"/>
      <c r="B193" s="15" t="s">
        <v>4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94"/>
    </row>
    <row r="194" spans="1:11" ht="12" customHeight="1">
      <c r="A194" s="112" t="s">
        <v>13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4"/>
    </row>
    <row r="195" spans="1:11">
      <c r="A195" s="36"/>
      <c r="B195" s="31" t="s">
        <v>18</v>
      </c>
      <c r="C195" s="56">
        <f t="shared" ref="C195:J195" si="79">SUM(C196:C196)</f>
        <v>2497.6</v>
      </c>
      <c r="D195" s="56">
        <f t="shared" si="79"/>
        <v>774.1</v>
      </c>
      <c r="E195" s="56">
        <f t="shared" si="79"/>
        <v>881.1</v>
      </c>
      <c r="F195" s="56">
        <f t="shared" si="79"/>
        <v>0</v>
      </c>
      <c r="G195" s="56">
        <f t="shared" si="79"/>
        <v>210.6</v>
      </c>
      <c r="H195" s="56">
        <f t="shared" si="79"/>
        <v>210.6</v>
      </c>
      <c r="I195" s="56">
        <f t="shared" si="79"/>
        <v>210.6</v>
      </c>
      <c r="J195" s="56">
        <f t="shared" si="79"/>
        <v>210.6</v>
      </c>
      <c r="K195" s="144" t="s">
        <v>63</v>
      </c>
    </row>
    <row r="196" spans="1:11">
      <c r="A196" s="32"/>
      <c r="B196" s="30" t="s">
        <v>4</v>
      </c>
      <c r="C196" s="57">
        <f>SUM(D196:J196)</f>
        <v>2497.6</v>
      </c>
      <c r="D196" s="57">
        <f>SUM(D199)</f>
        <v>774.1</v>
      </c>
      <c r="E196" s="57">
        <f t="shared" ref="E196:J196" si="80">SUM(E199)</f>
        <v>881.1</v>
      </c>
      <c r="F196" s="57">
        <f t="shared" si="80"/>
        <v>0</v>
      </c>
      <c r="G196" s="57">
        <f t="shared" si="80"/>
        <v>210.6</v>
      </c>
      <c r="H196" s="57">
        <f t="shared" si="80"/>
        <v>210.6</v>
      </c>
      <c r="I196" s="57">
        <f t="shared" si="80"/>
        <v>210.6</v>
      </c>
      <c r="J196" s="57">
        <f t="shared" si="80"/>
        <v>210.6</v>
      </c>
      <c r="K196" s="145"/>
    </row>
    <row r="197" spans="1:11" ht="12.75" customHeight="1">
      <c r="A197" s="137" t="s">
        <v>77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9"/>
    </row>
    <row r="198" spans="1:11">
      <c r="A198" s="10"/>
      <c r="B198" s="11" t="s">
        <v>31</v>
      </c>
      <c r="C198" s="53">
        <f>SUM(D198:J198)</f>
        <v>2497.6</v>
      </c>
      <c r="D198" s="53">
        <f>SUM(D199)</f>
        <v>774.1</v>
      </c>
      <c r="E198" s="53">
        <f t="shared" ref="E198:J198" si="81">SUM(E199)</f>
        <v>881.1</v>
      </c>
      <c r="F198" s="53">
        <f t="shared" si="81"/>
        <v>0</v>
      </c>
      <c r="G198" s="53">
        <f t="shared" si="81"/>
        <v>210.6</v>
      </c>
      <c r="H198" s="53">
        <f t="shared" si="81"/>
        <v>210.6</v>
      </c>
      <c r="I198" s="53">
        <f t="shared" si="81"/>
        <v>210.6</v>
      </c>
      <c r="J198" s="53">
        <f t="shared" si="81"/>
        <v>210.6</v>
      </c>
      <c r="K198" s="93">
        <v>39</v>
      </c>
    </row>
    <row r="199" spans="1:11">
      <c r="A199" s="22"/>
      <c r="B199" s="24" t="s">
        <v>4</v>
      </c>
      <c r="C199" s="65">
        <f>SUM(D199:J199)</f>
        <v>2497.6</v>
      </c>
      <c r="D199" s="54">
        <v>774.1</v>
      </c>
      <c r="E199" s="54">
        <v>881.1</v>
      </c>
      <c r="F199" s="54">
        <v>0</v>
      </c>
      <c r="G199" s="54">
        <v>210.6</v>
      </c>
      <c r="H199" s="54">
        <v>210.6</v>
      </c>
      <c r="I199" s="54">
        <f>SUM(H199)</f>
        <v>210.6</v>
      </c>
      <c r="J199" s="54">
        <f>SUM(I199)</f>
        <v>210.6</v>
      </c>
      <c r="K199" s="127"/>
    </row>
    <row r="200" spans="1:11" ht="18" customHeight="1">
      <c r="A200" s="119" t="s">
        <v>69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1"/>
    </row>
    <row r="201" spans="1:11" ht="27">
      <c r="A201" s="32"/>
      <c r="B201" s="31" t="s">
        <v>33</v>
      </c>
      <c r="C201" s="64">
        <f>SUM(C202:C204)</f>
        <v>607716.94201</v>
      </c>
      <c r="D201" s="64">
        <f t="shared" ref="D201:J201" si="82">SUM(D202:D204)</f>
        <v>223750</v>
      </c>
      <c r="E201" s="64">
        <f t="shared" si="82"/>
        <v>267296.09999999998</v>
      </c>
      <c r="F201" s="64">
        <f t="shared" si="82"/>
        <v>116670.84200999999</v>
      </c>
      <c r="G201" s="64">
        <f t="shared" si="82"/>
        <v>0</v>
      </c>
      <c r="H201" s="64">
        <f t="shared" si="82"/>
        <v>0</v>
      </c>
      <c r="I201" s="64">
        <f t="shared" si="82"/>
        <v>0</v>
      </c>
      <c r="J201" s="64">
        <f t="shared" si="82"/>
        <v>0</v>
      </c>
      <c r="K201" s="135" t="s">
        <v>63</v>
      </c>
    </row>
    <row r="202" spans="1:11">
      <c r="A202" s="32"/>
      <c r="B202" s="30" t="s">
        <v>4</v>
      </c>
      <c r="C202" s="57">
        <f>SUM(D202:J202)</f>
        <v>107307.46131000001</v>
      </c>
      <c r="D202" s="57">
        <f>SUM(D207+D225)</f>
        <v>40275</v>
      </c>
      <c r="E202" s="57">
        <f t="shared" ref="E202:J202" si="83">SUM(E207+E225)</f>
        <v>49352.100000000006</v>
      </c>
      <c r="F202" s="57">
        <f t="shared" si="83"/>
        <v>17680.36131</v>
      </c>
      <c r="G202" s="57">
        <f t="shared" si="83"/>
        <v>0</v>
      </c>
      <c r="H202" s="57">
        <f t="shared" si="83"/>
        <v>0</v>
      </c>
      <c r="I202" s="57">
        <f t="shared" si="83"/>
        <v>0</v>
      </c>
      <c r="J202" s="57">
        <f t="shared" si="83"/>
        <v>0</v>
      </c>
      <c r="K202" s="156"/>
    </row>
    <row r="203" spans="1:11">
      <c r="A203" s="32"/>
      <c r="B203" s="30" t="s">
        <v>5</v>
      </c>
      <c r="C203" s="57">
        <f>SUM(D203:J203)</f>
        <v>314094.21776999999</v>
      </c>
      <c r="D203" s="57">
        <f>SUM(D208)</f>
        <v>101657</v>
      </c>
      <c r="E203" s="57">
        <f t="shared" ref="E203:J203" si="84">SUM(E208)</f>
        <v>131444.4</v>
      </c>
      <c r="F203" s="57">
        <f t="shared" si="84"/>
        <v>80992.817769999994</v>
      </c>
      <c r="G203" s="57">
        <f t="shared" si="84"/>
        <v>0</v>
      </c>
      <c r="H203" s="57">
        <f t="shared" si="84"/>
        <v>0</v>
      </c>
      <c r="I203" s="57">
        <f t="shared" si="84"/>
        <v>0</v>
      </c>
      <c r="J203" s="57">
        <f t="shared" si="84"/>
        <v>0</v>
      </c>
      <c r="K203" s="156"/>
    </row>
    <row r="204" spans="1:11">
      <c r="A204" s="32"/>
      <c r="B204" s="30" t="s">
        <v>57</v>
      </c>
      <c r="C204" s="57">
        <f>SUM(D204:J204)</f>
        <v>186315.26293</v>
      </c>
      <c r="D204" s="57">
        <f>SUM(D209)</f>
        <v>81818</v>
      </c>
      <c r="E204" s="57">
        <f t="shared" ref="E204:J204" si="85">SUM(E209)</f>
        <v>86499.6</v>
      </c>
      <c r="F204" s="57">
        <f t="shared" si="85"/>
        <v>17997.662929999999</v>
      </c>
      <c r="G204" s="57">
        <f t="shared" si="85"/>
        <v>0</v>
      </c>
      <c r="H204" s="57">
        <f t="shared" si="85"/>
        <v>0</v>
      </c>
      <c r="I204" s="57">
        <f t="shared" si="85"/>
        <v>0</v>
      </c>
      <c r="J204" s="57">
        <f t="shared" si="85"/>
        <v>0</v>
      </c>
      <c r="K204" s="136"/>
    </row>
    <row r="205" spans="1:11" ht="15" customHeight="1">
      <c r="A205" s="98" t="s">
        <v>10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100"/>
    </row>
    <row r="206" spans="1:11" ht="40.5">
      <c r="A206" s="32"/>
      <c r="B206" s="31" t="s">
        <v>28</v>
      </c>
      <c r="C206" s="64">
        <f>SUM(C207:C209)</f>
        <v>604292.14200999995</v>
      </c>
      <c r="D206" s="64">
        <f>SUM(D207:D209)</f>
        <v>223750</v>
      </c>
      <c r="E206" s="64">
        <f t="shared" ref="E206:J206" si="86">SUM(E207:E209)</f>
        <v>265785.30000000005</v>
      </c>
      <c r="F206" s="64">
        <f t="shared" si="86"/>
        <v>114756.84200999999</v>
      </c>
      <c r="G206" s="64">
        <f t="shared" si="86"/>
        <v>0</v>
      </c>
      <c r="H206" s="64">
        <f t="shared" si="86"/>
        <v>0</v>
      </c>
      <c r="I206" s="64">
        <f t="shared" si="86"/>
        <v>0</v>
      </c>
      <c r="J206" s="64">
        <f t="shared" si="86"/>
        <v>0</v>
      </c>
      <c r="K206" s="115" t="s">
        <v>63</v>
      </c>
    </row>
    <row r="207" spans="1:11">
      <c r="A207" s="32"/>
      <c r="B207" s="30" t="s">
        <v>4</v>
      </c>
      <c r="C207" s="57">
        <f>SUM(D207:J207)</f>
        <v>103882.66131</v>
      </c>
      <c r="D207" s="57">
        <f>SUM(D220)</f>
        <v>40275</v>
      </c>
      <c r="E207" s="57">
        <f t="shared" ref="E207:J207" si="87">SUM(E220)</f>
        <v>47841.3</v>
      </c>
      <c r="F207" s="57">
        <f t="shared" si="87"/>
        <v>15766.36131</v>
      </c>
      <c r="G207" s="57">
        <f t="shared" si="87"/>
        <v>0</v>
      </c>
      <c r="H207" s="57">
        <f t="shared" si="87"/>
        <v>0</v>
      </c>
      <c r="I207" s="57">
        <f t="shared" si="87"/>
        <v>0</v>
      </c>
      <c r="J207" s="57">
        <f t="shared" si="87"/>
        <v>0</v>
      </c>
      <c r="K207" s="117"/>
    </row>
    <row r="208" spans="1:11">
      <c r="A208" s="32"/>
      <c r="B208" s="30" t="s">
        <v>5</v>
      </c>
      <c r="C208" s="57">
        <f>SUM(D208:J208)</f>
        <v>314094.21776999999</v>
      </c>
      <c r="D208" s="57">
        <f>SUM(D221)</f>
        <v>101657</v>
      </c>
      <c r="E208" s="57">
        <f t="shared" ref="E208:J208" si="88">SUM(E221)</f>
        <v>131444.4</v>
      </c>
      <c r="F208" s="57">
        <f t="shared" si="88"/>
        <v>80992.817769999994</v>
      </c>
      <c r="G208" s="57">
        <f t="shared" si="88"/>
        <v>0</v>
      </c>
      <c r="H208" s="57">
        <f t="shared" si="88"/>
        <v>0</v>
      </c>
      <c r="I208" s="57">
        <f t="shared" si="88"/>
        <v>0</v>
      </c>
      <c r="J208" s="57">
        <f t="shared" si="88"/>
        <v>0</v>
      </c>
      <c r="K208" s="117"/>
    </row>
    <row r="209" spans="1:11">
      <c r="A209" s="32"/>
      <c r="B209" s="30" t="s">
        <v>57</v>
      </c>
      <c r="C209" s="57">
        <f>SUM(D209:J209)</f>
        <v>186315.26293</v>
      </c>
      <c r="D209" s="57">
        <f>SUM(D222)</f>
        <v>81818</v>
      </c>
      <c r="E209" s="57">
        <f t="shared" ref="E209:J209" si="89">SUM(E222)</f>
        <v>86499.6</v>
      </c>
      <c r="F209" s="57">
        <f t="shared" si="89"/>
        <v>17997.662929999999</v>
      </c>
      <c r="G209" s="57">
        <f t="shared" si="89"/>
        <v>0</v>
      </c>
      <c r="H209" s="57">
        <f t="shared" si="89"/>
        <v>0</v>
      </c>
      <c r="I209" s="57">
        <f t="shared" si="89"/>
        <v>0</v>
      </c>
      <c r="J209" s="57">
        <f t="shared" si="89"/>
        <v>0</v>
      </c>
      <c r="K209" s="116"/>
    </row>
    <row r="210" spans="1:11">
      <c r="A210" s="112" t="s">
        <v>11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4"/>
    </row>
    <row r="211" spans="1:11" ht="54">
      <c r="A211" s="9"/>
      <c r="B211" s="11" t="s">
        <v>30</v>
      </c>
      <c r="C211" s="62">
        <f>SUM(C212)</f>
        <v>0</v>
      </c>
      <c r="D211" s="62">
        <f t="shared" ref="D211:J211" si="90">SUM(D212)</f>
        <v>0</v>
      </c>
      <c r="E211" s="62">
        <f t="shared" si="90"/>
        <v>0</v>
      </c>
      <c r="F211" s="62">
        <f t="shared" si="90"/>
        <v>0</v>
      </c>
      <c r="G211" s="62">
        <f t="shared" si="90"/>
        <v>0</v>
      </c>
      <c r="H211" s="62">
        <f t="shared" si="90"/>
        <v>0</v>
      </c>
      <c r="I211" s="62">
        <f t="shared" si="90"/>
        <v>0</v>
      </c>
      <c r="J211" s="62">
        <f t="shared" si="90"/>
        <v>0</v>
      </c>
      <c r="K211" s="110" t="s">
        <v>63</v>
      </c>
    </row>
    <row r="212" spans="1:11">
      <c r="A212" s="9"/>
      <c r="B212" s="15" t="s">
        <v>4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111"/>
    </row>
    <row r="213" spans="1:11">
      <c r="A213" s="112" t="s">
        <v>12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4"/>
    </row>
    <row r="214" spans="1:11">
      <c r="A214" s="10"/>
      <c r="B214" s="11" t="s">
        <v>31</v>
      </c>
      <c r="C214" s="53">
        <f>SUM(D214:J214)</f>
        <v>604292.10000000009</v>
      </c>
      <c r="D214" s="53">
        <f>SUM(D215:D217)</f>
        <v>223750</v>
      </c>
      <c r="E214" s="53">
        <f t="shared" ref="E214:J214" si="91">SUM(E215:E217)</f>
        <v>265785.30000000005</v>
      </c>
      <c r="F214" s="53">
        <v>114756.8</v>
      </c>
      <c r="G214" s="53">
        <f t="shared" si="91"/>
        <v>0</v>
      </c>
      <c r="H214" s="53">
        <f t="shared" si="91"/>
        <v>0</v>
      </c>
      <c r="I214" s="53">
        <f t="shared" si="91"/>
        <v>0</v>
      </c>
      <c r="J214" s="53">
        <f t="shared" si="91"/>
        <v>0</v>
      </c>
      <c r="K214" s="93" t="s">
        <v>63</v>
      </c>
    </row>
    <row r="215" spans="1:11">
      <c r="A215" s="10"/>
      <c r="B215" s="30" t="s">
        <v>4</v>
      </c>
      <c r="C215" s="61">
        <f>SUM(D215:J215)</f>
        <v>103882.66131</v>
      </c>
      <c r="D215" s="54">
        <f t="shared" ref="D215:J215" si="92">SUM(D220)</f>
        <v>40275</v>
      </c>
      <c r="E215" s="54">
        <f t="shared" si="92"/>
        <v>47841.3</v>
      </c>
      <c r="F215" s="54">
        <f>SUM(F220)</f>
        <v>15766.36131</v>
      </c>
      <c r="G215" s="54">
        <f t="shared" si="92"/>
        <v>0</v>
      </c>
      <c r="H215" s="54">
        <f t="shared" si="92"/>
        <v>0</v>
      </c>
      <c r="I215" s="54">
        <f t="shared" si="92"/>
        <v>0</v>
      </c>
      <c r="J215" s="54">
        <f t="shared" si="92"/>
        <v>0</v>
      </c>
      <c r="K215" s="155"/>
    </row>
    <row r="216" spans="1:11">
      <c r="A216" s="10"/>
      <c r="B216" s="30" t="s">
        <v>5</v>
      </c>
      <c r="C216" s="61">
        <f>SUM(D216:J216)</f>
        <v>314094.21776999999</v>
      </c>
      <c r="D216" s="54">
        <f>SUM(D221)</f>
        <v>101657</v>
      </c>
      <c r="E216" s="54">
        <f t="shared" ref="E216:J216" si="93">SUM(E221)</f>
        <v>131444.4</v>
      </c>
      <c r="F216" s="54">
        <f t="shared" si="93"/>
        <v>80992.817769999994</v>
      </c>
      <c r="G216" s="54">
        <f t="shared" si="93"/>
        <v>0</v>
      </c>
      <c r="H216" s="54">
        <f t="shared" si="93"/>
        <v>0</v>
      </c>
      <c r="I216" s="54">
        <f t="shared" si="93"/>
        <v>0</v>
      </c>
      <c r="J216" s="54">
        <f t="shared" si="93"/>
        <v>0</v>
      </c>
      <c r="K216" s="155"/>
    </row>
    <row r="217" spans="1:11">
      <c r="A217" s="9"/>
      <c r="B217" s="30" t="s">
        <v>57</v>
      </c>
      <c r="C217" s="61">
        <f>SUM(D217:J217)</f>
        <v>186315.26293</v>
      </c>
      <c r="D217" s="61">
        <f>SUM(D222)</f>
        <v>81818</v>
      </c>
      <c r="E217" s="61">
        <f t="shared" ref="E217:J217" si="94">SUM(E222)</f>
        <v>86499.6</v>
      </c>
      <c r="F217" s="61">
        <f t="shared" si="94"/>
        <v>17997.662929999999</v>
      </c>
      <c r="G217" s="61">
        <f t="shared" si="94"/>
        <v>0</v>
      </c>
      <c r="H217" s="61">
        <f t="shared" si="94"/>
        <v>0</v>
      </c>
      <c r="I217" s="61">
        <f t="shared" si="94"/>
        <v>0</v>
      </c>
      <c r="J217" s="61">
        <f t="shared" si="94"/>
        <v>0</v>
      </c>
      <c r="K217" s="134"/>
    </row>
    <row r="218" spans="1:11" ht="15" customHeight="1">
      <c r="A218" s="102" t="s">
        <v>78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4"/>
    </row>
    <row r="219" spans="1:11" ht="40.5">
      <c r="A219" s="9"/>
      <c r="B219" s="11" t="s">
        <v>28</v>
      </c>
      <c r="C219" s="53">
        <f>SUM(D219:J219)</f>
        <v>604292.14201000007</v>
      </c>
      <c r="D219" s="60">
        <f>SUM(D220:D222)</f>
        <v>223750</v>
      </c>
      <c r="E219" s="60">
        <f t="shared" ref="E219:J219" si="95">SUM(E220:E222)</f>
        <v>265785.30000000005</v>
      </c>
      <c r="F219" s="60">
        <f t="shared" si="95"/>
        <v>114756.84200999999</v>
      </c>
      <c r="G219" s="60">
        <f t="shared" si="95"/>
        <v>0</v>
      </c>
      <c r="H219" s="60">
        <f t="shared" si="95"/>
        <v>0</v>
      </c>
      <c r="I219" s="60">
        <f t="shared" si="95"/>
        <v>0</v>
      </c>
      <c r="J219" s="60">
        <f t="shared" si="95"/>
        <v>0</v>
      </c>
      <c r="K219" s="149">
        <v>43.45</v>
      </c>
    </row>
    <row r="220" spans="1:11">
      <c r="A220" s="9"/>
      <c r="B220" s="12" t="s">
        <v>4</v>
      </c>
      <c r="C220" s="54">
        <f>SUM(D220:J220)</f>
        <v>103882.66131</v>
      </c>
      <c r="D220" s="54">
        <v>40275</v>
      </c>
      <c r="E220" s="54">
        <v>47841.3</v>
      </c>
      <c r="F220" s="54">
        <v>15766.36131</v>
      </c>
      <c r="G220" s="54">
        <v>0</v>
      </c>
      <c r="H220" s="54">
        <v>0</v>
      </c>
      <c r="I220" s="54">
        <v>0</v>
      </c>
      <c r="J220" s="54">
        <v>0</v>
      </c>
      <c r="K220" s="150"/>
    </row>
    <row r="221" spans="1:11">
      <c r="A221" s="9"/>
      <c r="B221" s="12" t="s">
        <v>5</v>
      </c>
      <c r="C221" s="54">
        <f>SUM(D221:J221)</f>
        <v>314094.21776999999</v>
      </c>
      <c r="D221" s="54">
        <v>101657</v>
      </c>
      <c r="E221" s="54">
        <v>131444.4</v>
      </c>
      <c r="F221" s="54">
        <v>80992.817769999994</v>
      </c>
      <c r="G221" s="54">
        <v>0</v>
      </c>
      <c r="H221" s="54">
        <v>0</v>
      </c>
      <c r="I221" s="54">
        <v>0</v>
      </c>
      <c r="J221" s="54">
        <v>0</v>
      </c>
      <c r="K221" s="150"/>
    </row>
    <row r="222" spans="1:11">
      <c r="A222" s="9"/>
      <c r="B222" s="19" t="s">
        <v>57</v>
      </c>
      <c r="C222" s="54">
        <f>SUM(D222:J222)</f>
        <v>186315.26293</v>
      </c>
      <c r="D222" s="54">
        <v>81818</v>
      </c>
      <c r="E222" s="54">
        <v>86499.6</v>
      </c>
      <c r="F222" s="54">
        <v>17997.662929999999</v>
      </c>
      <c r="G222" s="54">
        <v>0</v>
      </c>
      <c r="H222" s="54">
        <v>0</v>
      </c>
      <c r="I222" s="54">
        <v>0</v>
      </c>
      <c r="J222" s="54">
        <v>0</v>
      </c>
      <c r="K222" s="151"/>
    </row>
    <row r="223" spans="1:11" ht="15" customHeight="1">
      <c r="A223" s="98" t="s">
        <v>13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100"/>
    </row>
    <row r="224" spans="1:11">
      <c r="A224" s="36"/>
      <c r="B224" s="31" t="s">
        <v>34</v>
      </c>
      <c r="C224" s="56">
        <f>SUM(D224:J224)</f>
        <v>3424.8</v>
      </c>
      <c r="D224" s="56">
        <f>SUM(D225)</f>
        <v>0</v>
      </c>
      <c r="E224" s="56">
        <f t="shared" ref="E224:J224" si="96">SUM(E225)</f>
        <v>1510.8</v>
      </c>
      <c r="F224" s="56">
        <f t="shared" si="96"/>
        <v>1914</v>
      </c>
      <c r="G224" s="56">
        <f t="shared" si="96"/>
        <v>0</v>
      </c>
      <c r="H224" s="56">
        <f t="shared" si="96"/>
        <v>0</v>
      </c>
      <c r="I224" s="56">
        <f t="shared" si="96"/>
        <v>0</v>
      </c>
      <c r="J224" s="56">
        <f t="shared" si="96"/>
        <v>0</v>
      </c>
      <c r="K224" s="144" t="s">
        <v>63</v>
      </c>
    </row>
    <row r="225" spans="1:12">
      <c r="A225" s="32"/>
      <c r="B225" s="37" t="s">
        <v>4</v>
      </c>
      <c r="C225" s="57">
        <f t="shared" ref="C225:J225" si="97">SUM(C228+C231)</f>
        <v>3424.8</v>
      </c>
      <c r="D225" s="57">
        <f t="shared" si="97"/>
        <v>0</v>
      </c>
      <c r="E225" s="57">
        <f t="shared" si="97"/>
        <v>1510.8</v>
      </c>
      <c r="F225" s="57">
        <f t="shared" si="97"/>
        <v>1914</v>
      </c>
      <c r="G225" s="57">
        <f t="shared" si="97"/>
        <v>0</v>
      </c>
      <c r="H225" s="57">
        <f t="shared" si="97"/>
        <v>0</v>
      </c>
      <c r="I225" s="57">
        <f t="shared" si="97"/>
        <v>0</v>
      </c>
      <c r="J225" s="57">
        <f t="shared" si="97"/>
        <v>0</v>
      </c>
      <c r="K225" s="145"/>
    </row>
    <row r="226" spans="1:12" ht="15.75" customHeight="1">
      <c r="A226" s="102" t="s">
        <v>79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4"/>
      <c r="L226" s="47"/>
    </row>
    <row r="227" spans="1:12" ht="15.75" customHeight="1">
      <c r="A227" s="46"/>
      <c r="B227" s="11" t="s">
        <v>18</v>
      </c>
      <c r="C227" s="56">
        <f>SUM(D227:J227)</f>
        <v>3158.3</v>
      </c>
      <c r="D227" s="56">
        <f>SUM(D228)</f>
        <v>0</v>
      </c>
      <c r="E227" s="56">
        <f t="shared" ref="E227:J227" si="98">SUM(E228)</f>
        <v>1394.3</v>
      </c>
      <c r="F227" s="56">
        <f t="shared" si="98"/>
        <v>1764</v>
      </c>
      <c r="G227" s="56">
        <f t="shared" si="98"/>
        <v>0</v>
      </c>
      <c r="H227" s="56">
        <f t="shared" si="98"/>
        <v>0</v>
      </c>
      <c r="I227" s="56">
        <f t="shared" si="98"/>
        <v>0</v>
      </c>
      <c r="J227" s="56">
        <f t="shared" si="98"/>
        <v>0</v>
      </c>
      <c r="K227" s="93">
        <v>46</v>
      </c>
      <c r="L227" s="47"/>
    </row>
    <row r="228" spans="1:12" ht="15.75" customHeight="1">
      <c r="A228" s="46"/>
      <c r="B228" s="12" t="s">
        <v>4</v>
      </c>
      <c r="C228" s="57">
        <f>SUM(D228:J228)</f>
        <v>3158.3</v>
      </c>
      <c r="D228" s="57">
        <v>0</v>
      </c>
      <c r="E228" s="57">
        <v>1394.3</v>
      </c>
      <c r="F228" s="57">
        <v>1764</v>
      </c>
      <c r="G228" s="57">
        <v>0</v>
      </c>
      <c r="H228" s="57">
        <v>0</v>
      </c>
      <c r="I228" s="57">
        <v>0</v>
      </c>
      <c r="J228" s="57">
        <v>0</v>
      </c>
      <c r="K228" s="94"/>
      <c r="L228" s="47"/>
    </row>
    <row r="229" spans="1:12" ht="15.75" customHeight="1">
      <c r="A229" s="102" t="s">
        <v>80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4"/>
      <c r="L229" s="47"/>
    </row>
    <row r="230" spans="1:12" ht="15.75" customHeight="1">
      <c r="A230" s="46"/>
      <c r="B230" s="11" t="s">
        <v>18</v>
      </c>
      <c r="C230" s="56">
        <f>SUM(D230:J230)</f>
        <v>266.5</v>
      </c>
      <c r="D230" s="56">
        <f>SUM(D231)</f>
        <v>0</v>
      </c>
      <c r="E230" s="56">
        <f t="shared" ref="E230:J230" si="99">SUM(E231)</f>
        <v>116.5</v>
      </c>
      <c r="F230" s="56">
        <f t="shared" si="99"/>
        <v>150</v>
      </c>
      <c r="G230" s="56">
        <f t="shared" si="99"/>
        <v>0</v>
      </c>
      <c r="H230" s="56">
        <f t="shared" si="99"/>
        <v>0</v>
      </c>
      <c r="I230" s="56">
        <f t="shared" si="99"/>
        <v>0</v>
      </c>
      <c r="J230" s="56">
        <f t="shared" si="99"/>
        <v>0</v>
      </c>
      <c r="K230" s="93">
        <v>46</v>
      </c>
      <c r="L230" s="47"/>
    </row>
    <row r="231" spans="1:12" ht="15.75" customHeight="1">
      <c r="A231" s="46"/>
      <c r="B231" s="12" t="s">
        <v>4</v>
      </c>
      <c r="C231" s="57">
        <f>SUM(D231:J231)</f>
        <v>266.5</v>
      </c>
      <c r="D231" s="57">
        <v>0</v>
      </c>
      <c r="E231" s="57">
        <v>116.5</v>
      </c>
      <c r="F231" s="57">
        <v>150</v>
      </c>
      <c r="G231" s="57">
        <v>0</v>
      </c>
      <c r="H231" s="57">
        <v>0</v>
      </c>
      <c r="I231" s="57">
        <v>0</v>
      </c>
      <c r="J231" s="57">
        <v>0</v>
      </c>
      <c r="K231" s="94"/>
      <c r="L231" s="47"/>
    </row>
    <row r="232" spans="1:12" ht="30" customHeight="1">
      <c r="A232" s="119" t="s">
        <v>42</v>
      </c>
      <c r="B232" s="120"/>
      <c r="C232" s="120"/>
      <c r="D232" s="120"/>
      <c r="E232" s="120"/>
      <c r="F232" s="120"/>
      <c r="G232" s="120"/>
      <c r="H232" s="120"/>
      <c r="I232" s="120"/>
      <c r="J232" s="120"/>
      <c r="K232" s="121"/>
    </row>
    <row r="233" spans="1:12" ht="27" customHeight="1">
      <c r="A233" s="32"/>
      <c r="B233" s="31" t="s">
        <v>35</v>
      </c>
      <c r="C233" s="56">
        <f>C234</f>
        <v>121986.07159000001</v>
      </c>
      <c r="D233" s="56">
        <f>D234</f>
        <v>9057</v>
      </c>
      <c r="E233" s="56">
        <f t="shared" ref="E233:J233" si="100">E234</f>
        <v>20613.8</v>
      </c>
      <c r="F233" s="56">
        <f t="shared" si="100"/>
        <v>13551.27159</v>
      </c>
      <c r="G233" s="56">
        <f t="shared" si="100"/>
        <v>18941</v>
      </c>
      <c r="H233" s="56">
        <f t="shared" si="100"/>
        <v>19941</v>
      </c>
      <c r="I233" s="56">
        <f t="shared" si="100"/>
        <v>19941</v>
      </c>
      <c r="J233" s="56">
        <f t="shared" si="100"/>
        <v>19941</v>
      </c>
      <c r="K233" s="135" t="s">
        <v>63</v>
      </c>
    </row>
    <row r="234" spans="1:12" ht="14.25" customHeight="1">
      <c r="A234" s="32"/>
      <c r="B234" s="30" t="s">
        <v>4</v>
      </c>
      <c r="C234" s="57">
        <f>SUM(D234:J234)</f>
        <v>121986.07159000001</v>
      </c>
      <c r="D234" s="57">
        <f>SUM(D246)</f>
        <v>9057</v>
      </c>
      <c r="E234" s="57">
        <f t="shared" ref="E234:J234" si="101">SUM(E246)</f>
        <v>20613.8</v>
      </c>
      <c r="F234" s="57">
        <f t="shared" si="101"/>
        <v>13551.27159</v>
      </c>
      <c r="G234" s="57">
        <f>SUM(G246)</f>
        <v>18941</v>
      </c>
      <c r="H234" s="57">
        <f t="shared" si="101"/>
        <v>19941</v>
      </c>
      <c r="I234" s="57">
        <f t="shared" si="101"/>
        <v>19941</v>
      </c>
      <c r="J234" s="57">
        <f t="shared" si="101"/>
        <v>19941</v>
      </c>
      <c r="K234" s="136"/>
    </row>
    <row r="235" spans="1:12" ht="15" customHeight="1">
      <c r="A235" s="98" t="s">
        <v>10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100"/>
    </row>
    <row r="236" spans="1:12" ht="40.5">
      <c r="A236" s="32"/>
      <c r="B236" s="31" t="s">
        <v>28</v>
      </c>
      <c r="C236" s="56">
        <f>SUM(C237)</f>
        <v>0</v>
      </c>
      <c r="D236" s="56">
        <f t="shared" ref="D236:J236" si="102">SUM(D237)</f>
        <v>0</v>
      </c>
      <c r="E236" s="56">
        <f t="shared" si="102"/>
        <v>0</v>
      </c>
      <c r="F236" s="56">
        <f t="shared" si="102"/>
        <v>0</v>
      </c>
      <c r="G236" s="56">
        <f t="shared" si="102"/>
        <v>0</v>
      </c>
      <c r="H236" s="56">
        <f t="shared" si="102"/>
        <v>0</v>
      </c>
      <c r="I236" s="56">
        <f t="shared" si="102"/>
        <v>0</v>
      </c>
      <c r="J236" s="56">
        <f t="shared" si="102"/>
        <v>0</v>
      </c>
      <c r="K236" s="115" t="s">
        <v>63</v>
      </c>
    </row>
    <row r="237" spans="1:12" ht="15" customHeight="1">
      <c r="A237" s="32"/>
      <c r="B237" s="30" t="s">
        <v>4</v>
      </c>
      <c r="C237" s="57">
        <v>0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116"/>
    </row>
    <row r="238" spans="1:12" ht="15" customHeight="1">
      <c r="A238" s="112" t="s">
        <v>11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4"/>
    </row>
    <row r="239" spans="1:12" ht="54">
      <c r="A239" s="14"/>
      <c r="B239" s="11" t="s">
        <v>30</v>
      </c>
      <c r="C239" s="56">
        <f>SUM(C240)</f>
        <v>0</v>
      </c>
      <c r="D239" s="56">
        <f t="shared" ref="D239:J239" si="103">SUM(D240)</f>
        <v>0</v>
      </c>
      <c r="E239" s="56">
        <f t="shared" si="103"/>
        <v>0</v>
      </c>
      <c r="F239" s="56">
        <f t="shared" si="103"/>
        <v>0</v>
      </c>
      <c r="G239" s="56">
        <f t="shared" si="103"/>
        <v>0</v>
      </c>
      <c r="H239" s="56">
        <f t="shared" si="103"/>
        <v>0</v>
      </c>
      <c r="I239" s="56">
        <f t="shared" si="103"/>
        <v>0</v>
      </c>
      <c r="J239" s="56">
        <f t="shared" si="103"/>
        <v>0</v>
      </c>
      <c r="K239" s="110" t="s">
        <v>63</v>
      </c>
    </row>
    <row r="240" spans="1:12">
      <c r="A240" s="9"/>
      <c r="B240" s="15" t="s">
        <v>4</v>
      </c>
      <c r="C240" s="57">
        <f>SUM(D240:J240)</f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111"/>
    </row>
    <row r="241" spans="1:11" ht="15" customHeight="1">
      <c r="A241" s="112" t="s">
        <v>12</v>
      </c>
      <c r="B241" s="113"/>
      <c r="C241" s="113"/>
      <c r="D241" s="113"/>
      <c r="E241" s="113"/>
      <c r="F241" s="113"/>
      <c r="G241" s="113"/>
      <c r="H241" s="113"/>
      <c r="I241" s="113"/>
      <c r="J241" s="113"/>
      <c r="K241" s="114"/>
    </row>
    <row r="242" spans="1:11">
      <c r="A242" s="10"/>
      <c r="B242" s="11" t="s">
        <v>34</v>
      </c>
      <c r="C242" s="56">
        <v>0</v>
      </c>
      <c r="D242" s="56">
        <f>SUM(C240)</f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93" t="s">
        <v>63</v>
      </c>
    </row>
    <row r="243" spans="1:11">
      <c r="A243" s="9"/>
      <c r="B243" s="15" t="s">
        <v>4</v>
      </c>
      <c r="C243" s="57">
        <f>SUM(D243:J243)</f>
        <v>0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134"/>
    </row>
    <row r="244" spans="1:11" ht="15" customHeight="1">
      <c r="A244" s="141" t="s">
        <v>21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3"/>
    </row>
    <row r="245" spans="1:11" ht="15" customHeight="1">
      <c r="A245" s="39"/>
      <c r="B245" s="31" t="s">
        <v>31</v>
      </c>
      <c r="C245" s="56">
        <f t="shared" ref="C245:J245" si="104">SUM(C246:C246)</f>
        <v>121986.07159000001</v>
      </c>
      <c r="D245" s="56">
        <f t="shared" si="104"/>
        <v>9057</v>
      </c>
      <c r="E245" s="56">
        <f t="shared" si="104"/>
        <v>20613.8</v>
      </c>
      <c r="F245" s="56">
        <f t="shared" si="104"/>
        <v>13551.27159</v>
      </c>
      <c r="G245" s="56">
        <f t="shared" si="104"/>
        <v>18941</v>
      </c>
      <c r="H245" s="56">
        <f t="shared" si="104"/>
        <v>19941</v>
      </c>
      <c r="I245" s="56">
        <f t="shared" si="104"/>
        <v>19941</v>
      </c>
      <c r="J245" s="56">
        <f t="shared" si="104"/>
        <v>19941</v>
      </c>
      <c r="K245" s="95" t="s">
        <v>63</v>
      </c>
    </row>
    <row r="246" spans="1:11">
      <c r="A246" s="32"/>
      <c r="B246" s="37" t="s">
        <v>4</v>
      </c>
      <c r="C246" s="57">
        <f>SUM(D246:J246)</f>
        <v>121986.07159000001</v>
      </c>
      <c r="D246" s="57">
        <f t="shared" ref="D246:J246" si="105">D252+D255+D258+D261+D264+D249</f>
        <v>9057</v>
      </c>
      <c r="E246" s="57">
        <f t="shared" si="105"/>
        <v>20613.8</v>
      </c>
      <c r="F246" s="57">
        <f t="shared" si="105"/>
        <v>13551.27159</v>
      </c>
      <c r="G246" s="57">
        <f t="shared" si="105"/>
        <v>18941</v>
      </c>
      <c r="H246" s="57">
        <f t="shared" si="105"/>
        <v>19941</v>
      </c>
      <c r="I246" s="57">
        <f t="shared" si="105"/>
        <v>19941</v>
      </c>
      <c r="J246" s="57">
        <f t="shared" si="105"/>
        <v>19941</v>
      </c>
      <c r="K246" s="118"/>
    </row>
    <row r="247" spans="1:11" ht="26.25" customHeight="1">
      <c r="A247" s="137" t="s">
        <v>81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9"/>
    </row>
    <row r="248" spans="1:11">
      <c r="A248" s="32"/>
      <c r="B248" s="11" t="s">
        <v>18</v>
      </c>
      <c r="C248" s="56">
        <f>SUM(C249)</f>
        <v>49691.8</v>
      </c>
      <c r="D248" s="56">
        <f>SUM(D249)</f>
        <v>0</v>
      </c>
      <c r="E248" s="56">
        <f t="shared" ref="E248:J248" si="106">SUM(E249)</f>
        <v>7187</v>
      </c>
      <c r="F248" s="56">
        <f t="shared" si="106"/>
        <v>6400</v>
      </c>
      <c r="G248" s="56">
        <f t="shared" si="106"/>
        <v>9026.2000000000007</v>
      </c>
      <c r="H248" s="56">
        <f t="shared" si="106"/>
        <v>9026.2000000000007</v>
      </c>
      <c r="I248" s="56">
        <f t="shared" si="106"/>
        <v>9026.2000000000007</v>
      </c>
      <c r="J248" s="56">
        <f t="shared" si="106"/>
        <v>9026.2000000000007</v>
      </c>
      <c r="K248" s="93">
        <v>53</v>
      </c>
    </row>
    <row r="249" spans="1:11">
      <c r="A249" s="32"/>
      <c r="B249" s="12" t="s">
        <v>4</v>
      </c>
      <c r="C249" s="57">
        <f>SUM(D249:J249)</f>
        <v>49691.8</v>
      </c>
      <c r="D249" s="57">
        <v>0</v>
      </c>
      <c r="E249" s="57">
        <v>7187</v>
      </c>
      <c r="F249" s="57">
        <v>6400</v>
      </c>
      <c r="G249" s="57">
        <v>9026.2000000000007</v>
      </c>
      <c r="H249" s="57">
        <v>9026.2000000000007</v>
      </c>
      <c r="I249" s="57">
        <f>SUM(H249)</f>
        <v>9026.2000000000007</v>
      </c>
      <c r="J249" s="57">
        <f>SUM(I249)</f>
        <v>9026.2000000000007</v>
      </c>
      <c r="K249" s="127"/>
    </row>
    <row r="250" spans="1:11" ht="28.5" customHeight="1">
      <c r="A250" s="137" t="s">
        <v>82</v>
      </c>
      <c r="B250" s="108"/>
      <c r="C250" s="108"/>
      <c r="D250" s="108"/>
      <c r="E250" s="108"/>
      <c r="F250" s="108"/>
      <c r="G250" s="108"/>
      <c r="H250" s="108"/>
      <c r="I250" s="108"/>
      <c r="J250" s="108"/>
      <c r="K250" s="109"/>
    </row>
    <row r="251" spans="1:11">
      <c r="A251" s="10"/>
      <c r="B251" s="11" t="s">
        <v>18</v>
      </c>
      <c r="C251" s="56">
        <f>SUM(C252)</f>
        <v>17925.195</v>
      </c>
      <c r="D251" s="56">
        <f>SUM(D252)</f>
        <v>1162.9000000000001</v>
      </c>
      <c r="E251" s="56">
        <f t="shared" ref="E251:J251" si="107">SUM(E252)</f>
        <v>3739</v>
      </c>
      <c r="F251" s="56">
        <f t="shared" si="107"/>
        <v>2439.2950000000001</v>
      </c>
      <c r="G251" s="56">
        <f t="shared" si="107"/>
        <v>2646</v>
      </c>
      <c r="H251" s="56">
        <f t="shared" si="107"/>
        <v>2646</v>
      </c>
      <c r="I251" s="56">
        <f t="shared" si="107"/>
        <v>2646</v>
      </c>
      <c r="J251" s="56">
        <f t="shared" si="107"/>
        <v>2646</v>
      </c>
      <c r="K251" s="93">
        <v>50</v>
      </c>
    </row>
    <row r="252" spans="1:11">
      <c r="A252" s="9"/>
      <c r="B252" s="12" t="s">
        <v>4</v>
      </c>
      <c r="C252" s="57">
        <f>SUM(D252:J252)</f>
        <v>17925.195</v>
      </c>
      <c r="D252" s="57">
        <v>1162.9000000000001</v>
      </c>
      <c r="E252" s="57">
        <v>3739</v>
      </c>
      <c r="F252" s="57">
        <v>2439.2950000000001</v>
      </c>
      <c r="G252" s="57">
        <v>2646</v>
      </c>
      <c r="H252" s="57">
        <v>2646</v>
      </c>
      <c r="I252" s="57">
        <f>SUM(H252)</f>
        <v>2646</v>
      </c>
      <c r="J252" s="57">
        <f>SUM(I252)</f>
        <v>2646</v>
      </c>
      <c r="K252" s="127"/>
    </row>
    <row r="253" spans="1:11" ht="24.75" customHeight="1">
      <c r="A253" s="137" t="s">
        <v>83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9"/>
    </row>
    <row r="254" spans="1:11">
      <c r="A254" s="10"/>
      <c r="B254" s="11" t="s">
        <v>18</v>
      </c>
      <c r="C254" s="56">
        <f>SUM(D254:J254)</f>
        <v>17173.7</v>
      </c>
      <c r="D254" s="56">
        <f>SUM(D255)</f>
        <v>2527.4</v>
      </c>
      <c r="E254" s="56">
        <f t="shared" ref="E254:J254" si="108">SUM(E255)</f>
        <v>2416.3000000000002</v>
      </c>
      <c r="F254" s="56">
        <f t="shared" si="108"/>
        <v>0</v>
      </c>
      <c r="G254" s="56">
        <f t="shared" si="108"/>
        <v>2307.5</v>
      </c>
      <c r="H254" s="56">
        <f t="shared" si="108"/>
        <v>3307.5</v>
      </c>
      <c r="I254" s="56">
        <f t="shared" si="108"/>
        <v>3307.5</v>
      </c>
      <c r="J254" s="56">
        <f t="shared" si="108"/>
        <v>3307.5</v>
      </c>
      <c r="K254" s="93">
        <v>52</v>
      </c>
    </row>
    <row r="255" spans="1:11">
      <c r="A255" s="9"/>
      <c r="B255" s="12" t="s">
        <v>4</v>
      </c>
      <c r="C255" s="57">
        <f>SUM(D255:J255)</f>
        <v>17173.7</v>
      </c>
      <c r="D255" s="57">
        <v>2527.4</v>
      </c>
      <c r="E255" s="57">
        <v>2416.3000000000002</v>
      </c>
      <c r="F255" s="57">
        <v>0</v>
      </c>
      <c r="G255" s="57">
        <v>2307.5</v>
      </c>
      <c r="H255" s="57">
        <v>3307.5</v>
      </c>
      <c r="I255" s="57">
        <f>SUM(H255)</f>
        <v>3307.5</v>
      </c>
      <c r="J255" s="57">
        <f>SUM(I255)</f>
        <v>3307.5</v>
      </c>
      <c r="K255" s="127"/>
    </row>
    <row r="256" spans="1:11" ht="28.5" customHeight="1">
      <c r="A256" s="137" t="s">
        <v>84</v>
      </c>
      <c r="B256" s="108"/>
      <c r="C256" s="108"/>
      <c r="D256" s="108"/>
      <c r="E256" s="108"/>
      <c r="F256" s="108"/>
      <c r="G256" s="108"/>
      <c r="H256" s="108"/>
      <c r="I256" s="108"/>
      <c r="J256" s="108"/>
      <c r="K256" s="109"/>
    </row>
    <row r="257" spans="1:172">
      <c r="A257" s="10"/>
      <c r="B257" s="11" t="s">
        <v>18</v>
      </c>
      <c r="C257" s="56">
        <f>SUM(D257:J257)</f>
        <v>18061.676589999999</v>
      </c>
      <c r="D257" s="56">
        <f>SUM(D258)</f>
        <v>2054.5</v>
      </c>
      <c r="E257" s="56">
        <f t="shared" ref="E257:J257" si="109">SUM(E258)</f>
        <v>2770</v>
      </c>
      <c r="F257" s="56">
        <f t="shared" si="109"/>
        <v>2211.9765900000002</v>
      </c>
      <c r="G257" s="56">
        <f t="shared" si="109"/>
        <v>2756.3</v>
      </c>
      <c r="H257" s="56">
        <f t="shared" si="109"/>
        <v>2756.3</v>
      </c>
      <c r="I257" s="56">
        <f t="shared" si="109"/>
        <v>2756.3</v>
      </c>
      <c r="J257" s="56">
        <f t="shared" si="109"/>
        <v>2756.3</v>
      </c>
      <c r="K257" s="93">
        <v>52</v>
      </c>
    </row>
    <row r="258" spans="1:172">
      <c r="A258" s="9"/>
      <c r="B258" s="12" t="s">
        <v>4</v>
      </c>
      <c r="C258" s="57">
        <f>SUM(D258:J258)</f>
        <v>18061.676589999999</v>
      </c>
      <c r="D258" s="57">
        <v>2054.5</v>
      </c>
      <c r="E258" s="57">
        <v>2770</v>
      </c>
      <c r="F258" s="57">
        <v>2211.9765900000002</v>
      </c>
      <c r="G258" s="57">
        <v>2756.3</v>
      </c>
      <c r="H258" s="57">
        <f>SUM(G258)</f>
        <v>2756.3</v>
      </c>
      <c r="I258" s="57">
        <f>SUM(H258)</f>
        <v>2756.3</v>
      </c>
      <c r="J258" s="57">
        <f>SUM(I258)</f>
        <v>2756.3</v>
      </c>
      <c r="K258" s="127"/>
    </row>
    <row r="259" spans="1:172" ht="24" customHeight="1">
      <c r="A259" s="137" t="s">
        <v>85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9"/>
    </row>
    <row r="260" spans="1:172">
      <c r="A260" s="10"/>
      <c r="B260" s="11" t="s">
        <v>18</v>
      </c>
      <c r="C260" s="56">
        <f>SUM(C261)</f>
        <v>17616</v>
      </c>
      <c r="D260" s="56">
        <f>SUM(D261)</f>
        <v>2833</v>
      </c>
      <c r="E260" s="56">
        <f t="shared" ref="E260:J260" si="110">SUM(E261)</f>
        <v>3963</v>
      </c>
      <c r="F260" s="56">
        <f t="shared" si="110"/>
        <v>2000</v>
      </c>
      <c r="G260" s="56">
        <f t="shared" si="110"/>
        <v>2205</v>
      </c>
      <c r="H260" s="56">
        <f t="shared" si="110"/>
        <v>2205</v>
      </c>
      <c r="I260" s="56">
        <f t="shared" si="110"/>
        <v>2205</v>
      </c>
      <c r="J260" s="56">
        <f t="shared" si="110"/>
        <v>2205</v>
      </c>
      <c r="K260" s="93">
        <v>52</v>
      </c>
    </row>
    <row r="261" spans="1:172">
      <c r="A261" s="9"/>
      <c r="B261" s="12" t="s">
        <v>4</v>
      </c>
      <c r="C261" s="57">
        <f>SUM(D261:J261)</f>
        <v>17616</v>
      </c>
      <c r="D261" s="57">
        <v>2833</v>
      </c>
      <c r="E261" s="57">
        <v>3963</v>
      </c>
      <c r="F261" s="57">
        <v>2000</v>
      </c>
      <c r="G261" s="57">
        <v>2205</v>
      </c>
      <c r="H261" s="57">
        <v>2205</v>
      </c>
      <c r="I261" s="57">
        <f>SUM(H261)</f>
        <v>2205</v>
      </c>
      <c r="J261" s="57">
        <f>SUM(I261)</f>
        <v>2205</v>
      </c>
      <c r="K261" s="94"/>
    </row>
    <row r="262" spans="1:172" ht="28.5" customHeight="1">
      <c r="A262" s="102" t="s">
        <v>86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4"/>
    </row>
    <row r="263" spans="1:172" ht="15.75" customHeight="1">
      <c r="A263" s="27"/>
      <c r="B263" s="18" t="s">
        <v>18</v>
      </c>
      <c r="C263" s="56">
        <f t="shared" ref="C263:J263" si="111">SUM(C264:C264)</f>
        <v>1517.7</v>
      </c>
      <c r="D263" s="56">
        <f t="shared" si="111"/>
        <v>479.2</v>
      </c>
      <c r="E263" s="56">
        <f t="shared" si="111"/>
        <v>538.5</v>
      </c>
      <c r="F263" s="56">
        <f t="shared" si="111"/>
        <v>500</v>
      </c>
      <c r="G263" s="56">
        <f t="shared" si="111"/>
        <v>0</v>
      </c>
      <c r="H263" s="56">
        <f t="shared" si="111"/>
        <v>0</v>
      </c>
      <c r="I263" s="56">
        <f t="shared" si="111"/>
        <v>0</v>
      </c>
      <c r="J263" s="56">
        <f t="shared" si="111"/>
        <v>0</v>
      </c>
      <c r="K263" s="93">
        <v>51</v>
      </c>
    </row>
    <row r="264" spans="1:172" ht="15" customHeight="1">
      <c r="A264" s="27"/>
      <c r="B264" s="19" t="s">
        <v>4</v>
      </c>
      <c r="C264" s="57">
        <f>SUM(D264:J264)</f>
        <v>1517.7</v>
      </c>
      <c r="D264" s="57">
        <v>479.2</v>
      </c>
      <c r="E264" s="57">
        <v>538.5</v>
      </c>
      <c r="F264" s="57">
        <v>500</v>
      </c>
      <c r="G264" s="57">
        <v>0</v>
      </c>
      <c r="H264" s="57">
        <v>0</v>
      </c>
      <c r="I264" s="57">
        <f>SUM(H264)</f>
        <v>0</v>
      </c>
      <c r="J264" s="57">
        <f>SUM(I264)</f>
        <v>0</v>
      </c>
      <c r="K264" s="127"/>
    </row>
    <row r="265" spans="1:172" ht="12.75" customHeight="1">
      <c r="A265" s="138" t="s">
        <v>51</v>
      </c>
      <c r="B265" s="139"/>
      <c r="C265" s="139"/>
      <c r="D265" s="139"/>
      <c r="E265" s="139"/>
      <c r="F265" s="139"/>
      <c r="G265" s="139"/>
      <c r="H265" s="139"/>
      <c r="I265" s="139"/>
      <c r="J265" s="139"/>
      <c r="K265" s="140"/>
    </row>
    <row r="266" spans="1:172" s="6" customFormat="1" ht="27">
      <c r="A266" s="32"/>
      <c r="B266" s="31" t="s">
        <v>36</v>
      </c>
      <c r="C266" s="56">
        <f>SUM(C267)</f>
        <v>11019.859999999999</v>
      </c>
      <c r="D266" s="56">
        <f>SUM(D267)</f>
        <v>1452.3999999999999</v>
      </c>
      <c r="E266" s="56">
        <f t="shared" ref="E266:J266" si="112">SUM(E267)</f>
        <v>1425.76</v>
      </c>
      <c r="F266" s="56">
        <f t="shared" si="112"/>
        <v>1868.5</v>
      </c>
      <c r="G266" s="56">
        <f t="shared" si="112"/>
        <v>1568.3</v>
      </c>
      <c r="H266" s="56">
        <f t="shared" si="112"/>
        <v>1568.3</v>
      </c>
      <c r="I266" s="56">
        <f t="shared" si="112"/>
        <v>1568.3</v>
      </c>
      <c r="J266" s="56">
        <f t="shared" si="112"/>
        <v>1568.3</v>
      </c>
      <c r="K266" s="135" t="s">
        <v>63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</row>
    <row r="267" spans="1:172" s="6" customFormat="1">
      <c r="A267" s="32"/>
      <c r="B267" s="30" t="s">
        <v>4</v>
      </c>
      <c r="C267" s="57">
        <f>SUM(D267:J267)</f>
        <v>11019.859999999999</v>
      </c>
      <c r="D267" s="57">
        <f>SUM(D279)</f>
        <v>1452.3999999999999</v>
      </c>
      <c r="E267" s="57">
        <f t="shared" ref="E267:J267" si="113">SUM(E279)</f>
        <v>1425.76</v>
      </c>
      <c r="F267" s="57">
        <f t="shared" si="113"/>
        <v>1868.5</v>
      </c>
      <c r="G267" s="57">
        <f t="shared" si="113"/>
        <v>1568.3</v>
      </c>
      <c r="H267" s="57">
        <f t="shared" si="113"/>
        <v>1568.3</v>
      </c>
      <c r="I267" s="57">
        <f t="shared" si="113"/>
        <v>1568.3</v>
      </c>
      <c r="J267" s="57">
        <f t="shared" si="113"/>
        <v>1568.3</v>
      </c>
      <c r="K267" s="136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</row>
    <row r="268" spans="1:172" ht="12.75" customHeight="1">
      <c r="A268" s="98" t="s">
        <v>10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100"/>
    </row>
    <row r="269" spans="1:172" ht="40.5">
      <c r="A269" s="32"/>
      <c r="B269" s="31" t="s">
        <v>28</v>
      </c>
      <c r="C269" s="33">
        <v>0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4">
        <v>0</v>
      </c>
      <c r="J269" s="34">
        <v>0</v>
      </c>
      <c r="K269" s="115" t="s">
        <v>63</v>
      </c>
    </row>
    <row r="270" spans="1:172">
      <c r="A270" s="32"/>
      <c r="B270" s="30" t="s">
        <v>4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116"/>
    </row>
    <row r="271" spans="1:172" ht="12.75" customHeight="1">
      <c r="A271" s="112" t="s">
        <v>11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4"/>
    </row>
    <row r="272" spans="1:172" ht="54">
      <c r="A272" s="9"/>
      <c r="B272" s="11" t="s">
        <v>30</v>
      </c>
      <c r="C272" s="42">
        <f>SUM(C273)</f>
        <v>0</v>
      </c>
      <c r="D272" s="42">
        <f t="shared" ref="D272:J272" si="114">SUM(D273)</f>
        <v>0</v>
      </c>
      <c r="E272" s="42">
        <f t="shared" si="114"/>
        <v>0</v>
      </c>
      <c r="F272" s="42">
        <f t="shared" si="114"/>
        <v>0</v>
      </c>
      <c r="G272" s="42">
        <f t="shared" si="114"/>
        <v>0</v>
      </c>
      <c r="H272" s="42">
        <f t="shared" si="114"/>
        <v>0</v>
      </c>
      <c r="I272" s="42">
        <f t="shared" si="114"/>
        <v>0</v>
      </c>
      <c r="J272" s="42">
        <f t="shared" si="114"/>
        <v>0</v>
      </c>
      <c r="K272" s="110" t="s">
        <v>63</v>
      </c>
    </row>
    <row r="273" spans="1:11">
      <c r="A273" s="9"/>
      <c r="B273" s="15" t="s">
        <v>4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11"/>
    </row>
    <row r="274" spans="1:11" ht="12" customHeight="1">
      <c r="A274" s="112" t="s">
        <v>12</v>
      </c>
      <c r="B274" s="113"/>
      <c r="C274" s="113"/>
      <c r="D274" s="113"/>
      <c r="E274" s="113"/>
      <c r="F274" s="113"/>
      <c r="G274" s="113"/>
      <c r="H274" s="113"/>
      <c r="I274" s="113"/>
      <c r="J274" s="113"/>
      <c r="K274" s="114"/>
    </row>
    <row r="275" spans="1:11">
      <c r="A275" s="10"/>
      <c r="B275" s="11" t="s">
        <v>9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93" t="s">
        <v>63</v>
      </c>
    </row>
    <row r="276" spans="1:11">
      <c r="A276" s="9"/>
      <c r="B276" s="15" t="s">
        <v>4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34"/>
    </row>
    <row r="277" spans="1:11" ht="15" customHeight="1">
      <c r="A277" s="98" t="s">
        <v>21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100"/>
    </row>
    <row r="278" spans="1:11">
      <c r="A278" s="36"/>
      <c r="B278" s="31" t="s">
        <v>9</v>
      </c>
      <c r="C278" s="56">
        <f>SUM(C279)</f>
        <v>11019.859999999999</v>
      </c>
      <c r="D278" s="56">
        <f>SUM(D279)</f>
        <v>1452.3999999999999</v>
      </c>
      <c r="E278" s="56">
        <f t="shared" ref="E278:J278" si="115">SUM(E279)</f>
        <v>1425.76</v>
      </c>
      <c r="F278" s="56">
        <f t="shared" si="115"/>
        <v>1868.5</v>
      </c>
      <c r="G278" s="56">
        <f t="shared" si="115"/>
        <v>1568.3</v>
      </c>
      <c r="H278" s="56">
        <f t="shared" si="115"/>
        <v>1568.3</v>
      </c>
      <c r="I278" s="56">
        <f t="shared" si="115"/>
        <v>1568.3</v>
      </c>
      <c r="J278" s="56">
        <f t="shared" si="115"/>
        <v>1568.3</v>
      </c>
      <c r="K278" s="95" t="s">
        <v>63</v>
      </c>
    </row>
    <row r="279" spans="1:11">
      <c r="A279" s="32"/>
      <c r="B279" s="37" t="s">
        <v>4</v>
      </c>
      <c r="C279" s="57">
        <f>SUM(D279:J279)</f>
        <v>11019.859999999999</v>
      </c>
      <c r="D279" s="57">
        <f>SUM(D291+D306+D282+D285+D288)</f>
        <v>1452.3999999999999</v>
      </c>
      <c r="E279" s="57">
        <f t="shared" ref="E279:J279" si="116">SUM(E291+E306+E282+E285+E288)</f>
        <v>1425.76</v>
      </c>
      <c r="F279" s="57">
        <f t="shared" si="116"/>
        <v>1868.5</v>
      </c>
      <c r="G279" s="57">
        <f t="shared" si="116"/>
        <v>1568.3</v>
      </c>
      <c r="H279" s="57">
        <f t="shared" si="116"/>
        <v>1568.3</v>
      </c>
      <c r="I279" s="57">
        <f t="shared" si="116"/>
        <v>1568.3</v>
      </c>
      <c r="J279" s="57">
        <f t="shared" si="116"/>
        <v>1568.3</v>
      </c>
      <c r="K279" s="97"/>
    </row>
    <row r="280" spans="1:11" ht="11.25" customHeight="1">
      <c r="A280" s="102" t="s">
        <v>87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9"/>
    </row>
    <row r="281" spans="1:11">
      <c r="A281" s="32"/>
      <c r="B281" s="11" t="s">
        <v>31</v>
      </c>
      <c r="C281" s="56">
        <f>SUM(D281:J281)</f>
        <v>318.39999999999998</v>
      </c>
      <c r="D281" s="56">
        <f>SUM(D282)</f>
        <v>200</v>
      </c>
      <c r="E281" s="56">
        <f t="shared" ref="E281:J281" si="117">SUM(E282)</f>
        <v>118.4</v>
      </c>
      <c r="F281" s="56">
        <f t="shared" si="117"/>
        <v>0</v>
      </c>
      <c r="G281" s="56">
        <f t="shared" si="117"/>
        <v>0</v>
      </c>
      <c r="H281" s="56">
        <f t="shared" si="117"/>
        <v>0</v>
      </c>
      <c r="I281" s="56">
        <f t="shared" si="117"/>
        <v>0</v>
      </c>
      <c r="J281" s="56">
        <f t="shared" si="117"/>
        <v>0</v>
      </c>
      <c r="K281" s="115">
        <v>60</v>
      </c>
    </row>
    <row r="282" spans="1:11">
      <c r="A282" s="32"/>
      <c r="B282" s="12" t="s">
        <v>4</v>
      </c>
      <c r="C282" s="57">
        <f>SUM(D282:J282)</f>
        <v>318.39999999999998</v>
      </c>
      <c r="D282" s="57">
        <v>200</v>
      </c>
      <c r="E282" s="57">
        <v>118.4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116"/>
    </row>
    <row r="283" spans="1:11" ht="24" customHeight="1">
      <c r="A283" s="102" t="s">
        <v>88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9"/>
    </row>
    <row r="284" spans="1:11">
      <c r="A284" s="32"/>
      <c r="B284" s="11" t="s">
        <v>31</v>
      </c>
      <c r="C284" s="56">
        <f>SUM(D284:J284)</f>
        <v>0</v>
      </c>
      <c r="D284" s="56">
        <f t="shared" ref="D284:J284" si="118">SUM(D285)</f>
        <v>0</v>
      </c>
      <c r="E284" s="56">
        <f t="shared" si="118"/>
        <v>0</v>
      </c>
      <c r="F284" s="56">
        <f t="shared" si="118"/>
        <v>0</v>
      </c>
      <c r="G284" s="56">
        <f t="shared" si="118"/>
        <v>0</v>
      </c>
      <c r="H284" s="56">
        <f t="shared" si="118"/>
        <v>0</v>
      </c>
      <c r="I284" s="56">
        <f t="shared" si="118"/>
        <v>0</v>
      </c>
      <c r="J284" s="56">
        <f t="shared" si="118"/>
        <v>0</v>
      </c>
      <c r="K284" s="115">
        <v>61</v>
      </c>
    </row>
    <row r="285" spans="1:11">
      <c r="A285" s="32"/>
      <c r="B285" s="12" t="s">
        <v>4</v>
      </c>
      <c r="C285" s="57">
        <f>SUM(D285:J285)</f>
        <v>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116"/>
    </row>
    <row r="286" spans="1:11" ht="24" customHeight="1">
      <c r="A286" s="102" t="s">
        <v>89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9"/>
    </row>
    <row r="287" spans="1:11">
      <c r="A287" s="32"/>
      <c r="B287" s="11" t="s">
        <v>31</v>
      </c>
      <c r="C287" s="56">
        <f>SUM(D287:J287)</f>
        <v>0</v>
      </c>
      <c r="D287" s="56">
        <f t="shared" ref="D287:J287" si="119">SUM(D288)</f>
        <v>0</v>
      </c>
      <c r="E287" s="56">
        <f t="shared" si="119"/>
        <v>0</v>
      </c>
      <c r="F287" s="56">
        <f t="shared" si="119"/>
        <v>0</v>
      </c>
      <c r="G287" s="56">
        <f t="shared" si="119"/>
        <v>0</v>
      </c>
      <c r="H287" s="56">
        <f t="shared" si="119"/>
        <v>0</v>
      </c>
      <c r="I287" s="56">
        <f t="shared" si="119"/>
        <v>0</v>
      </c>
      <c r="J287" s="56">
        <f t="shared" si="119"/>
        <v>0</v>
      </c>
      <c r="K287" s="115">
        <v>62</v>
      </c>
    </row>
    <row r="288" spans="1:11">
      <c r="A288" s="32"/>
      <c r="B288" s="12" t="s">
        <v>4</v>
      </c>
      <c r="C288" s="57">
        <f>SUM(D288:J288)</f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116"/>
    </row>
    <row r="289" spans="1:11" ht="15" customHeight="1">
      <c r="A289" s="102" t="s">
        <v>90</v>
      </c>
      <c r="B289" s="108"/>
      <c r="C289" s="108"/>
      <c r="D289" s="108"/>
      <c r="E289" s="108"/>
      <c r="F289" s="108"/>
      <c r="G289" s="108"/>
      <c r="H289" s="108"/>
      <c r="I289" s="108"/>
      <c r="J289" s="108"/>
      <c r="K289" s="109"/>
    </row>
    <row r="290" spans="1:11">
      <c r="A290" s="10"/>
      <c r="B290" s="11" t="s">
        <v>31</v>
      </c>
      <c r="C290" s="60">
        <f>SUM(C291)</f>
        <v>10187.999999999998</v>
      </c>
      <c r="D290" s="60">
        <f>SUM(D291)</f>
        <v>1202.3999999999999</v>
      </c>
      <c r="E290" s="60">
        <f t="shared" ref="E290:J290" si="120">SUM(E291)</f>
        <v>1160.5999999999999</v>
      </c>
      <c r="F290" s="60">
        <f t="shared" si="120"/>
        <v>1783.4</v>
      </c>
      <c r="G290" s="60">
        <f t="shared" si="120"/>
        <v>1510.3999999999999</v>
      </c>
      <c r="H290" s="60">
        <f t="shared" si="120"/>
        <v>1510.3999999999999</v>
      </c>
      <c r="I290" s="60">
        <f t="shared" si="120"/>
        <v>1510.3999999999999</v>
      </c>
      <c r="J290" s="60">
        <f t="shared" si="120"/>
        <v>1510.3999999999999</v>
      </c>
      <c r="K290" s="93" t="s">
        <v>97</v>
      </c>
    </row>
    <row r="291" spans="1:11">
      <c r="A291" s="9"/>
      <c r="B291" s="12" t="s">
        <v>4</v>
      </c>
      <c r="C291" s="54">
        <f>SUM(D291:J291)</f>
        <v>10187.999999999998</v>
      </c>
      <c r="D291" s="54">
        <f>SUM(D294+D297+D300+D303)</f>
        <v>1202.3999999999999</v>
      </c>
      <c r="E291" s="54">
        <f t="shared" ref="E291:J291" si="121">SUM(E294+E297+E300+E303)</f>
        <v>1160.5999999999999</v>
      </c>
      <c r="F291" s="54">
        <f t="shared" si="121"/>
        <v>1783.4</v>
      </c>
      <c r="G291" s="54">
        <f t="shared" si="121"/>
        <v>1510.3999999999999</v>
      </c>
      <c r="H291" s="54">
        <f t="shared" si="121"/>
        <v>1510.3999999999999</v>
      </c>
      <c r="I291" s="54">
        <f t="shared" si="121"/>
        <v>1510.3999999999999</v>
      </c>
      <c r="J291" s="54">
        <f t="shared" si="121"/>
        <v>1510.3999999999999</v>
      </c>
      <c r="K291" s="94"/>
    </row>
    <row r="292" spans="1:11" ht="15" customHeight="1">
      <c r="A292" s="124" t="s">
        <v>44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6"/>
    </row>
    <row r="293" spans="1:11">
      <c r="A293" s="4"/>
      <c r="B293" s="23" t="s">
        <v>43</v>
      </c>
      <c r="C293" s="59">
        <f>SUM(C294)</f>
        <v>182</v>
      </c>
      <c r="D293" s="59">
        <f>SUM(D294)</f>
        <v>27</v>
      </c>
      <c r="E293" s="59">
        <f t="shared" ref="E293:J293" si="122">SUM(E294)</f>
        <v>0</v>
      </c>
      <c r="F293" s="59">
        <f t="shared" si="122"/>
        <v>29.8</v>
      </c>
      <c r="G293" s="59">
        <f t="shared" si="122"/>
        <v>31.3</v>
      </c>
      <c r="H293" s="59">
        <f t="shared" si="122"/>
        <v>31.3</v>
      </c>
      <c r="I293" s="59">
        <f t="shared" si="122"/>
        <v>31.3</v>
      </c>
      <c r="J293" s="59">
        <f t="shared" si="122"/>
        <v>31.3</v>
      </c>
      <c r="K293" s="93">
        <v>57</v>
      </c>
    </row>
    <row r="294" spans="1:11">
      <c r="A294" s="4"/>
      <c r="B294" s="12" t="s">
        <v>4</v>
      </c>
      <c r="C294" s="54">
        <f>SUM(D294:J294)</f>
        <v>182</v>
      </c>
      <c r="D294" s="54">
        <v>27</v>
      </c>
      <c r="E294" s="54">
        <v>0</v>
      </c>
      <c r="F294" s="54">
        <v>29.8</v>
      </c>
      <c r="G294" s="54">
        <v>31.3</v>
      </c>
      <c r="H294" s="54">
        <v>31.3</v>
      </c>
      <c r="I294" s="54">
        <f>SUM(H294)</f>
        <v>31.3</v>
      </c>
      <c r="J294" s="54">
        <f>SUM(I294)</f>
        <v>31.3</v>
      </c>
      <c r="K294" s="94"/>
    </row>
    <row r="295" spans="1:11" ht="15" customHeight="1">
      <c r="A295" s="131" t="s">
        <v>45</v>
      </c>
      <c r="B295" s="132"/>
      <c r="C295" s="132"/>
      <c r="D295" s="132"/>
      <c r="E295" s="132"/>
      <c r="F295" s="132"/>
      <c r="G295" s="132"/>
      <c r="H295" s="132"/>
      <c r="I295" s="132"/>
      <c r="J295" s="132"/>
      <c r="K295" s="133"/>
    </row>
    <row r="296" spans="1:11">
      <c r="A296" s="4"/>
      <c r="B296" s="23" t="s">
        <v>43</v>
      </c>
      <c r="C296" s="59">
        <f>SUM(C297)</f>
        <v>1052</v>
      </c>
      <c r="D296" s="59">
        <f>SUM(D297)</f>
        <v>177.8</v>
      </c>
      <c r="E296" s="59">
        <f t="shared" ref="E296:J296" si="123">SUM(E297)</f>
        <v>136.5</v>
      </c>
      <c r="F296" s="59">
        <f t="shared" si="123"/>
        <v>135.69999999999999</v>
      </c>
      <c r="G296" s="59">
        <f t="shared" si="123"/>
        <v>150.5</v>
      </c>
      <c r="H296" s="59">
        <f t="shared" si="123"/>
        <v>150.5</v>
      </c>
      <c r="I296" s="59">
        <f t="shared" si="123"/>
        <v>150.5</v>
      </c>
      <c r="J296" s="59">
        <f t="shared" si="123"/>
        <v>150.5</v>
      </c>
      <c r="K296" s="93">
        <v>58</v>
      </c>
    </row>
    <row r="297" spans="1:11">
      <c r="A297" s="4"/>
      <c r="B297" s="12" t="s">
        <v>4</v>
      </c>
      <c r="C297" s="54">
        <f>SUM(D297:J297)</f>
        <v>1052</v>
      </c>
      <c r="D297" s="54">
        <v>177.8</v>
      </c>
      <c r="E297" s="54">
        <v>136.5</v>
      </c>
      <c r="F297" s="54">
        <v>135.69999999999999</v>
      </c>
      <c r="G297" s="54">
        <v>150.5</v>
      </c>
      <c r="H297" s="54">
        <v>150.5</v>
      </c>
      <c r="I297" s="54">
        <f>SUM(H297)</f>
        <v>150.5</v>
      </c>
      <c r="J297" s="54">
        <f>SUM(I297)</f>
        <v>150.5</v>
      </c>
      <c r="K297" s="94"/>
    </row>
    <row r="298" spans="1:11">
      <c r="A298" s="128" t="s">
        <v>46</v>
      </c>
      <c r="B298" s="129"/>
      <c r="C298" s="129"/>
      <c r="D298" s="129"/>
      <c r="E298" s="129"/>
      <c r="F298" s="129"/>
      <c r="G298" s="129"/>
      <c r="H298" s="129"/>
      <c r="I298" s="129"/>
      <c r="J298" s="129"/>
      <c r="K298" s="130"/>
    </row>
    <row r="299" spans="1:11">
      <c r="A299" s="4"/>
      <c r="B299" s="23" t="s">
        <v>43</v>
      </c>
      <c r="C299" s="59">
        <f>SUM(C300)</f>
        <v>8179.3</v>
      </c>
      <c r="D299" s="59">
        <f>SUM(D300)</f>
        <v>898</v>
      </c>
      <c r="E299" s="59">
        <f t="shared" ref="E299:J299" si="124">SUM(E300)</f>
        <v>930.1</v>
      </c>
      <c r="F299" s="59">
        <f t="shared" si="124"/>
        <v>1500</v>
      </c>
      <c r="G299" s="59">
        <f t="shared" si="124"/>
        <v>1212.8</v>
      </c>
      <c r="H299" s="59">
        <f t="shared" si="124"/>
        <v>1212.8</v>
      </c>
      <c r="I299" s="59">
        <f t="shared" si="124"/>
        <v>1212.8</v>
      </c>
      <c r="J299" s="59">
        <f t="shared" si="124"/>
        <v>1212.8</v>
      </c>
      <c r="K299" s="93">
        <v>59</v>
      </c>
    </row>
    <row r="300" spans="1:11">
      <c r="A300" s="4"/>
      <c r="B300" s="12" t="s">
        <v>4</v>
      </c>
      <c r="C300" s="54">
        <f>SUM(D300:J300)</f>
        <v>8179.3</v>
      </c>
      <c r="D300" s="54">
        <v>898</v>
      </c>
      <c r="E300" s="54">
        <v>930.1</v>
      </c>
      <c r="F300" s="54">
        <v>1500</v>
      </c>
      <c r="G300" s="54">
        <v>1212.8</v>
      </c>
      <c r="H300" s="54">
        <v>1212.8</v>
      </c>
      <c r="I300" s="54">
        <f>SUM(H300)</f>
        <v>1212.8</v>
      </c>
      <c r="J300" s="54">
        <f>SUM(I300)</f>
        <v>1212.8</v>
      </c>
      <c r="K300" s="94"/>
    </row>
    <row r="301" spans="1:11">
      <c r="A301" s="128" t="s">
        <v>47</v>
      </c>
      <c r="B301" s="129"/>
      <c r="C301" s="129"/>
      <c r="D301" s="129"/>
      <c r="E301" s="129"/>
      <c r="F301" s="129"/>
      <c r="G301" s="129"/>
      <c r="H301" s="129"/>
      <c r="I301" s="129"/>
      <c r="J301" s="129"/>
      <c r="K301" s="130"/>
    </row>
    <row r="302" spans="1:11">
      <c r="A302" s="4"/>
      <c r="B302" s="23" t="s">
        <v>43</v>
      </c>
      <c r="C302" s="59">
        <f>SUM(C303)</f>
        <v>774.69999999999993</v>
      </c>
      <c r="D302" s="59">
        <f>SUM(D303)</f>
        <v>99.6</v>
      </c>
      <c r="E302" s="59">
        <f t="shared" ref="E302:J302" si="125">SUM(E303)</f>
        <v>94</v>
      </c>
      <c r="F302" s="59">
        <f t="shared" si="125"/>
        <v>117.9</v>
      </c>
      <c r="G302" s="59">
        <f t="shared" si="125"/>
        <v>115.8</v>
      </c>
      <c r="H302" s="59">
        <f t="shared" si="125"/>
        <v>115.8</v>
      </c>
      <c r="I302" s="59">
        <f t="shared" si="125"/>
        <v>115.8</v>
      </c>
      <c r="J302" s="59">
        <f t="shared" si="125"/>
        <v>115.8</v>
      </c>
      <c r="K302" s="93">
        <v>64</v>
      </c>
    </row>
    <row r="303" spans="1:11">
      <c r="A303" s="4"/>
      <c r="B303" s="12" t="s">
        <v>4</v>
      </c>
      <c r="C303" s="54">
        <f>SUM(D303:J303)</f>
        <v>774.69999999999993</v>
      </c>
      <c r="D303" s="54">
        <v>99.6</v>
      </c>
      <c r="E303" s="54">
        <v>94</v>
      </c>
      <c r="F303" s="54">
        <v>117.9</v>
      </c>
      <c r="G303" s="54">
        <v>115.8</v>
      </c>
      <c r="H303" s="54">
        <v>115.8</v>
      </c>
      <c r="I303" s="54">
        <f>SUM(H303)</f>
        <v>115.8</v>
      </c>
      <c r="J303" s="54">
        <f>SUM(I303)</f>
        <v>115.8</v>
      </c>
      <c r="K303" s="94"/>
    </row>
    <row r="304" spans="1:11" ht="27.75" customHeight="1">
      <c r="A304" s="102" t="s">
        <v>91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9"/>
    </row>
    <row r="305" spans="1:11">
      <c r="A305" s="10"/>
      <c r="B305" s="11" t="s">
        <v>31</v>
      </c>
      <c r="C305" s="56">
        <f>SUM(C306)</f>
        <v>513.45999999999992</v>
      </c>
      <c r="D305" s="56">
        <f>SUM(D306)</f>
        <v>50</v>
      </c>
      <c r="E305" s="56">
        <f t="shared" ref="E305:J305" si="126">SUM(E306)</f>
        <v>146.76</v>
      </c>
      <c r="F305" s="56">
        <f t="shared" si="126"/>
        <v>85.1</v>
      </c>
      <c r="G305" s="56">
        <f t="shared" si="126"/>
        <v>57.9</v>
      </c>
      <c r="H305" s="56">
        <f t="shared" si="126"/>
        <v>57.9</v>
      </c>
      <c r="I305" s="56">
        <f t="shared" si="126"/>
        <v>57.9</v>
      </c>
      <c r="J305" s="56">
        <f t="shared" si="126"/>
        <v>57.9</v>
      </c>
      <c r="K305" s="93" t="s">
        <v>98</v>
      </c>
    </row>
    <row r="306" spans="1:11">
      <c r="A306" s="22"/>
      <c r="B306" s="24" t="s">
        <v>4</v>
      </c>
      <c r="C306" s="57">
        <f>SUM(D306:J306)</f>
        <v>513.45999999999992</v>
      </c>
      <c r="D306" s="58">
        <f>SUM(D309+D312)</f>
        <v>50</v>
      </c>
      <c r="E306" s="58">
        <f t="shared" ref="E306:J306" si="127">SUM(E309+E312)</f>
        <v>146.76</v>
      </c>
      <c r="F306" s="58">
        <f t="shared" si="127"/>
        <v>85.1</v>
      </c>
      <c r="G306" s="58">
        <f t="shared" si="127"/>
        <v>57.9</v>
      </c>
      <c r="H306" s="58">
        <f t="shared" si="127"/>
        <v>57.9</v>
      </c>
      <c r="I306" s="58">
        <f t="shared" si="127"/>
        <v>57.9</v>
      </c>
      <c r="J306" s="58">
        <f t="shared" si="127"/>
        <v>57.9</v>
      </c>
      <c r="K306" s="127"/>
    </row>
    <row r="307" spans="1:11">
      <c r="A307" s="124" t="s">
        <v>62</v>
      </c>
      <c r="B307" s="125"/>
      <c r="C307" s="125"/>
      <c r="D307" s="125"/>
      <c r="E307" s="125"/>
      <c r="F307" s="125"/>
      <c r="G307" s="125"/>
      <c r="H307" s="125"/>
      <c r="I307" s="125"/>
      <c r="J307" s="125"/>
      <c r="K307" s="126"/>
    </row>
    <row r="308" spans="1:11">
      <c r="A308" s="43"/>
      <c r="B308" s="48" t="s">
        <v>31</v>
      </c>
      <c r="C308" s="56">
        <f>SUM(C309)</f>
        <v>403.46</v>
      </c>
      <c r="D308" s="56">
        <f>SUM(D309)</f>
        <v>50</v>
      </c>
      <c r="E308" s="56">
        <f t="shared" ref="E308:J308" si="128">SUM(E309)</f>
        <v>66.760000000000005</v>
      </c>
      <c r="F308" s="56">
        <f t="shared" si="128"/>
        <v>55.1</v>
      </c>
      <c r="G308" s="56">
        <f t="shared" si="128"/>
        <v>57.9</v>
      </c>
      <c r="H308" s="56">
        <f t="shared" si="128"/>
        <v>57.9</v>
      </c>
      <c r="I308" s="56">
        <f t="shared" si="128"/>
        <v>57.9</v>
      </c>
      <c r="J308" s="56">
        <f t="shared" si="128"/>
        <v>57.9</v>
      </c>
      <c r="K308" s="93">
        <v>65</v>
      </c>
    </row>
    <row r="309" spans="1:11">
      <c r="A309" s="4"/>
      <c r="B309" s="12" t="s">
        <v>4</v>
      </c>
      <c r="C309" s="57">
        <f>SUM(D309:J309)</f>
        <v>403.46</v>
      </c>
      <c r="D309" s="58">
        <v>50</v>
      </c>
      <c r="E309" s="58">
        <v>66.760000000000005</v>
      </c>
      <c r="F309" s="58">
        <v>55.1</v>
      </c>
      <c r="G309" s="58">
        <v>57.9</v>
      </c>
      <c r="H309" s="58">
        <v>57.9</v>
      </c>
      <c r="I309" s="58">
        <f>SUM(H309)</f>
        <v>57.9</v>
      </c>
      <c r="J309" s="58">
        <f>SUM(I309)</f>
        <v>57.9</v>
      </c>
      <c r="K309" s="94"/>
    </row>
    <row r="310" spans="1:11" ht="12" customHeight="1">
      <c r="A310" s="124" t="s">
        <v>60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6"/>
    </row>
    <row r="311" spans="1:11">
      <c r="A311" s="4"/>
      <c r="B311" s="48" t="s">
        <v>31</v>
      </c>
      <c r="C311" s="56">
        <f>SUM(D311:J311)</f>
        <v>110</v>
      </c>
      <c r="D311" s="56">
        <f t="shared" ref="D311:J311" si="129">SUM(D312)</f>
        <v>0</v>
      </c>
      <c r="E311" s="56">
        <f t="shared" si="129"/>
        <v>80</v>
      </c>
      <c r="F311" s="56">
        <f t="shared" si="129"/>
        <v>30</v>
      </c>
      <c r="G311" s="56">
        <f t="shared" si="129"/>
        <v>0</v>
      </c>
      <c r="H311" s="56">
        <f t="shared" si="129"/>
        <v>0</v>
      </c>
      <c r="I311" s="56">
        <f t="shared" si="129"/>
        <v>0</v>
      </c>
      <c r="J311" s="56">
        <f t="shared" si="129"/>
        <v>0</v>
      </c>
      <c r="K311" s="122">
        <v>66</v>
      </c>
    </row>
    <row r="312" spans="1:11">
      <c r="A312" s="4"/>
      <c r="B312" s="12" t="s">
        <v>4</v>
      </c>
      <c r="C312" s="57">
        <f>SUM(D312:J312)</f>
        <v>110</v>
      </c>
      <c r="D312" s="58">
        <v>0</v>
      </c>
      <c r="E312" s="58">
        <v>80</v>
      </c>
      <c r="F312" s="58">
        <v>30</v>
      </c>
      <c r="G312" s="58">
        <v>0</v>
      </c>
      <c r="H312" s="58">
        <v>0</v>
      </c>
      <c r="I312" s="58">
        <f>SUM(H312)</f>
        <v>0</v>
      </c>
      <c r="J312" s="58">
        <f>SUM(I312)</f>
        <v>0</v>
      </c>
      <c r="K312" s="123"/>
    </row>
    <row r="313" spans="1:11" ht="15.75">
      <c r="A313" s="119" t="s">
        <v>64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1"/>
    </row>
    <row r="314" spans="1:11" ht="27">
      <c r="A314" s="32"/>
      <c r="B314" s="31" t="s">
        <v>65</v>
      </c>
      <c r="C314" s="56">
        <f t="shared" ref="C314:J314" si="130">C317+C326</f>
        <v>0</v>
      </c>
      <c r="D314" s="56">
        <f t="shared" si="130"/>
        <v>0</v>
      </c>
      <c r="E314" s="56">
        <f t="shared" si="130"/>
        <v>0</v>
      </c>
      <c r="F314" s="56">
        <f t="shared" si="130"/>
        <v>0</v>
      </c>
      <c r="G314" s="56">
        <f t="shared" si="130"/>
        <v>0</v>
      </c>
      <c r="H314" s="56">
        <f t="shared" si="130"/>
        <v>0</v>
      </c>
      <c r="I314" s="56">
        <f t="shared" si="130"/>
        <v>0</v>
      </c>
      <c r="J314" s="56">
        <f t="shared" si="130"/>
        <v>0</v>
      </c>
      <c r="K314" s="93" t="s">
        <v>63</v>
      </c>
    </row>
    <row r="315" spans="1:11">
      <c r="A315" s="32"/>
      <c r="B315" s="30" t="s">
        <v>4</v>
      </c>
      <c r="C315" s="57">
        <f t="shared" ref="C315:J315" si="131">C318+C327</f>
        <v>0</v>
      </c>
      <c r="D315" s="58">
        <f t="shared" si="131"/>
        <v>0</v>
      </c>
      <c r="E315" s="58">
        <f t="shared" si="131"/>
        <v>0</v>
      </c>
      <c r="F315" s="58">
        <f>F318+F327</f>
        <v>0</v>
      </c>
      <c r="G315" s="58">
        <f t="shared" si="131"/>
        <v>0</v>
      </c>
      <c r="H315" s="58">
        <f t="shared" si="131"/>
        <v>0</v>
      </c>
      <c r="I315" s="58">
        <f t="shared" si="131"/>
        <v>0</v>
      </c>
      <c r="J315" s="58">
        <f t="shared" si="131"/>
        <v>0</v>
      </c>
      <c r="K315" s="94"/>
    </row>
    <row r="316" spans="1:11">
      <c r="A316" s="98" t="s">
        <v>10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100"/>
    </row>
    <row r="317" spans="1:11" ht="40.5">
      <c r="A317" s="32"/>
      <c r="B317" s="31" t="s">
        <v>38</v>
      </c>
      <c r="C317" s="56">
        <v>0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115" t="s">
        <v>63</v>
      </c>
    </row>
    <row r="318" spans="1:11">
      <c r="A318" s="32"/>
      <c r="B318" s="30" t="s">
        <v>4</v>
      </c>
      <c r="C318" s="57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116"/>
    </row>
    <row r="319" spans="1:11">
      <c r="A319" s="112" t="s">
        <v>11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4"/>
    </row>
    <row r="320" spans="1:11" ht="54">
      <c r="A320" s="14"/>
      <c r="B320" s="11" t="s">
        <v>30</v>
      </c>
      <c r="C320" s="56">
        <f t="shared" ref="C320:J320" si="132">SUM(C321)</f>
        <v>0</v>
      </c>
      <c r="D320" s="56">
        <f t="shared" si="132"/>
        <v>0</v>
      </c>
      <c r="E320" s="56">
        <f t="shared" si="132"/>
        <v>0</v>
      </c>
      <c r="F320" s="56">
        <f t="shared" si="132"/>
        <v>0</v>
      </c>
      <c r="G320" s="56">
        <f t="shared" si="132"/>
        <v>0</v>
      </c>
      <c r="H320" s="56">
        <f t="shared" si="132"/>
        <v>0</v>
      </c>
      <c r="I320" s="56">
        <f t="shared" si="132"/>
        <v>0</v>
      </c>
      <c r="J320" s="56">
        <f t="shared" si="132"/>
        <v>0</v>
      </c>
      <c r="K320" s="110" t="s">
        <v>63</v>
      </c>
    </row>
    <row r="321" spans="1:11">
      <c r="A321" s="9"/>
      <c r="B321" s="15" t="s">
        <v>4</v>
      </c>
      <c r="C321" s="57">
        <f>SUM(D321:J321)</f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111"/>
    </row>
    <row r="322" spans="1:11">
      <c r="A322" s="112" t="s">
        <v>12</v>
      </c>
      <c r="B322" s="113"/>
      <c r="C322" s="113"/>
      <c r="D322" s="113"/>
      <c r="E322" s="113"/>
      <c r="F322" s="113"/>
      <c r="G322" s="113"/>
      <c r="H322" s="113"/>
      <c r="I322" s="113"/>
      <c r="J322" s="113"/>
      <c r="K322" s="114"/>
    </row>
    <row r="323" spans="1:11">
      <c r="A323" s="10"/>
      <c r="B323" s="11" t="s">
        <v>9</v>
      </c>
      <c r="C323" s="56">
        <v>0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93" t="s">
        <v>63</v>
      </c>
    </row>
    <row r="324" spans="1:11">
      <c r="A324" s="9"/>
      <c r="B324" s="15" t="s">
        <v>4</v>
      </c>
      <c r="C324" s="57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94"/>
    </row>
    <row r="325" spans="1:11">
      <c r="A325" s="98" t="s">
        <v>21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100"/>
    </row>
    <row r="326" spans="1:11">
      <c r="A326" s="36"/>
      <c r="B326" s="31" t="s">
        <v>9</v>
      </c>
      <c r="C326" s="56">
        <f t="shared" ref="C326:J326" si="133">SUM(C327)</f>
        <v>0</v>
      </c>
      <c r="D326" s="56">
        <f t="shared" si="133"/>
        <v>0</v>
      </c>
      <c r="E326" s="56">
        <f t="shared" si="133"/>
        <v>0</v>
      </c>
      <c r="F326" s="56">
        <f t="shared" si="133"/>
        <v>0</v>
      </c>
      <c r="G326" s="56">
        <f t="shared" si="133"/>
        <v>0</v>
      </c>
      <c r="H326" s="56">
        <f t="shared" si="133"/>
        <v>0</v>
      </c>
      <c r="I326" s="56">
        <f t="shared" si="133"/>
        <v>0</v>
      </c>
      <c r="J326" s="56">
        <f t="shared" si="133"/>
        <v>0</v>
      </c>
      <c r="K326" s="95" t="s">
        <v>63</v>
      </c>
    </row>
    <row r="327" spans="1:11">
      <c r="A327" s="32"/>
      <c r="B327" s="37" t="s">
        <v>4</v>
      </c>
      <c r="C327" s="57">
        <f>SUM(D327:J327)</f>
        <v>0</v>
      </c>
      <c r="D327" s="58">
        <f>SUM(D330)</f>
        <v>0</v>
      </c>
      <c r="E327" s="58">
        <f>SUM(E330)</f>
        <v>0</v>
      </c>
      <c r="F327" s="58">
        <v>0</v>
      </c>
      <c r="G327" s="58">
        <f>SUM(G330+G333)</f>
        <v>0</v>
      </c>
      <c r="H327" s="58">
        <f>SUM(H330+H333)</f>
        <v>0</v>
      </c>
      <c r="I327" s="58">
        <f>SUM(I330+I333)</f>
        <v>0</v>
      </c>
      <c r="J327" s="58">
        <f>SUM(J330+J333)</f>
        <v>0</v>
      </c>
      <c r="K327" s="118"/>
    </row>
    <row r="328" spans="1:11">
      <c r="A328" s="102" t="s">
        <v>92</v>
      </c>
      <c r="B328" s="108"/>
      <c r="C328" s="108"/>
      <c r="D328" s="108"/>
      <c r="E328" s="108"/>
      <c r="F328" s="108"/>
      <c r="G328" s="108"/>
      <c r="H328" s="108"/>
      <c r="I328" s="108"/>
      <c r="J328" s="108"/>
      <c r="K328" s="109"/>
    </row>
    <row r="329" spans="1:11">
      <c r="A329" s="10"/>
      <c r="B329" s="18" t="s">
        <v>18</v>
      </c>
      <c r="C329" s="56">
        <f t="shared" ref="C329:J329" si="134">SUM(C330:C330)</f>
        <v>0</v>
      </c>
      <c r="D329" s="56">
        <f t="shared" si="134"/>
        <v>0</v>
      </c>
      <c r="E329" s="56">
        <f t="shared" si="134"/>
        <v>0</v>
      </c>
      <c r="F329" s="56">
        <f t="shared" si="134"/>
        <v>0</v>
      </c>
      <c r="G329" s="56">
        <f t="shared" si="134"/>
        <v>0</v>
      </c>
      <c r="H329" s="56">
        <f t="shared" si="134"/>
        <v>0</v>
      </c>
      <c r="I329" s="56">
        <f t="shared" si="134"/>
        <v>0</v>
      </c>
      <c r="J329" s="56">
        <f t="shared" si="134"/>
        <v>0</v>
      </c>
      <c r="K329" s="93">
        <v>70</v>
      </c>
    </row>
    <row r="330" spans="1:11">
      <c r="A330" s="9"/>
      <c r="B330" s="19" t="s">
        <v>4</v>
      </c>
      <c r="C330" s="57">
        <f>SUM(D330:J330)</f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f>SUM(G330)</f>
        <v>0</v>
      </c>
      <c r="I330" s="58">
        <f>SUM(H330)</f>
        <v>0</v>
      </c>
      <c r="J330" s="58">
        <f>SUM(I330)</f>
        <v>0</v>
      </c>
      <c r="K330" s="94"/>
    </row>
    <row r="331" spans="1:11">
      <c r="A331" s="102" t="s">
        <v>126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9"/>
    </row>
    <row r="332" spans="1:11">
      <c r="A332" s="10"/>
      <c r="B332" s="18" t="s">
        <v>18</v>
      </c>
      <c r="C332" s="56">
        <f t="shared" ref="C332:J332" si="135">SUM(C333:C333)</f>
        <v>0</v>
      </c>
      <c r="D332" s="56">
        <f t="shared" si="135"/>
        <v>0</v>
      </c>
      <c r="E332" s="56">
        <f t="shared" si="135"/>
        <v>0</v>
      </c>
      <c r="F332" s="56">
        <f t="shared" si="135"/>
        <v>0</v>
      </c>
      <c r="G332" s="56">
        <f t="shared" si="135"/>
        <v>0</v>
      </c>
      <c r="H332" s="56">
        <f t="shared" si="135"/>
        <v>0</v>
      </c>
      <c r="I332" s="56">
        <f t="shared" si="135"/>
        <v>0</v>
      </c>
      <c r="J332" s="56">
        <f t="shared" si="135"/>
        <v>0</v>
      </c>
      <c r="K332" s="93" t="s">
        <v>127</v>
      </c>
    </row>
    <row r="333" spans="1:11">
      <c r="A333" s="9"/>
      <c r="B333" s="19" t="s">
        <v>4</v>
      </c>
      <c r="C333" s="57">
        <f>SUM(D333:J333)</f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f>SUM(G333)</f>
        <v>0</v>
      </c>
      <c r="I333" s="58">
        <f>SUM(H333)</f>
        <v>0</v>
      </c>
      <c r="J333" s="58">
        <f>SUM(I333)</f>
        <v>0</v>
      </c>
      <c r="K333" s="94"/>
    </row>
    <row r="334" spans="1:11" ht="15.75">
      <c r="A334" s="119" t="s">
        <v>66</v>
      </c>
      <c r="B334" s="120"/>
      <c r="C334" s="120"/>
      <c r="D334" s="120"/>
      <c r="E334" s="120"/>
      <c r="F334" s="120"/>
      <c r="G334" s="120"/>
      <c r="H334" s="120"/>
      <c r="I334" s="120"/>
      <c r="J334" s="120"/>
      <c r="K334" s="121"/>
    </row>
    <row r="335" spans="1:11" ht="27">
      <c r="A335" s="32"/>
      <c r="B335" s="31" t="s">
        <v>37</v>
      </c>
      <c r="C335" s="56">
        <f t="shared" ref="C335:J336" si="136">C338+C347</f>
        <v>22433.800000000003</v>
      </c>
      <c r="D335" s="56">
        <f t="shared" si="136"/>
        <v>2902</v>
      </c>
      <c r="E335" s="56">
        <f t="shared" si="136"/>
        <v>3047.1</v>
      </c>
      <c r="F335" s="56">
        <f t="shared" si="136"/>
        <v>3047.1</v>
      </c>
      <c r="G335" s="56">
        <f t="shared" si="136"/>
        <v>3359.4</v>
      </c>
      <c r="H335" s="56">
        <f t="shared" si="136"/>
        <v>3359.4</v>
      </c>
      <c r="I335" s="56">
        <f t="shared" si="136"/>
        <v>3359.4</v>
      </c>
      <c r="J335" s="56">
        <f t="shared" si="136"/>
        <v>3359.4</v>
      </c>
      <c r="K335" s="93" t="s">
        <v>63</v>
      </c>
    </row>
    <row r="336" spans="1:11">
      <c r="A336" s="32"/>
      <c r="B336" s="30" t="s">
        <v>4</v>
      </c>
      <c r="C336" s="57">
        <f t="shared" si="136"/>
        <v>22433.800000000003</v>
      </c>
      <c r="D336" s="58">
        <f t="shared" si="136"/>
        <v>2902</v>
      </c>
      <c r="E336" s="58">
        <f t="shared" si="136"/>
        <v>3047.1</v>
      </c>
      <c r="F336" s="58">
        <f t="shared" si="136"/>
        <v>3047.1</v>
      </c>
      <c r="G336" s="58">
        <f t="shared" si="136"/>
        <v>3359.4</v>
      </c>
      <c r="H336" s="58">
        <f t="shared" si="136"/>
        <v>3359.4</v>
      </c>
      <c r="I336" s="58">
        <f t="shared" si="136"/>
        <v>3359.4</v>
      </c>
      <c r="J336" s="58">
        <f t="shared" si="136"/>
        <v>3359.4</v>
      </c>
      <c r="K336" s="94"/>
    </row>
    <row r="337" spans="1:11">
      <c r="A337" s="98" t="s">
        <v>10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100"/>
    </row>
    <row r="338" spans="1:11" ht="40.5">
      <c r="A338" s="32"/>
      <c r="B338" s="31" t="s">
        <v>38</v>
      </c>
      <c r="C338" s="56">
        <v>0</v>
      </c>
      <c r="D338" s="56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115" t="s">
        <v>63</v>
      </c>
    </row>
    <row r="339" spans="1:11">
      <c r="A339" s="32"/>
      <c r="B339" s="30" t="s">
        <v>4</v>
      </c>
      <c r="C339" s="57">
        <v>0</v>
      </c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116"/>
    </row>
    <row r="340" spans="1:11">
      <c r="A340" s="112" t="s">
        <v>11</v>
      </c>
      <c r="B340" s="113"/>
      <c r="C340" s="113"/>
      <c r="D340" s="113"/>
      <c r="E340" s="113"/>
      <c r="F340" s="113"/>
      <c r="G340" s="113"/>
      <c r="H340" s="113"/>
      <c r="I340" s="113"/>
      <c r="J340" s="113"/>
      <c r="K340" s="114"/>
    </row>
    <row r="341" spans="1:11" ht="54">
      <c r="A341" s="14"/>
      <c r="B341" s="11" t="s">
        <v>30</v>
      </c>
      <c r="C341" s="56">
        <f t="shared" ref="C341:J341" si="137">SUM(C342)</f>
        <v>0</v>
      </c>
      <c r="D341" s="56">
        <f t="shared" si="137"/>
        <v>0</v>
      </c>
      <c r="E341" s="56">
        <f t="shared" si="137"/>
        <v>0</v>
      </c>
      <c r="F341" s="56">
        <f t="shared" si="137"/>
        <v>0</v>
      </c>
      <c r="G341" s="56">
        <f t="shared" si="137"/>
        <v>0</v>
      </c>
      <c r="H341" s="56">
        <f t="shared" si="137"/>
        <v>0</v>
      </c>
      <c r="I341" s="56">
        <f t="shared" si="137"/>
        <v>0</v>
      </c>
      <c r="J341" s="56">
        <f t="shared" si="137"/>
        <v>0</v>
      </c>
      <c r="K341" s="110" t="s">
        <v>63</v>
      </c>
    </row>
    <row r="342" spans="1:11">
      <c r="A342" s="9"/>
      <c r="B342" s="15" t="s">
        <v>4</v>
      </c>
      <c r="C342" s="57">
        <f>SUM(D342:J342)</f>
        <v>0</v>
      </c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111"/>
    </row>
    <row r="343" spans="1:11">
      <c r="A343" s="112" t="s">
        <v>12</v>
      </c>
      <c r="B343" s="113"/>
      <c r="C343" s="113"/>
      <c r="D343" s="113"/>
      <c r="E343" s="113"/>
      <c r="F343" s="113"/>
      <c r="G343" s="113"/>
      <c r="H343" s="113"/>
      <c r="I343" s="113"/>
      <c r="J343" s="113"/>
      <c r="K343" s="114"/>
    </row>
    <row r="344" spans="1:11">
      <c r="A344" s="10"/>
      <c r="B344" s="11" t="s">
        <v>9</v>
      </c>
      <c r="C344" s="56">
        <v>0</v>
      </c>
      <c r="D344" s="56">
        <v>0</v>
      </c>
      <c r="E344" s="56">
        <v>0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93" t="s">
        <v>63</v>
      </c>
    </row>
    <row r="345" spans="1:11">
      <c r="A345" s="9"/>
      <c r="B345" s="15" t="s">
        <v>4</v>
      </c>
      <c r="C345" s="57">
        <v>0</v>
      </c>
      <c r="D345" s="58">
        <v>0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94"/>
    </row>
    <row r="346" spans="1:11">
      <c r="A346" s="98" t="s">
        <v>21</v>
      </c>
      <c r="B346" s="99"/>
      <c r="C346" s="99"/>
      <c r="D346" s="99"/>
      <c r="E346" s="99"/>
      <c r="F346" s="99"/>
      <c r="G346" s="99"/>
      <c r="H346" s="99"/>
      <c r="I346" s="99"/>
      <c r="J346" s="99"/>
      <c r="K346" s="100"/>
    </row>
    <row r="347" spans="1:11">
      <c r="A347" s="36"/>
      <c r="B347" s="31" t="s">
        <v>9</v>
      </c>
      <c r="C347" s="56">
        <f t="shared" ref="C347:J347" si="138">SUM(C348)</f>
        <v>22433.800000000003</v>
      </c>
      <c r="D347" s="56">
        <f t="shared" si="138"/>
        <v>2902</v>
      </c>
      <c r="E347" s="56">
        <f t="shared" si="138"/>
        <v>3047.1</v>
      </c>
      <c r="F347" s="56">
        <f t="shared" si="138"/>
        <v>3047.1</v>
      </c>
      <c r="G347" s="56">
        <f t="shared" si="138"/>
        <v>3359.4</v>
      </c>
      <c r="H347" s="56">
        <f t="shared" si="138"/>
        <v>3359.4</v>
      </c>
      <c r="I347" s="56">
        <f t="shared" si="138"/>
        <v>3359.4</v>
      </c>
      <c r="J347" s="56">
        <f t="shared" si="138"/>
        <v>3359.4</v>
      </c>
      <c r="K347" s="95" t="s">
        <v>63</v>
      </c>
    </row>
    <row r="348" spans="1:11">
      <c r="A348" s="32"/>
      <c r="B348" s="37" t="s">
        <v>4</v>
      </c>
      <c r="C348" s="57">
        <f>SUM(D348:J348)</f>
        <v>22433.800000000003</v>
      </c>
      <c r="D348" s="58">
        <f>SUM(D351)</f>
        <v>2902</v>
      </c>
      <c r="E348" s="58">
        <f t="shared" ref="E348:J348" si="139">SUM(E351)</f>
        <v>3047.1</v>
      </c>
      <c r="F348" s="58">
        <f t="shared" si="139"/>
        <v>3047.1</v>
      </c>
      <c r="G348" s="58">
        <f t="shared" si="139"/>
        <v>3359.4</v>
      </c>
      <c r="H348" s="58">
        <f t="shared" si="139"/>
        <v>3359.4</v>
      </c>
      <c r="I348" s="58">
        <f t="shared" si="139"/>
        <v>3359.4</v>
      </c>
      <c r="J348" s="58">
        <f t="shared" si="139"/>
        <v>3359.4</v>
      </c>
      <c r="K348" s="118"/>
    </row>
    <row r="349" spans="1:11" ht="27" customHeight="1">
      <c r="A349" s="102" t="s">
        <v>93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K349" s="109"/>
    </row>
    <row r="350" spans="1:11">
      <c r="A350" s="10"/>
      <c r="B350" s="18" t="s">
        <v>18</v>
      </c>
      <c r="C350" s="56">
        <f t="shared" ref="C350:J350" si="140">SUM(C351:C351)</f>
        <v>22433.800000000003</v>
      </c>
      <c r="D350" s="56">
        <f t="shared" si="140"/>
        <v>2902</v>
      </c>
      <c r="E350" s="56">
        <f t="shared" si="140"/>
        <v>3047.1</v>
      </c>
      <c r="F350" s="56">
        <f t="shared" si="140"/>
        <v>3047.1</v>
      </c>
      <c r="G350" s="56">
        <f t="shared" si="140"/>
        <v>3359.4</v>
      </c>
      <c r="H350" s="56">
        <f t="shared" si="140"/>
        <v>3359.4</v>
      </c>
      <c r="I350" s="56">
        <f t="shared" si="140"/>
        <v>3359.4</v>
      </c>
      <c r="J350" s="56">
        <f t="shared" si="140"/>
        <v>3359.4</v>
      </c>
      <c r="K350" s="93">
        <v>74</v>
      </c>
    </row>
    <row r="351" spans="1:11">
      <c r="A351" s="9"/>
      <c r="B351" s="19" t="s">
        <v>4</v>
      </c>
      <c r="C351" s="57">
        <f>SUM(D351:J351)</f>
        <v>22433.800000000003</v>
      </c>
      <c r="D351" s="58">
        <v>2902</v>
      </c>
      <c r="E351" s="58">
        <v>3047.1</v>
      </c>
      <c r="F351" s="58">
        <v>3047.1</v>
      </c>
      <c r="G351" s="58">
        <v>3359.4</v>
      </c>
      <c r="H351" s="58">
        <v>3359.4</v>
      </c>
      <c r="I351" s="58">
        <f>SUM(H351)</f>
        <v>3359.4</v>
      </c>
      <c r="J351" s="58">
        <f>SUM(I351)</f>
        <v>3359.4</v>
      </c>
      <c r="K351" s="94"/>
    </row>
    <row r="352" spans="1:11" ht="47.25" customHeight="1">
      <c r="A352" s="119" t="s">
        <v>67</v>
      </c>
      <c r="B352" s="120"/>
      <c r="C352" s="120"/>
      <c r="D352" s="120"/>
      <c r="E352" s="120"/>
      <c r="F352" s="120"/>
      <c r="G352" s="120"/>
      <c r="H352" s="120"/>
      <c r="I352" s="120"/>
      <c r="J352" s="120"/>
      <c r="K352" s="121"/>
    </row>
    <row r="353" spans="1:14" ht="27">
      <c r="A353" s="32"/>
      <c r="B353" s="31" t="s">
        <v>39</v>
      </c>
      <c r="C353" s="56">
        <f>SUM(C354:C355)</f>
        <v>104127.90419999999</v>
      </c>
      <c r="D353" s="56">
        <f>SUM(D354:D355)</f>
        <v>11000.699999999999</v>
      </c>
      <c r="E353" s="56">
        <f t="shared" ref="E353:J353" si="141">SUM(E354:E355)</f>
        <v>22251.5</v>
      </c>
      <c r="F353" s="56">
        <f t="shared" si="141"/>
        <v>18928.904199999997</v>
      </c>
      <c r="G353" s="56">
        <f t="shared" si="141"/>
        <v>12986.699999999999</v>
      </c>
      <c r="H353" s="56">
        <f t="shared" si="141"/>
        <v>12986.699999999999</v>
      </c>
      <c r="I353" s="56">
        <f t="shared" si="141"/>
        <v>12986.699999999999</v>
      </c>
      <c r="J353" s="56">
        <f t="shared" si="141"/>
        <v>12986.699999999999</v>
      </c>
      <c r="K353" s="115" t="s">
        <v>63</v>
      </c>
      <c r="L353" s="7"/>
      <c r="N353" s="1"/>
    </row>
    <row r="354" spans="1:14">
      <c r="A354" s="32"/>
      <c r="B354" s="38" t="s">
        <v>52</v>
      </c>
      <c r="C354" s="57">
        <f>SUM(D354:J354)</f>
        <v>0</v>
      </c>
      <c r="D354" s="58">
        <f>SUM(D373)</f>
        <v>0</v>
      </c>
      <c r="E354" s="58">
        <f t="shared" ref="E354:J354" si="142">SUM(E373)</f>
        <v>0</v>
      </c>
      <c r="F354" s="58">
        <f t="shared" si="142"/>
        <v>0</v>
      </c>
      <c r="G354" s="58">
        <f t="shared" si="142"/>
        <v>0</v>
      </c>
      <c r="H354" s="58">
        <f t="shared" si="142"/>
        <v>0</v>
      </c>
      <c r="I354" s="58">
        <f t="shared" si="142"/>
        <v>0</v>
      </c>
      <c r="J354" s="58">
        <f t="shared" si="142"/>
        <v>0</v>
      </c>
      <c r="K354" s="117"/>
      <c r="L354" s="7"/>
      <c r="N354" s="1"/>
    </row>
    <row r="355" spans="1:14">
      <c r="A355" s="32"/>
      <c r="B355" s="30" t="s">
        <v>4</v>
      </c>
      <c r="C355" s="56">
        <f>SUM(D355:J355)</f>
        <v>104127.90419999999</v>
      </c>
      <c r="D355" s="56">
        <f t="shared" ref="D355:J355" si="143">D358+D374</f>
        <v>11000.699999999999</v>
      </c>
      <c r="E355" s="56">
        <f t="shared" si="143"/>
        <v>22251.5</v>
      </c>
      <c r="F355" s="56">
        <f t="shared" si="143"/>
        <v>18928.904199999997</v>
      </c>
      <c r="G355" s="56">
        <f t="shared" si="143"/>
        <v>12986.699999999999</v>
      </c>
      <c r="H355" s="56">
        <f t="shared" si="143"/>
        <v>12986.699999999999</v>
      </c>
      <c r="I355" s="56">
        <f t="shared" si="143"/>
        <v>12986.699999999999</v>
      </c>
      <c r="J355" s="56">
        <f t="shared" si="143"/>
        <v>12986.699999999999</v>
      </c>
      <c r="K355" s="116"/>
      <c r="L355" s="3"/>
      <c r="N355" s="1"/>
    </row>
    <row r="356" spans="1:14" ht="10.5" customHeight="1">
      <c r="A356" s="98" t="s">
        <v>10</v>
      </c>
      <c r="B356" s="99"/>
      <c r="C356" s="99"/>
      <c r="D356" s="99"/>
      <c r="E356" s="99"/>
      <c r="F356" s="99"/>
      <c r="G356" s="99"/>
      <c r="H356" s="99"/>
      <c r="I356" s="99"/>
      <c r="J356" s="99"/>
      <c r="K356" s="100"/>
      <c r="L356" s="3"/>
    </row>
    <row r="357" spans="1:14" ht="40.5">
      <c r="A357" s="32"/>
      <c r="B357" s="31" t="s">
        <v>38</v>
      </c>
      <c r="C357" s="56">
        <f>SUM(D357:J357)</f>
        <v>2090.9</v>
      </c>
      <c r="D357" s="56">
        <f>SUM(D358)</f>
        <v>1301.9000000000001</v>
      </c>
      <c r="E357" s="56">
        <f t="shared" ref="E357:J357" si="144">SUM(E358)</f>
        <v>789</v>
      </c>
      <c r="F357" s="56">
        <f t="shared" si="144"/>
        <v>0</v>
      </c>
      <c r="G357" s="56">
        <f t="shared" si="144"/>
        <v>0</v>
      </c>
      <c r="H357" s="56">
        <f t="shared" si="144"/>
        <v>0</v>
      </c>
      <c r="I357" s="56">
        <f t="shared" si="144"/>
        <v>0</v>
      </c>
      <c r="J357" s="56">
        <f t="shared" si="144"/>
        <v>0</v>
      </c>
      <c r="K357" s="115" t="s">
        <v>63</v>
      </c>
      <c r="L357" s="3"/>
    </row>
    <row r="358" spans="1:14">
      <c r="A358" s="32"/>
      <c r="B358" s="30" t="s">
        <v>4</v>
      </c>
      <c r="C358" s="57">
        <f>SUM(D358:J358)</f>
        <v>2090.9</v>
      </c>
      <c r="D358" s="58">
        <f>SUM(D361+D370)</f>
        <v>1301.9000000000001</v>
      </c>
      <c r="E358" s="58">
        <f t="shared" ref="E358:J358" si="145">SUM(E361+E370)</f>
        <v>789</v>
      </c>
      <c r="F358" s="58">
        <f t="shared" si="145"/>
        <v>0</v>
      </c>
      <c r="G358" s="58">
        <f t="shared" si="145"/>
        <v>0</v>
      </c>
      <c r="H358" s="58">
        <f t="shared" si="145"/>
        <v>0</v>
      </c>
      <c r="I358" s="58">
        <f t="shared" si="145"/>
        <v>0</v>
      </c>
      <c r="J358" s="58">
        <f t="shared" si="145"/>
        <v>0</v>
      </c>
      <c r="K358" s="116"/>
      <c r="L358" s="3"/>
    </row>
    <row r="359" spans="1:14" ht="12.75" customHeight="1">
      <c r="A359" s="112" t="s">
        <v>11</v>
      </c>
      <c r="B359" s="113"/>
      <c r="C359" s="113"/>
      <c r="D359" s="113"/>
      <c r="E359" s="113"/>
      <c r="F359" s="113"/>
      <c r="G359" s="113"/>
      <c r="H359" s="113"/>
      <c r="I359" s="113"/>
      <c r="J359" s="113"/>
      <c r="K359" s="114"/>
      <c r="L359" s="3"/>
    </row>
    <row r="360" spans="1:14" ht="54">
      <c r="A360" s="14"/>
      <c r="B360" s="11" t="s">
        <v>30</v>
      </c>
      <c r="C360" s="55">
        <f>SUM(C361)</f>
        <v>2090.9</v>
      </c>
      <c r="D360" s="55">
        <f t="shared" ref="D360:J360" si="146">SUM(D361)</f>
        <v>1301.9000000000001</v>
      </c>
      <c r="E360" s="55">
        <f t="shared" si="146"/>
        <v>789</v>
      </c>
      <c r="F360" s="55">
        <f t="shared" si="146"/>
        <v>0</v>
      </c>
      <c r="G360" s="55">
        <f t="shared" si="146"/>
        <v>0</v>
      </c>
      <c r="H360" s="55">
        <f t="shared" si="146"/>
        <v>0</v>
      </c>
      <c r="I360" s="55">
        <f t="shared" si="146"/>
        <v>0</v>
      </c>
      <c r="J360" s="55">
        <f t="shared" si="146"/>
        <v>0</v>
      </c>
      <c r="K360" s="110" t="s">
        <v>63</v>
      </c>
      <c r="L360" s="3"/>
    </row>
    <row r="361" spans="1:14">
      <c r="A361" s="9"/>
      <c r="B361" s="15" t="s">
        <v>4</v>
      </c>
      <c r="C361" s="54">
        <f>SUM(D361:J361)</f>
        <v>2090.9</v>
      </c>
      <c r="D361" s="54">
        <f t="shared" ref="D361:J361" si="147">SUM(D364+D367)</f>
        <v>1301.9000000000001</v>
      </c>
      <c r="E361" s="54">
        <f t="shared" si="147"/>
        <v>789</v>
      </c>
      <c r="F361" s="54">
        <f t="shared" si="147"/>
        <v>0</v>
      </c>
      <c r="G361" s="54">
        <f t="shared" si="147"/>
        <v>0</v>
      </c>
      <c r="H361" s="54">
        <f t="shared" si="147"/>
        <v>0</v>
      </c>
      <c r="I361" s="54">
        <f t="shared" si="147"/>
        <v>0</v>
      </c>
      <c r="J361" s="54">
        <f t="shared" si="147"/>
        <v>0</v>
      </c>
      <c r="K361" s="111"/>
      <c r="L361" s="3"/>
    </row>
    <row r="362" spans="1:14" ht="15" customHeight="1">
      <c r="A362" s="102" t="s">
        <v>117</v>
      </c>
      <c r="B362" s="108"/>
      <c r="C362" s="108"/>
      <c r="D362" s="108"/>
      <c r="E362" s="108"/>
      <c r="F362" s="108"/>
      <c r="G362" s="108"/>
      <c r="H362" s="108"/>
      <c r="I362" s="108"/>
      <c r="J362" s="108"/>
      <c r="K362" s="109"/>
      <c r="L362" s="3"/>
    </row>
    <row r="363" spans="1:14">
      <c r="A363" s="4"/>
      <c r="B363" s="11" t="s">
        <v>18</v>
      </c>
      <c r="C363" s="55">
        <f>SUM(C364)</f>
        <v>2090.9</v>
      </c>
      <c r="D363" s="55">
        <f>SUM(D364)</f>
        <v>1301.9000000000001</v>
      </c>
      <c r="E363" s="55">
        <f t="shared" ref="E363:J363" si="148">SUM(E364)</f>
        <v>789</v>
      </c>
      <c r="F363" s="55">
        <f t="shared" si="148"/>
        <v>0</v>
      </c>
      <c r="G363" s="55">
        <f t="shared" si="148"/>
        <v>0</v>
      </c>
      <c r="H363" s="55">
        <f t="shared" si="148"/>
        <v>0</v>
      </c>
      <c r="I363" s="55">
        <f t="shared" si="148"/>
        <v>0</v>
      </c>
      <c r="J363" s="55">
        <f t="shared" si="148"/>
        <v>0</v>
      </c>
      <c r="K363" s="93">
        <v>84</v>
      </c>
      <c r="L363" s="3"/>
    </row>
    <row r="364" spans="1:14">
      <c r="A364" s="4"/>
      <c r="B364" s="12" t="s">
        <v>4</v>
      </c>
      <c r="C364" s="54">
        <f>SUM(D364:J364)</f>
        <v>2090.9</v>
      </c>
      <c r="D364" s="54">
        <v>1301.9000000000001</v>
      </c>
      <c r="E364" s="54">
        <v>789</v>
      </c>
      <c r="F364" s="54">
        <v>0</v>
      </c>
      <c r="G364" s="54">
        <v>0</v>
      </c>
      <c r="H364" s="54">
        <f>SUM(G364)</f>
        <v>0</v>
      </c>
      <c r="I364" s="54">
        <f>SUM(H364)</f>
        <v>0</v>
      </c>
      <c r="J364" s="54">
        <f>SUM(I364)</f>
        <v>0</v>
      </c>
      <c r="K364" s="94"/>
      <c r="L364" s="3"/>
    </row>
    <row r="365" spans="1:14" ht="15" customHeight="1">
      <c r="A365" s="102" t="s">
        <v>118</v>
      </c>
      <c r="B365" s="108"/>
      <c r="C365" s="108"/>
      <c r="D365" s="108"/>
      <c r="E365" s="108"/>
      <c r="F365" s="108"/>
      <c r="G365" s="108"/>
      <c r="H365" s="108"/>
      <c r="I365" s="108"/>
      <c r="J365" s="108"/>
      <c r="K365" s="109"/>
      <c r="L365" s="3"/>
    </row>
    <row r="366" spans="1:14">
      <c r="A366" s="4"/>
      <c r="B366" s="11" t="s">
        <v>18</v>
      </c>
      <c r="C366" s="55">
        <f>SUM(D366:J366)</f>
        <v>0</v>
      </c>
      <c r="D366" s="55">
        <f t="shared" ref="D366:J366" si="149">SUM(D367)</f>
        <v>0</v>
      </c>
      <c r="E366" s="55">
        <f t="shared" si="149"/>
        <v>0</v>
      </c>
      <c r="F366" s="55">
        <f t="shared" si="149"/>
        <v>0</v>
      </c>
      <c r="G366" s="55">
        <f t="shared" si="149"/>
        <v>0</v>
      </c>
      <c r="H366" s="55">
        <f t="shared" si="149"/>
        <v>0</v>
      </c>
      <c r="I366" s="55">
        <f t="shared" si="149"/>
        <v>0</v>
      </c>
      <c r="J366" s="55">
        <f t="shared" si="149"/>
        <v>0</v>
      </c>
      <c r="K366" s="93">
        <v>85</v>
      </c>
      <c r="L366" s="3"/>
    </row>
    <row r="367" spans="1:14">
      <c r="A367" s="4"/>
      <c r="B367" s="12" t="s">
        <v>4</v>
      </c>
      <c r="C367" s="54">
        <f>SUM(D367:J367)</f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f>SUM(H367)</f>
        <v>0</v>
      </c>
      <c r="J367" s="54">
        <f>SUM(I367)</f>
        <v>0</v>
      </c>
      <c r="K367" s="94"/>
      <c r="L367" s="3"/>
    </row>
    <row r="368" spans="1:14" ht="12.75" customHeight="1">
      <c r="A368" s="112" t="s">
        <v>12</v>
      </c>
      <c r="B368" s="113"/>
      <c r="C368" s="113"/>
      <c r="D368" s="113"/>
      <c r="E368" s="113"/>
      <c r="F368" s="113"/>
      <c r="G368" s="113"/>
      <c r="H368" s="113"/>
      <c r="I368" s="113"/>
      <c r="J368" s="113"/>
      <c r="K368" s="114"/>
    </row>
    <row r="369" spans="1:13">
      <c r="A369" s="10"/>
      <c r="B369" s="11" t="s">
        <v>9</v>
      </c>
      <c r="C369" s="55">
        <f>SUM(D369:J369)</f>
        <v>0</v>
      </c>
      <c r="D369" s="55">
        <f>SUM(D370)</f>
        <v>0</v>
      </c>
      <c r="E369" s="55">
        <f t="shared" ref="E369:J369" si="150">SUM(E370)</f>
        <v>0</v>
      </c>
      <c r="F369" s="55">
        <f t="shared" si="150"/>
        <v>0</v>
      </c>
      <c r="G369" s="55">
        <f t="shared" si="150"/>
        <v>0</v>
      </c>
      <c r="H369" s="55">
        <f t="shared" si="150"/>
        <v>0</v>
      </c>
      <c r="I369" s="55">
        <f t="shared" si="150"/>
        <v>0</v>
      </c>
      <c r="J369" s="55">
        <f t="shared" si="150"/>
        <v>0</v>
      </c>
      <c r="K369" s="93" t="s">
        <v>63</v>
      </c>
    </row>
    <row r="370" spans="1:13">
      <c r="A370" s="9"/>
      <c r="B370" s="15" t="s">
        <v>4</v>
      </c>
      <c r="C370" s="54">
        <f>SUM(D370:J370)</f>
        <v>0</v>
      </c>
      <c r="D370" s="54">
        <v>0</v>
      </c>
      <c r="E370" s="54">
        <v>0</v>
      </c>
      <c r="F370" s="54">
        <v>0</v>
      </c>
      <c r="G370" s="54">
        <f>SUM(G364+G367)</f>
        <v>0</v>
      </c>
      <c r="H370" s="54">
        <f>SUM(H364+H367)</f>
        <v>0</v>
      </c>
      <c r="I370" s="54">
        <f>SUM(I364+I367)</f>
        <v>0</v>
      </c>
      <c r="J370" s="54">
        <f>SUM(J364+J367)</f>
        <v>0</v>
      </c>
      <c r="K370" s="94"/>
    </row>
    <row r="371" spans="1:13" ht="12.75" customHeight="1">
      <c r="A371" s="98" t="s">
        <v>21</v>
      </c>
      <c r="B371" s="99"/>
      <c r="C371" s="99"/>
      <c r="D371" s="99"/>
      <c r="E371" s="99"/>
      <c r="F371" s="99"/>
      <c r="G371" s="99"/>
      <c r="H371" s="99"/>
      <c r="I371" s="99"/>
      <c r="J371" s="99"/>
      <c r="K371" s="100"/>
    </row>
    <row r="372" spans="1:13">
      <c r="A372" s="36"/>
      <c r="B372" s="31" t="s">
        <v>9</v>
      </c>
      <c r="C372" s="55">
        <f>SUM(C373:C374)</f>
        <v>102037.00419999998</v>
      </c>
      <c r="D372" s="55">
        <f>SUM(D373:D374)</f>
        <v>9698.7999999999993</v>
      </c>
      <c r="E372" s="55">
        <f t="shared" ref="E372:J372" si="151">SUM(E373:E374)</f>
        <v>21462.5</v>
      </c>
      <c r="F372" s="55">
        <f t="shared" si="151"/>
        <v>18928.904199999997</v>
      </c>
      <c r="G372" s="55">
        <f t="shared" si="151"/>
        <v>12986.699999999999</v>
      </c>
      <c r="H372" s="55">
        <f t="shared" si="151"/>
        <v>12986.699999999999</v>
      </c>
      <c r="I372" s="55">
        <f t="shared" si="151"/>
        <v>12986.699999999999</v>
      </c>
      <c r="J372" s="55">
        <f t="shared" si="151"/>
        <v>12986.699999999999</v>
      </c>
      <c r="K372" s="95" t="s">
        <v>63</v>
      </c>
      <c r="M372" s="5"/>
    </row>
    <row r="373" spans="1:13">
      <c r="A373" s="36"/>
      <c r="B373" s="38" t="s">
        <v>52</v>
      </c>
      <c r="C373" s="54">
        <f>SUM(D373:J373)</f>
        <v>0</v>
      </c>
      <c r="D373" s="54">
        <f>SUM(D383)</f>
        <v>0</v>
      </c>
      <c r="E373" s="54">
        <f t="shared" ref="E373:J373" si="152">SUM(E383)</f>
        <v>0</v>
      </c>
      <c r="F373" s="54">
        <f t="shared" si="152"/>
        <v>0</v>
      </c>
      <c r="G373" s="54">
        <f t="shared" si="152"/>
        <v>0</v>
      </c>
      <c r="H373" s="54">
        <f t="shared" si="152"/>
        <v>0</v>
      </c>
      <c r="I373" s="54">
        <f t="shared" si="152"/>
        <v>0</v>
      </c>
      <c r="J373" s="54">
        <f t="shared" si="152"/>
        <v>0</v>
      </c>
      <c r="K373" s="96"/>
      <c r="M373" s="5"/>
    </row>
    <row r="374" spans="1:13">
      <c r="A374" s="32"/>
      <c r="B374" s="37" t="s">
        <v>4</v>
      </c>
      <c r="C374" s="55">
        <f>SUM(D374:J374)</f>
        <v>102037.00419999998</v>
      </c>
      <c r="D374" s="55">
        <f>SUM(D377+D380)</f>
        <v>9698.7999999999993</v>
      </c>
      <c r="E374" s="55">
        <f t="shared" ref="E374:J374" si="153">SUM(E377+E380)</f>
        <v>21462.5</v>
      </c>
      <c r="F374" s="55">
        <f t="shared" si="153"/>
        <v>18928.904199999997</v>
      </c>
      <c r="G374" s="55">
        <f t="shared" si="153"/>
        <v>12986.699999999999</v>
      </c>
      <c r="H374" s="55">
        <f t="shared" si="153"/>
        <v>12986.699999999999</v>
      </c>
      <c r="I374" s="55">
        <f t="shared" si="153"/>
        <v>12986.699999999999</v>
      </c>
      <c r="J374" s="55">
        <f t="shared" si="153"/>
        <v>12986.699999999999</v>
      </c>
      <c r="K374" s="97"/>
      <c r="M374" s="5"/>
    </row>
    <row r="375" spans="1:13" ht="28.5" customHeight="1">
      <c r="A375" s="102" t="s">
        <v>119</v>
      </c>
      <c r="B375" s="108"/>
      <c r="C375" s="108"/>
      <c r="D375" s="108"/>
      <c r="E375" s="108"/>
      <c r="F375" s="108"/>
      <c r="G375" s="108"/>
      <c r="H375" s="108"/>
      <c r="I375" s="108"/>
      <c r="J375" s="108"/>
      <c r="K375" s="109"/>
    </row>
    <row r="376" spans="1:13">
      <c r="A376" s="10"/>
      <c r="B376" s="18" t="s">
        <v>18</v>
      </c>
      <c r="C376" s="55">
        <f t="shared" ref="C376:J376" si="154">SUM(C377:C377)</f>
        <v>97178.304200000013</v>
      </c>
      <c r="D376" s="55">
        <f t="shared" si="154"/>
        <v>9048.7999999999993</v>
      </c>
      <c r="E376" s="55">
        <f t="shared" si="154"/>
        <v>20780</v>
      </c>
      <c r="F376" s="55">
        <f t="shared" si="154"/>
        <v>18412.304199999999</v>
      </c>
      <c r="G376" s="55">
        <f t="shared" si="154"/>
        <v>12234.3</v>
      </c>
      <c r="H376" s="55">
        <f t="shared" si="154"/>
        <v>12234.3</v>
      </c>
      <c r="I376" s="55">
        <f t="shared" si="154"/>
        <v>12234.3</v>
      </c>
      <c r="J376" s="55">
        <f t="shared" si="154"/>
        <v>12234.3</v>
      </c>
      <c r="K376" s="93" t="s">
        <v>99</v>
      </c>
    </row>
    <row r="377" spans="1:13">
      <c r="A377" s="9"/>
      <c r="B377" s="19" t="s">
        <v>4</v>
      </c>
      <c r="C377" s="54">
        <f>SUM(D377:J377)</f>
        <v>97178.304200000013</v>
      </c>
      <c r="D377" s="54">
        <v>9048.7999999999993</v>
      </c>
      <c r="E377" s="54">
        <v>20780</v>
      </c>
      <c r="F377" s="54">
        <v>18412.304199999999</v>
      </c>
      <c r="G377" s="54">
        <v>12234.3</v>
      </c>
      <c r="H377" s="54">
        <v>12234.3</v>
      </c>
      <c r="I377" s="54">
        <f>SUM(H377)</f>
        <v>12234.3</v>
      </c>
      <c r="J377" s="54">
        <f>SUM(I377)</f>
        <v>12234.3</v>
      </c>
      <c r="K377" s="94"/>
    </row>
    <row r="378" spans="1:13" ht="12" customHeight="1">
      <c r="A378" s="105" t="s">
        <v>120</v>
      </c>
      <c r="B378" s="106"/>
      <c r="C378" s="106"/>
      <c r="D378" s="106"/>
      <c r="E378" s="106"/>
      <c r="F378" s="106"/>
      <c r="G378" s="106"/>
      <c r="H378" s="106"/>
      <c r="I378" s="106"/>
      <c r="J378" s="106"/>
      <c r="K378" s="107"/>
    </row>
    <row r="379" spans="1:13">
      <c r="A379" s="4"/>
      <c r="B379" s="18" t="s">
        <v>18</v>
      </c>
      <c r="C379" s="55">
        <f>SUM(C380)</f>
        <v>4858.7</v>
      </c>
      <c r="D379" s="55">
        <f>SUM(D380)</f>
        <v>650</v>
      </c>
      <c r="E379" s="55">
        <f t="shared" ref="E379:J379" si="155">SUM(E380)</f>
        <v>682.5</v>
      </c>
      <c r="F379" s="55">
        <f t="shared" si="155"/>
        <v>516.6</v>
      </c>
      <c r="G379" s="55">
        <f t="shared" si="155"/>
        <v>752.4</v>
      </c>
      <c r="H379" s="55">
        <f t="shared" si="155"/>
        <v>752.4</v>
      </c>
      <c r="I379" s="55">
        <f t="shared" si="155"/>
        <v>752.4</v>
      </c>
      <c r="J379" s="55">
        <f t="shared" si="155"/>
        <v>752.4</v>
      </c>
      <c r="K379" s="93">
        <v>82</v>
      </c>
    </row>
    <row r="380" spans="1:13">
      <c r="A380" s="4"/>
      <c r="B380" s="12" t="s">
        <v>4</v>
      </c>
      <c r="C380" s="54">
        <f>SUM(D380:J380)</f>
        <v>4858.7</v>
      </c>
      <c r="D380" s="54">
        <v>650</v>
      </c>
      <c r="E380" s="54">
        <v>682.5</v>
      </c>
      <c r="F380" s="54">
        <v>516.6</v>
      </c>
      <c r="G380" s="54">
        <v>752.4</v>
      </c>
      <c r="H380" s="54">
        <v>752.4</v>
      </c>
      <c r="I380" s="54">
        <f>SUM(H380)</f>
        <v>752.4</v>
      </c>
      <c r="J380" s="54">
        <f>SUM(I380)</f>
        <v>752.4</v>
      </c>
      <c r="K380" s="94"/>
    </row>
    <row r="381" spans="1:13" ht="28.5" customHeight="1">
      <c r="A381" s="102" t="s">
        <v>121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4"/>
    </row>
    <row r="382" spans="1:13">
      <c r="A382" s="27"/>
      <c r="B382" s="18" t="s">
        <v>18</v>
      </c>
      <c r="C382" s="53">
        <f t="shared" ref="C382:J382" si="156">SUM(C383)</f>
        <v>0</v>
      </c>
      <c r="D382" s="53">
        <f t="shared" si="156"/>
        <v>0</v>
      </c>
      <c r="E382" s="53">
        <f t="shared" si="156"/>
        <v>0</v>
      </c>
      <c r="F382" s="53">
        <f t="shared" si="156"/>
        <v>0</v>
      </c>
      <c r="G382" s="53">
        <f t="shared" si="156"/>
        <v>0</v>
      </c>
      <c r="H382" s="53">
        <f t="shared" si="156"/>
        <v>0</v>
      </c>
      <c r="I382" s="53">
        <f t="shared" si="156"/>
        <v>0</v>
      </c>
      <c r="J382" s="53">
        <f t="shared" si="156"/>
        <v>0</v>
      </c>
      <c r="K382" s="101">
        <v>86</v>
      </c>
    </row>
    <row r="383" spans="1:13">
      <c r="A383" s="26"/>
      <c r="B383" s="19" t="s">
        <v>52</v>
      </c>
      <c r="C383" s="54">
        <f>SUM(D383:J383)</f>
        <v>0</v>
      </c>
      <c r="D383" s="54">
        <v>0</v>
      </c>
      <c r="E383" s="54">
        <v>0</v>
      </c>
      <c r="F383" s="54">
        <v>0</v>
      </c>
      <c r="G383" s="54">
        <v>0</v>
      </c>
      <c r="H383" s="54">
        <v>0</v>
      </c>
      <c r="I383" s="54">
        <v>0</v>
      </c>
      <c r="J383" s="54">
        <v>0</v>
      </c>
      <c r="K383" s="101"/>
    </row>
    <row r="384" spans="1:13" ht="12.75" customHeight="1"/>
    <row r="393" ht="12.75" customHeight="1"/>
    <row r="399" ht="14.25" customHeight="1"/>
  </sheetData>
  <mergeCells count="239">
    <mergeCell ref="K18:K21"/>
    <mergeCell ref="K10:K13"/>
    <mergeCell ref="H23:H24"/>
    <mergeCell ref="E23:E24"/>
    <mergeCell ref="F23:F24"/>
    <mergeCell ref="J23:J24"/>
    <mergeCell ref="K14:K17"/>
    <mergeCell ref="A22:K22"/>
    <mergeCell ref="A23:A24"/>
    <mergeCell ref="C23:C24"/>
    <mergeCell ref="K7:K8"/>
    <mergeCell ref="A2:K2"/>
    <mergeCell ref="A3:K3"/>
    <mergeCell ref="A1:K1"/>
    <mergeCell ref="A7:A8"/>
    <mergeCell ref="A4:K4"/>
    <mergeCell ref="A5:K5"/>
    <mergeCell ref="B7:B8"/>
    <mergeCell ref="C7:J7"/>
    <mergeCell ref="K23:K26"/>
    <mergeCell ref="K63:K64"/>
    <mergeCell ref="A59:K59"/>
    <mergeCell ref="K57:K58"/>
    <mergeCell ref="K60:K61"/>
    <mergeCell ref="A62:K62"/>
    <mergeCell ref="K39:K41"/>
    <mergeCell ref="A42:K42"/>
    <mergeCell ref="D23:D24"/>
    <mergeCell ref="K28:K30"/>
    <mergeCell ref="A34:K34"/>
    <mergeCell ref="G23:G24"/>
    <mergeCell ref="A27:K27"/>
    <mergeCell ref="A31:K31"/>
    <mergeCell ref="K32:K33"/>
    <mergeCell ref="I23:I24"/>
    <mergeCell ref="A56:K56"/>
    <mergeCell ref="K35:K37"/>
    <mergeCell ref="A50:K50"/>
    <mergeCell ref="K51:K52"/>
    <mergeCell ref="A38:K38"/>
    <mergeCell ref="K43:K45"/>
    <mergeCell ref="K47:K49"/>
    <mergeCell ref="K54:K55"/>
    <mergeCell ref="A53:K53"/>
    <mergeCell ref="A46:K46"/>
    <mergeCell ref="A65:K65"/>
    <mergeCell ref="A72:K72"/>
    <mergeCell ref="K79:K81"/>
    <mergeCell ref="K76:K77"/>
    <mergeCell ref="K66:K67"/>
    <mergeCell ref="K73:K74"/>
    <mergeCell ref="A68:K68"/>
    <mergeCell ref="A121:K121"/>
    <mergeCell ref="K118:K120"/>
    <mergeCell ref="A82:K82"/>
    <mergeCell ref="A85:K85"/>
    <mergeCell ref="K86:K87"/>
    <mergeCell ref="K69:K70"/>
    <mergeCell ref="A75:K75"/>
    <mergeCell ref="A78:K78"/>
    <mergeCell ref="A91:K91"/>
    <mergeCell ref="A103:K103"/>
    <mergeCell ref="A88:K88"/>
    <mergeCell ref="K83:K84"/>
    <mergeCell ref="K130:K132"/>
    <mergeCell ref="A106:K106"/>
    <mergeCell ref="K107:K108"/>
    <mergeCell ref="K104:K105"/>
    <mergeCell ref="A125:K125"/>
    <mergeCell ref="K110:K112"/>
    <mergeCell ref="A137:K137"/>
    <mergeCell ref="A140:K140"/>
    <mergeCell ref="K126:K128"/>
    <mergeCell ref="A109:K109"/>
    <mergeCell ref="A100:K100"/>
    <mergeCell ref="K89:K90"/>
    <mergeCell ref="K95:K96"/>
    <mergeCell ref="K101:K102"/>
    <mergeCell ref="K98:K99"/>
    <mergeCell ref="K92:K93"/>
    <mergeCell ref="A129:K129"/>
    <mergeCell ref="A113:K113"/>
    <mergeCell ref="A182:K182"/>
    <mergeCell ref="A200:K200"/>
    <mergeCell ref="K134:K136"/>
    <mergeCell ref="K138:K139"/>
    <mergeCell ref="K180:K181"/>
    <mergeCell ref="A197:K197"/>
    <mergeCell ref="K195:K196"/>
    <mergeCell ref="K168:K170"/>
    <mergeCell ref="K214:K217"/>
    <mergeCell ref="K206:K209"/>
    <mergeCell ref="A210:K210"/>
    <mergeCell ref="K201:K204"/>
    <mergeCell ref="A97:K97"/>
    <mergeCell ref="A94:K94"/>
    <mergeCell ref="K114:K116"/>
    <mergeCell ref="A133:K133"/>
    <mergeCell ref="A117:K117"/>
    <mergeCell ref="K122:K124"/>
    <mergeCell ref="A176:K176"/>
    <mergeCell ref="K141:K143"/>
    <mergeCell ref="A151:K151"/>
    <mergeCell ref="A147:K147"/>
    <mergeCell ref="K145:K146"/>
    <mergeCell ref="K148:K150"/>
    <mergeCell ref="A144:K144"/>
    <mergeCell ref="A191:K191"/>
    <mergeCell ref="A213:K213"/>
    <mergeCell ref="K183:K184"/>
    <mergeCell ref="A188:K188"/>
    <mergeCell ref="A185:K185"/>
    <mergeCell ref="K186:K187"/>
    <mergeCell ref="K189:K190"/>
    <mergeCell ref="A155:K155"/>
    <mergeCell ref="K152:K154"/>
    <mergeCell ref="A179:K179"/>
    <mergeCell ref="K173:K175"/>
    <mergeCell ref="A159:K159"/>
    <mergeCell ref="A172:K172"/>
    <mergeCell ref="K160:K162"/>
    <mergeCell ref="A163:K163"/>
    <mergeCell ref="K177:K178"/>
    <mergeCell ref="K156:K158"/>
    <mergeCell ref="K164:K166"/>
    <mergeCell ref="A223:K223"/>
    <mergeCell ref="K192:K193"/>
    <mergeCell ref="A194:K194"/>
    <mergeCell ref="K198:K199"/>
    <mergeCell ref="K211:K212"/>
    <mergeCell ref="A218:K218"/>
    <mergeCell ref="K219:K222"/>
    <mergeCell ref="A205:K205"/>
    <mergeCell ref="A167:K167"/>
    <mergeCell ref="K224:K225"/>
    <mergeCell ref="K233:K234"/>
    <mergeCell ref="A238:K238"/>
    <mergeCell ref="K239:K240"/>
    <mergeCell ref="K236:K237"/>
    <mergeCell ref="A235:K235"/>
    <mergeCell ref="A226:K226"/>
    <mergeCell ref="K230:K231"/>
    <mergeCell ref="K227:K228"/>
    <mergeCell ref="A229:K229"/>
    <mergeCell ref="A232:K232"/>
    <mergeCell ref="A241:K241"/>
    <mergeCell ref="A256:K256"/>
    <mergeCell ref="K257:K258"/>
    <mergeCell ref="K242:K243"/>
    <mergeCell ref="K251:K252"/>
    <mergeCell ref="K254:K255"/>
    <mergeCell ref="A244:K244"/>
    <mergeCell ref="A247:K247"/>
    <mergeCell ref="K248:K249"/>
    <mergeCell ref="A286:K286"/>
    <mergeCell ref="K269:K270"/>
    <mergeCell ref="K284:K285"/>
    <mergeCell ref="K278:K279"/>
    <mergeCell ref="A271:K271"/>
    <mergeCell ref="K281:K282"/>
    <mergeCell ref="A253:K253"/>
    <mergeCell ref="K263:K264"/>
    <mergeCell ref="A259:K259"/>
    <mergeCell ref="K260:K261"/>
    <mergeCell ref="K245:K246"/>
    <mergeCell ref="A265:K265"/>
    <mergeCell ref="A250:K250"/>
    <mergeCell ref="A280:K280"/>
    <mergeCell ref="A283:K283"/>
    <mergeCell ref="K275:K276"/>
    <mergeCell ref="A277:K277"/>
    <mergeCell ref="K266:K267"/>
    <mergeCell ref="A262:K262"/>
    <mergeCell ref="K272:K273"/>
    <mergeCell ref="A274:K274"/>
    <mergeCell ref="A268:K268"/>
    <mergeCell ref="A334:K334"/>
    <mergeCell ref="A328:K328"/>
    <mergeCell ref="A331:K331"/>
    <mergeCell ref="K329:K330"/>
    <mergeCell ref="A325:K325"/>
    <mergeCell ref="K332:K333"/>
    <mergeCell ref="A298:K298"/>
    <mergeCell ref="K293:K294"/>
    <mergeCell ref="K296:K297"/>
    <mergeCell ref="A295:K295"/>
    <mergeCell ref="K299:K300"/>
    <mergeCell ref="K287:K288"/>
    <mergeCell ref="A289:K289"/>
    <mergeCell ref="A292:K292"/>
    <mergeCell ref="A304:K304"/>
    <mergeCell ref="K290:K291"/>
    <mergeCell ref="K302:K303"/>
    <mergeCell ref="A322:K322"/>
    <mergeCell ref="K320:K321"/>
    <mergeCell ref="A316:K316"/>
    <mergeCell ref="K305:K306"/>
    <mergeCell ref="A307:K307"/>
    <mergeCell ref="K308:K309"/>
    <mergeCell ref="A301:K301"/>
    <mergeCell ref="A340:K340"/>
    <mergeCell ref="K311:K312"/>
    <mergeCell ref="A313:K313"/>
    <mergeCell ref="A310:K310"/>
    <mergeCell ref="K314:K315"/>
    <mergeCell ref="K338:K339"/>
    <mergeCell ref="A337:K337"/>
    <mergeCell ref="K317:K318"/>
    <mergeCell ref="K323:K324"/>
    <mergeCell ref="A319:K319"/>
    <mergeCell ref="K353:K355"/>
    <mergeCell ref="K347:K348"/>
    <mergeCell ref="K326:K327"/>
    <mergeCell ref="A349:K349"/>
    <mergeCell ref="K350:K351"/>
    <mergeCell ref="A352:K352"/>
    <mergeCell ref="A346:K346"/>
    <mergeCell ref="K335:K336"/>
    <mergeCell ref="K344:K345"/>
    <mergeCell ref="A343:K343"/>
    <mergeCell ref="K341:K342"/>
    <mergeCell ref="A368:K368"/>
    <mergeCell ref="A359:K359"/>
    <mergeCell ref="K357:K358"/>
    <mergeCell ref="A365:K365"/>
    <mergeCell ref="K360:K361"/>
    <mergeCell ref="K363:K364"/>
    <mergeCell ref="K366:K367"/>
    <mergeCell ref="A362:K362"/>
    <mergeCell ref="A356:K356"/>
    <mergeCell ref="K369:K370"/>
    <mergeCell ref="K376:K377"/>
    <mergeCell ref="K372:K374"/>
    <mergeCell ref="A371:K371"/>
    <mergeCell ref="K382:K383"/>
    <mergeCell ref="A381:K381"/>
    <mergeCell ref="K379:K380"/>
    <mergeCell ref="A378:K378"/>
    <mergeCell ref="A375:K375"/>
  </mergeCells>
  <phoneticPr fontId="0" type="noConversion"/>
  <pageMargins left="0.39370078740157483" right="0.39370078740157483" top="0.39370078740157483" bottom="0.19685039370078741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2016-10-24T05:48:27Z</cp:lastPrinted>
  <dcterms:created xsi:type="dcterms:W3CDTF">2013-09-11T09:57:45Z</dcterms:created>
  <dcterms:modified xsi:type="dcterms:W3CDTF">2016-11-08T06:22:47Z</dcterms:modified>
</cp:coreProperties>
</file>