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Машинистки постановления (распоряжения)\Бланки\ПОСТАНОВЛЕНИЯ И РАСПОРЯЖЕНИЯ\АДМИНИСТРАЦИЯ СГО\ЖКХ\о внесении изменений\2021\21.01.2021 № 29\"/>
    </mc:Choice>
  </mc:AlternateContent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52511"/>
</workbook>
</file>

<file path=xl/calcChain.xml><?xml version="1.0" encoding="utf-8"?>
<calcChain xmlns="http://schemas.openxmlformats.org/spreadsheetml/2006/main">
  <c r="E68" i="1" l="1"/>
  <c r="F68" i="1"/>
  <c r="G68" i="1"/>
  <c r="D68" i="1"/>
  <c r="D66" i="1" s="1"/>
  <c r="E71" i="1"/>
  <c r="F71" i="1"/>
  <c r="F67" i="1" s="1"/>
  <c r="F63" i="1" s="1"/>
  <c r="G71" i="1"/>
  <c r="G67" i="1" s="1"/>
  <c r="H71" i="1"/>
  <c r="H67" i="1" s="1"/>
  <c r="H63" i="1" s="1"/>
  <c r="I71" i="1"/>
  <c r="D71" i="1"/>
  <c r="D67" i="1" s="1"/>
  <c r="D63" i="1" s="1"/>
  <c r="E67" i="1"/>
  <c r="I67" i="1"/>
  <c r="I63" i="1" s="1"/>
  <c r="I59" i="1" s="1"/>
  <c r="E96" i="1"/>
  <c r="E97" i="1"/>
  <c r="F97" i="1"/>
  <c r="F83" i="1" s="1"/>
  <c r="G97" i="1"/>
  <c r="H97" i="1"/>
  <c r="H83" i="1" s="1"/>
  <c r="I97" i="1"/>
  <c r="F96" i="1"/>
  <c r="F82" i="1" s="1"/>
  <c r="G96" i="1"/>
  <c r="G95" i="1" s="1"/>
  <c r="H96" i="1"/>
  <c r="H82" i="1" s="1"/>
  <c r="H81" i="1" s="1"/>
  <c r="I96" i="1"/>
  <c r="E74" i="1"/>
  <c r="F74" i="1"/>
  <c r="D74" i="1"/>
  <c r="G74" i="1"/>
  <c r="H74" i="1"/>
  <c r="I74" i="1"/>
  <c r="C75" i="1"/>
  <c r="D97" i="1"/>
  <c r="D96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C105" i="1"/>
  <c r="C104" i="1"/>
  <c r="I103" i="1"/>
  <c r="H103" i="1"/>
  <c r="G103" i="1"/>
  <c r="F103" i="1"/>
  <c r="E103" i="1"/>
  <c r="D103" i="1"/>
  <c r="C101" i="1"/>
  <c r="C100" i="1"/>
  <c r="I99" i="1"/>
  <c r="H99" i="1"/>
  <c r="G99" i="1"/>
  <c r="F99" i="1"/>
  <c r="E99" i="1"/>
  <c r="D99" i="1"/>
  <c r="C99" i="1" s="1"/>
  <c r="I82" i="1"/>
  <c r="D82" i="1"/>
  <c r="D59" i="1" s="1"/>
  <c r="E83" i="1"/>
  <c r="I83" i="1"/>
  <c r="I81" i="1" s="1"/>
  <c r="D83" i="1"/>
  <c r="C86" i="1"/>
  <c r="H95" i="1"/>
  <c r="I95" i="1"/>
  <c r="D38" i="1"/>
  <c r="D129" i="1"/>
  <c r="D163" i="1"/>
  <c r="D175" i="1"/>
  <c r="D174" i="1" s="1"/>
  <c r="D229" i="1"/>
  <c r="D228" i="1" s="1"/>
  <c r="D208" i="1"/>
  <c r="D27" i="1"/>
  <c r="D23" i="1" s="1"/>
  <c r="D119" i="1"/>
  <c r="D115" i="1" s="1"/>
  <c r="D199" i="1"/>
  <c r="D196" i="1" s="1"/>
  <c r="D195" i="1" s="1"/>
  <c r="D220" i="1"/>
  <c r="D39" i="1"/>
  <c r="D37" i="1" s="1"/>
  <c r="D130" i="1"/>
  <c r="E163" i="1"/>
  <c r="E175" i="1"/>
  <c r="E174" i="1" s="1"/>
  <c r="F163" i="1"/>
  <c r="F175" i="1"/>
  <c r="F174" i="1" s="1"/>
  <c r="G163" i="1"/>
  <c r="G175" i="1"/>
  <c r="G174" i="1" s="1"/>
  <c r="H163" i="1"/>
  <c r="H162" i="1" s="1"/>
  <c r="H175" i="1"/>
  <c r="I163" i="1"/>
  <c r="I175" i="1"/>
  <c r="E189" i="1"/>
  <c r="F189" i="1"/>
  <c r="G189" i="1"/>
  <c r="H189" i="1"/>
  <c r="I189" i="1"/>
  <c r="D189" i="1"/>
  <c r="C190" i="1"/>
  <c r="C189" i="1" s="1"/>
  <c r="H72" i="1"/>
  <c r="D210" i="1"/>
  <c r="E210" i="1"/>
  <c r="F210" i="1"/>
  <c r="G210" i="1"/>
  <c r="H210" i="1"/>
  <c r="I210" i="1"/>
  <c r="C211" i="1"/>
  <c r="C214" i="1"/>
  <c r="C213" i="1" s="1"/>
  <c r="E38" i="1"/>
  <c r="F38" i="1"/>
  <c r="F37" i="1" s="1"/>
  <c r="G38" i="1"/>
  <c r="H38" i="1"/>
  <c r="I38" i="1"/>
  <c r="E129" i="1"/>
  <c r="E229" i="1"/>
  <c r="E208" i="1"/>
  <c r="E207" i="1" s="1"/>
  <c r="E27" i="1"/>
  <c r="E119" i="1"/>
  <c r="E115" i="1" s="1"/>
  <c r="E199" i="1"/>
  <c r="E196" i="1" s="1"/>
  <c r="E220" i="1"/>
  <c r="F129" i="1"/>
  <c r="F229" i="1"/>
  <c r="C229" i="1" s="1"/>
  <c r="C228" i="1" s="1"/>
  <c r="F208" i="1"/>
  <c r="F207" i="1" s="1"/>
  <c r="F27" i="1"/>
  <c r="F119" i="1"/>
  <c r="F115" i="1" s="1"/>
  <c r="F111" i="1" s="1"/>
  <c r="F199" i="1"/>
  <c r="F196" i="1" s="1"/>
  <c r="F195" i="1" s="1"/>
  <c r="F220" i="1"/>
  <c r="G129" i="1"/>
  <c r="G229" i="1"/>
  <c r="G208" i="1"/>
  <c r="G207" i="1" s="1"/>
  <c r="G27" i="1"/>
  <c r="G119" i="1"/>
  <c r="G115" i="1" s="1"/>
  <c r="G199" i="1"/>
  <c r="G196" i="1" s="1"/>
  <c r="G220" i="1"/>
  <c r="G219" i="1" s="1"/>
  <c r="H129" i="1"/>
  <c r="H229" i="1"/>
  <c r="H208" i="1"/>
  <c r="H27" i="1"/>
  <c r="H119" i="1"/>
  <c r="H115" i="1" s="1"/>
  <c r="H199" i="1"/>
  <c r="H196" i="1" s="1"/>
  <c r="H193" i="1" s="1"/>
  <c r="H192" i="1" s="1"/>
  <c r="H220" i="1"/>
  <c r="I129" i="1"/>
  <c r="I229" i="1"/>
  <c r="I228" i="1" s="1"/>
  <c r="I208" i="1"/>
  <c r="I207" i="1" s="1"/>
  <c r="I27" i="1"/>
  <c r="I119" i="1"/>
  <c r="I115" i="1" s="1"/>
  <c r="I199" i="1"/>
  <c r="I196" i="1" s="1"/>
  <c r="I193" i="1" s="1"/>
  <c r="I192" i="1" s="1"/>
  <c r="I225" i="1"/>
  <c r="I220" i="1" s="1"/>
  <c r="I219" i="1" s="1"/>
  <c r="D79" i="1"/>
  <c r="D77" i="1" s="1"/>
  <c r="D116" i="1"/>
  <c r="D28" i="1"/>
  <c r="E39" i="1"/>
  <c r="E130" i="1"/>
  <c r="E79" i="1"/>
  <c r="E116" i="1"/>
  <c r="E28" i="1"/>
  <c r="F39" i="1"/>
  <c r="F130" i="1"/>
  <c r="F112" i="1" s="1"/>
  <c r="F79" i="1"/>
  <c r="F64" i="1" s="1"/>
  <c r="F16" i="1" s="1"/>
  <c r="F116" i="1"/>
  <c r="G79" i="1"/>
  <c r="G64" i="1" s="1"/>
  <c r="G116" i="1"/>
  <c r="G39" i="1"/>
  <c r="G130" i="1"/>
  <c r="H116" i="1"/>
  <c r="H112" i="1" s="1"/>
  <c r="H39" i="1"/>
  <c r="H130" i="1"/>
  <c r="I116" i="1"/>
  <c r="I39" i="1"/>
  <c r="I130" i="1"/>
  <c r="E121" i="1"/>
  <c r="F121" i="1"/>
  <c r="G121" i="1"/>
  <c r="H121" i="1"/>
  <c r="I121" i="1"/>
  <c r="D121" i="1"/>
  <c r="C122" i="1"/>
  <c r="D124" i="1"/>
  <c r="C89" i="1"/>
  <c r="I88" i="1"/>
  <c r="H88" i="1"/>
  <c r="G88" i="1"/>
  <c r="F88" i="1"/>
  <c r="E88" i="1"/>
  <c r="D88" i="1"/>
  <c r="D85" i="1"/>
  <c r="E85" i="1"/>
  <c r="F85" i="1"/>
  <c r="G85" i="1"/>
  <c r="H85" i="1"/>
  <c r="I85" i="1"/>
  <c r="C53" i="1"/>
  <c r="C52" i="1"/>
  <c r="I51" i="1"/>
  <c r="H51" i="1"/>
  <c r="G51" i="1"/>
  <c r="F51" i="1"/>
  <c r="E51" i="1"/>
  <c r="D51" i="1"/>
  <c r="I213" i="1"/>
  <c r="H213" i="1"/>
  <c r="G213" i="1"/>
  <c r="F213" i="1"/>
  <c r="E213" i="1"/>
  <c r="D213" i="1"/>
  <c r="C202" i="1"/>
  <c r="C201" i="1" s="1"/>
  <c r="I201" i="1"/>
  <c r="H201" i="1"/>
  <c r="G201" i="1"/>
  <c r="F201" i="1"/>
  <c r="E201" i="1"/>
  <c r="D201" i="1"/>
  <c r="H217" i="1"/>
  <c r="H216" i="1" s="1"/>
  <c r="F217" i="1"/>
  <c r="F216" i="1" s="1"/>
  <c r="H207" i="1"/>
  <c r="H198" i="1"/>
  <c r="G198" i="1"/>
  <c r="C187" i="1"/>
  <c r="C186" i="1" s="1"/>
  <c r="I186" i="1"/>
  <c r="H186" i="1"/>
  <c r="G186" i="1"/>
  <c r="F186" i="1"/>
  <c r="E186" i="1"/>
  <c r="D186" i="1"/>
  <c r="C232" i="1"/>
  <c r="C231" i="1" s="1"/>
  <c r="I231" i="1"/>
  <c r="H231" i="1"/>
  <c r="G231" i="1"/>
  <c r="F231" i="1"/>
  <c r="E231" i="1"/>
  <c r="D231" i="1"/>
  <c r="H228" i="1"/>
  <c r="F228" i="1"/>
  <c r="E228" i="1"/>
  <c r="C226" i="1"/>
  <c r="H225" i="1"/>
  <c r="G225" i="1"/>
  <c r="F225" i="1"/>
  <c r="E225" i="1"/>
  <c r="D225" i="1"/>
  <c r="C223" i="1"/>
  <c r="C222" i="1" s="1"/>
  <c r="I222" i="1"/>
  <c r="H222" i="1"/>
  <c r="G222" i="1"/>
  <c r="F222" i="1"/>
  <c r="E222" i="1"/>
  <c r="D222" i="1"/>
  <c r="H219" i="1"/>
  <c r="F219" i="1"/>
  <c r="E47" i="1"/>
  <c r="F47" i="1"/>
  <c r="G47" i="1"/>
  <c r="H47" i="1"/>
  <c r="I47" i="1"/>
  <c r="D47" i="1"/>
  <c r="C48" i="1"/>
  <c r="C169" i="1"/>
  <c r="C168" i="1" s="1"/>
  <c r="I168" i="1"/>
  <c r="H168" i="1"/>
  <c r="G168" i="1"/>
  <c r="F168" i="1"/>
  <c r="E168" i="1"/>
  <c r="D168" i="1"/>
  <c r="C142" i="1"/>
  <c r="I141" i="1"/>
  <c r="H141" i="1"/>
  <c r="G141" i="1"/>
  <c r="F141" i="1"/>
  <c r="E141" i="1"/>
  <c r="D141" i="1"/>
  <c r="C139" i="1"/>
  <c r="I138" i="1"/>
  <c r="H138" i="1"/>
  <c r="G138" i="1"/>
  <c r="F138" i="1"/>
  <c r="E138" i="1"/>
  <c r="D138" i="1"/>
  <c r="C136" i="1"/>
  <c r="I135" i="1"/>
  <c r="H135" i="1"/>
  <c r="G135" i="1"/>
  <c r="F135" i="1"/>
  <c r="E135" i="1"/>
  <c r="D135" i="1"/>
  <c r="C133" i="1"/>
  <c r="I132" i="1"/>
  <c r="H132" i="1"/>
  <c r="G132" i="1"/>
  <c r="F132" i="1"/>
  <c r="E132" i="1"/>
  <c r="D132" i="1"/>
  <c r="C45" i="1"/>
  <c r="G23" i="1"/>
  <c r="D24" i="1"/>
  <c r="F28" i="1"/>
  <c r="G28" i="1"/>
  <c r="G24" i="1"/>
  <c r="G21" i="1" s="1"/>
  <c r="H28" i="1"/>
  <c r="I28" i="1"/>
  <c r="C145" i="1"/>
  <c r="D183" i="1"/>
  <c r="E183" i="1"/>
  <c r="F183" i="1"/>
  <c r="G183" i="1"/>
  <c r="H183" i="1"/>
  <c r="I183" i="1"/>
  <c r="C184" i="1"/>
  <c r="C181" i="1"/>
  <c r="C178" i="1"/>
  <c r="C177" i="1" s="1"/>
  <c r="C172" i="1"/>
  <c r="C171" i="1" s="1"/>
  <c r="C166" i="1"/>
  <c r="C165" i="1" s="1"/>
  <c r="D144" i="1"/>
  <c r="E144" i="1"/>
  <c r="F144" i="1"/>
  <c r="G144" i="1"/>
  <c r="H144" i="1"/>
  <c r="I144" i="1"/>
  <c r="D107" i="1"/>
  <c r="E107" i="1"/>
  <c r="F107" i="1"/>
  <c r="G107" i="1"/>
  <c r="H107" i="1"/>
  <c r="I107" i="1"/>
  <c r="C108" i="1"/>
  <c r="C92" i="1"/>
  <c r="C93" i="1"/>
  <c r="D70" i="1"/>
  <c r="E70" i="1"/>
  <c r="F70" i="1"/>
  <c r="E77" i="1"/>
  <c r="C78" i="1"/>
  <c r="D55" i="1"/>
  <c r="E55" i="1"/>
  <c r="F55" i="1"/>
  <c r="G55" i="1"/>
  <c r="H55" i="1"/>
  <c r="I55" i="1"/>
  <c r="C56" i="1"/>
  <c r="C49" i="1"/>
  <c r="D41" i="1"/>
  <c r="E41" i="1"/>
  <c r="F41" i="1"/>
  <c r="G41" i="1"/>
  <c r="H41" i="1"/>
  <c r="I41" i="1"/>
  <c r="C42" i="1"/>
  <c r="D44" i="1"/>
  <c r="E44" i="1"/>
  <c r="F44" i="1"/>
  <c r="G44" i="1"/>
  <c r="H44" i="1"/>
  <c r="I44" i="1"/>
  <c r="G37" i="1"/>
  <c r="D33" i="1"/>
  <c r="E33" i="1"/>
  <c r="F33" i="1"/>
  <c r="G33" i="1"/>
  <c r="H33" i="1"/>
  <c r="I33" i="1"/>
  <c r="C34" i="1"/>
  <c r="C35" i="1"/>
  <c r="D26" i="1"/>
  <c r="G26" i="1"/>
  <c r="I26" i="1"/>
  <c r="I180" i="1"/>
  <c r="H180" i="1"/>
  <c r="G180" i="1"/>
  <c r="F180" i="1"/>
  <c r="E180" i="1"/>
  <c r="D180" i="1"/>
  <c r="C180" i="1"/>
  <c r="D91" i="1"/>
  <c r="E91" i="1"/>
  <c r="F91" i="1"/>
  <c r="G91" i="1"/>
  <c r="F114" i="1"/>
  <c r="G118" i="1"/>
  <c r="E124" i="1"/>
  <c r="F124" i="1"/>
  <c r="G124" i="1"/>
  <c r="H124" i="1"/>
  <c r="I124" i="1"/>
  <c r="C125" i="1"/>
  <c r="C153" i="1"/>
  <c r="D153" i="1"/>
  <c r="E153" i="1"/>
  <c r="F153" i="1"/>
  <c r="G153" i="1"/>
  <c r="H153" i="1"/>
  <c r="I153" i="1"/>
  <c r="E162" i="1"/>
  <c r="F162" i="1"/>
  <c r="D165" i="1"/>
  <c r="E165" i="1"/>
  <c r="F165" i="1"/>
  <c r="G165" i="1"/>
  <c r="H165" i="1"/>
  <c r="I165" i="1"/>
  <c r="D171" i="1"/>
  <c r="E171" i="1"/>
  <c r="F171" i="1"/>
  <c r="G171" i="1"/>
  <c r="H171" i="1"/>
  <c r="I171" i="1"/>
  <c r="H174" i="1"/>
  <c r="I174" i="1"/>
  <c r="D177" i="1"/>
  <c r="E177" i="1"/>
  <c r="F177" i="1"/>
  <c r="G177" i="1"/>
  <c r="H177" i="1"/>
  <c r="I177" i="1"/>
  <c r="C126" i="1"/>
  <c r="F66" i="1"/>
  <c r="H91" i="1"/>
  <c r="I91" i="1"/>
  <c r="E118" i="1" l="1"/>
  <c r="C33" i="1"/>
  <c r="E198" i="1"/>
  <c r="I198" i="1"/>
  <c r="H195" i="1"/>
  <c r="E19" i="1"/>
  <c r="E26" i="1"/>
  <c r="D160" i="1"/>
  <c r="D95" i="1"/>
  <c r="D118" i="1"/>
  <c r="G77" i="1"/>
  <c r="F24" i="1"/>
  <c r="F21" i="1" s="1"/>
  <c r="F198" i="1"/>
  <c r="I112" i="1"/>
  <c r="F23" i="1"/>
  <c r="E217" i="1"/>
  <c r="E216" i="1" s="1"/>
  <c r="H37" i="1"/>
  <c r="C129" i="1"/>
  <c r="E64" i="1"/>
  <c r="E60" i="1" s="1"/>
  <c r="F59" i="1"/>
  <c r="F58" i="1" s="1"/>
  <c r="F81" i="1"/>
  <c r="G114" i="1"/>
  <c r="G111" i="1"/>
  <c r="C183" i="1"/>
  <c r="E114" i="1"/>
  <c r="H111" i="1"/>
  <c r="E23" i="1"/>
  <c r="C132" i="1"/>
  <c r="I128" i="1"/>
  <c r="C88" i="1"/>
  <c r="C27" i="1"/>
  <c r="H70" i="1"/>
  <c r="C220" i="1"/>
  <c r="H68" i="1"/>
  <c r="H66" i="1" s="1"/>
  <c r="D162" i="1"/>
  <c r="I118" i="1"/>
  <c r="F26" i="1"/>
  <c r="C91" i="1"/>
  <c r="I24" i="1"/>
  <c r="D128" i="1"/>
  <c r="C47" i="1"/>
  <c r="C225" i="1"/>
  <c r="F193" i="1"/>
  <c r="F192" i="1" s="1"/>
  <c r="D112" i="1"/>
  <c r="I160" i="1"/>
  <c r="I18" i="1" s="1"/>
  <c r="G160" i="1"/>
  <c r="G159" i="1" s="1"/>
  <c r="E160" i="1"/>
  <c r="F95" i="1"/>
  <c r="C116" i="1"/>
  <c r="C208" i="1"/>
  <c r="C207" i="1" s="1"/>
  <c r="E66" i="1"/>
  <c r="H118" i="1"/>
  <c r="H24" i="1"/>
  <c r="E24" i="1"/>
  <c r="E112" i="1"/>
  <c r="E219" i="1"/>
  <c r="C130" i="1"/>
  <c r="D64" i="1"/>
  <c r="G217" i="1"/>
  <c r="G216" i="1" s="1"/>
  <c r="F128" i="1"/>
  <c r="H160" i="1"/>
  <c r="H15" i="1"/>
  <c r="E195" i="1"/>
  <c r="E193" i="1"/>
  <c r="E192" i="1" s="1"/>
  <c r="I159" i="1"/>
  <c r="I148" i="1"/>
  <c r="I147" i="1" s="1"/>
  <c r="F110" i="1"/>
  <c r="G63" i="1"/>
  <c r="G15" i="1" s="1"/>
  <c r="G66" i="1"/>
  <c r="E148" i="1"/>
  <c r="E147" i="1" s="1"/>
  <c r="E159" i="1"/>
  <c r="I111" i="1"/>
  <c r="I110" i="1" s="1"/>
  <c r="I114" i="1"/>
  <c r="H110" i="1"/>
  <c r="I162" i="1"/>
  <c r="D114" i="1"/>
  <c r="D81" i="1"/>
  <c r="H26" i="1"/>
  <c r="C71" i="1"/>
  <c r="C141" i="1"/>
  <c r="H128" i="1"/>
  <c r="G228" i="1"/>
  <c r="C115" i="1"/>
  <c r="C114" i="1" s="1"/>
  <c r="C41" i="1"/>
  <c r="H19" i="1"/>
  <c r="I15" i="1"/>
  <c r="I12" i="1" s="1"/>
  <c r="E63" i="1"/>
  <c r="C63" i="1" s="1"/>
  <c r="C124" i="1"/>
  <c r="C44" i="1"/>
  <c r="F60" i="1"/>
  <c r="C144" i="1"/>
  <c r="H114" i="1"/>
  <c r="C55" i="1"/>
  <c r="E111" i="1"/>
  <c r="E110" i="1" s="1"/>
  <c r="C175" i="1"/>
  <c r="C174" i="1" s="1"/>
  <c r="H23" i="1"/>
  <c r="H21" i="1" s="1"/>
  <c r="C138" i="1"/>
  <c r="C67" i="1"/>
  <c r="D217" i="1"/>
  <c r="C199" i="1"/>
  <c r="C198" i="1" s="1"/>
  <c r="C51" i="1"/>
  <c r="C121" i="1"/>
  <c r="G128" i="1"/>
  <c r="I217" i="1"/>
  <c r="I216" i="1" s="1"/>
  <c r="F160" i="1"/>
  <c r="D19" i="1"/>
  <c r="D111" i="1"/>
  <c r="F118" i="1"/>
  <c r="C39" i="1"/>
  <c r="F62" i="1"/>
  <c r="G70" i="1"/>
  <c r="C107" i="1"/>
  <c r="C135" i="1"/>
  <c r="E128" i="1"/>
  <c r="D198" i="1"/>
  <c r="I195" i="1"/>
  <c r="C119" i="1"/>
  <c r="C118" i="1" s="1"/>
  <c r="C28" i="1"/>
  <c r="E82" i="1"/>
  <c r="E18" i="1" s="1"/>
  <c r="E17" i="1" s="1"/>
  <c r="E95" i="1"/>
  <c r="C163" i="1"/>
  <c r="C162" i="1" s="1"/>
  <c r="C38" i="1"/>
  <c r="G112" i="1"/>
  <c r="D216" i="1"/>
  <c r="D219" i="1"/>
  <c r="C219" i="1" s="1"/>
  <c r="D207" i="1"/>
  <c r="I19" i="1"/>
  <c r="G193" i="1"/>
  <c r="G192" i="1" s="1"/>
  <c r="G195" i="1"/>
  <c r="C195" i="1" s="1"/>
  <c r="I72" i="1"/>
  <c r="H79" i="1"/>
  <c r="C196" i="1"/>
  <c r="C74" i="1"/>
  <c r="G83" i="1"/>
  <c r="C83" i="1" s="1"/>
  <c r="C97" i="1"/>
  <c r="D15" i="1"/>
  <c r="F15" i="1"/>
  <c r="D21" i="1"/>
  <c r="E37" i="1"/>
  <c r="G162" i="1"/>
  <c r="C96" i="1"/>
  <c r="D193" i="1"/>
  <c r="G16" i="1"/>
  <c r="F19" i="1"/>
  <c r="F13" i="1" s="1"/>
  <c r="E16" i="1"/>
  <c r="C103" i="1"/>
  <c r="I37" i="1"/>
  <c r="H59" i="1"/>
  <c r="F77" i="1"/>
  <c r="I23" i="1"/>
  <c r="I21" i="1" s="1"/>
  <c r="C85" i="1"/>
  <c r="H18" i="1"/>
  <c r="H17" i="1" s="1"/>
  <c r="C210" i="1"/>
  <c r="G82" i="1"/>
  <c r="C95" i="1" l="1"/>
  <c r="G62" i="1"/>
  <c r="E21" i="1"/>
  <c r="C24" i="1"/>
  <c r="D148" i="1"/>
  <c r="D147" i="1" s="1"/>
  <c r="D159" i="1"/>
  <c r="G60" i="1"/>
  <c r="D18" i="1"/>
  <c r="D17" i="1" s="1"/>
  <c r="D110" i="1"/>
  <c r="I17" i="1"/>
  <c r="D16" i="1"/>
  <c r="D13" i="1" s="1"/>
  <c r="D60" i="1"/>
  <c r="D58" i="1" s="1"/>
  <c r="D62" i="1"/>
  <c r="H159" i="1"/>
  <c r="H148" i="1"/>
  <c r="H147" i="1" s="1"/>
  <c r="C128" i="1"/>
  <c r="C26" i="1"/>
  <c r="G148" i="1"/>
  <c r="G147" i="1" s="1"/>
  <c r="G19" i="1"/>
  <c r="G13" i="1" s="1"/>
  <c r="C216" i="1"/>
  <c r="H12" i="1"/>
  <c r="C217" i="1"/>
  <c r="E62" i="1"/>
  <c r="E15" i="1"/>
  <c r="E14" i="1" s="1"/>
  <c r="F148" i="1"/>
  <c r="F147" i="1" s="1"/>
  <c r="F159" i="1"/>
  <c r="C160" i="1"/>
  <c r="C159" i="1" s="1"/>
  <c r="C37" i="1"/>
  <c r="F18" i="1"/>
  <c r="F17" i="1" s="1"/>
  <c r="C111" i="1"/>
  <c r="D12" i="1"/>
  <c r="G14" i="1"/>
  <c r="C193" i="1"/>
  <c r="D192" i="1"/>
  <c r="C192" i="1" s="1"/>
  <c r="H64" i="1"/>
  <c r="H77" i="1"/>
  <c r="C82" i="1"/>
  <c r="C81" i="1" s="1"/>
  <c r="E59" i="1"/>
  <c r="E81" i="1"/>
  <c r="C23" i="1"/>
  <c r="C19" i="1"/>
  <c r="G110" i="1"/>
  <c r="C112" i="1"/>
  <c r="G18" i="1"/>
  <c r="G17" i="1" s="1"/>
  <c r="G81" i="1"/>
  <c r="G59" i="1"/>
  <c r="G58" i="1" s="1"/>
  <c r="E13" i="1"/>
  <c r="F12" i="1"/>
  <c r="F11" i="1" s="1"/>
  <c r="F14" i="1"/>
  <c r="I68" i="1"/>
  <c r="I79" i="1"/>
  <c r="C72" i="1"/>
  <c r="I70" i="1"/>
  <c r="C70" i="1" s="1"/>
  <c r="C21" i="1" l="1"/>
  <c r="C147" i="1"/>
  <c r="D14" i="1"/>
  <c r="E12" i="1"/>
  <c r="E11" i="1" s="1"/>
  <c r="C148" i="1"/>
  <c r="C110" i="1"/>
  <c r="C15" i="1"/>
  <c r="I64" i="1"/>
  <c r="C64" i="1" s="1"/>
  <c r="I77" i="1"/>
  <c r="C77" i="1" s="1"/>
  <c r="C79" i="1"/>
  <c r="C68" i="1"/>
  <c r="I66" i="1"/>
  <c r="C66" i="1" s="1"/>
  <c r="C18" i="1"/>
  <c r="C17" i="1" s="1"/>
  <c r="H16" i="1"/>
  <c r="H60" i="1"/>
  <c r="H62" i="1"/>
  <c r="E58" i="1"/>
  <c r="C59" i="1"/>
  <c r="D11" i="1"/>
  <c r="G12" i="1"/>
  <c r="G11" i="1" s="1"/>
  <c r="C12" i="1" l="1"/>
  <c r="H13" i="1"/>
  <c r="H14" i="1"/>
  <c r="C60" i="1"/>
  <c r="H58" i="1"/>
  <c r="I62" i="1"/>
  <c r="C62" i="1" s="1"/>
  <c r="I60" i="1"/>
  <c r="I58" i="1" s="1"/>
  <c r="I16" i="1"/>
  <c r="C16" i="1" s="1"/>
  <c r="C14" i="1" s="1"/>
  <c r="C58" i="1" l="1"/>
  <c r="I13" i="1"/>
  <c r="I11" i="1" s="1"/>
  <c r="I14" i="1"/>
  <c r="H11" i="1"/>
  <c r="C13" i="1" l="1"/>
  <c r="C11" i="1" s="1"/>
</calcChain>
</file>

<file path=xl/sharedStrings.xml><?xml version="1.0" encoding="utf-8"?>
<sst xmlns="http://schemas.openxmlformats.org/spreadsheetml/2006/main" count="275" uniqueCount="88">
  <si>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</si>
  <si>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</si>
  <si>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</si>
  <si>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</si>
  <si>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</si>
  <si>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</si>
  <si>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</si>
  <si>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</si>
  <si>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</si>
  <si>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</si>
  <si>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</si>
  <si>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</si>
  <si>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</si>
  <si>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</si>
  <si>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</si>
  <si>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</si>
  <si>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</si>
  <si>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</si>
  <si>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</si>
  <si>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</si>
  <si>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</si>
  <si>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</si>
  <si>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</si>
  <si>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</si>
  <si>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</si>
  <si>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</si>
  <si>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</si>
  <si>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</si>
  <si>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</si>
  <si>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</si>
  <si>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</si>
  <si>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</si>
  <si>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</si>
  <si>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</si>
  <si>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</si>
  <si>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</si>
  <si>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</si>
  <si>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</si>
  <si>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2.2.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</si>
  <si>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</si>
  <si>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</si>
  <si>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</si>
  <si>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</si>
  <si>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</si>
  <si>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</si>
  <si>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</si>
  <si>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</si>
  <si>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</si>
  <si>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2020-2025 годы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</si>
  <si>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</si>
  <si>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</si>
  <si>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</si>
  <si>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</si>
  <si>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</si>
  <si>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</si>
  <si>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</si>
  <si>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</si>
  <si>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</si>
  <si>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</si>
  <si>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</si>
  <si>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</si>
  <si>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</si>
  <si>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</si>
  <si>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</si>
  <si>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</si>
  <si>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</si>
  <si>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</si>
  <si>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</si>
  <si>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</si>
  <si>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</si>
  <si>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>36, 37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</si>
  <si>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</si>
  <si>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</si>
  <si>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</si>
  <si>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коммунальной услуги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</si>
  <si>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</si>
  <si>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Мероприятие 5 -  Разработка Генеральной схемы очистки территории Североуральского городского округа</t>
  </si>
  <si>
    <t xml:space="preserve"> 41, 42,43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</si>
  <si>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2020-2025 годы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</si>
  <si>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</si>
  <si>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</si>
  <si>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</si>
  <si>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</si>
  <si>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</si>
  <si>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>1.1. Разработка и экспертиза проектно-сметной документации по строительству котельных в п. Кальяи п. Третий Северный</t>
  </si>
  <si>
    <r>
      <rPr>
        <sz val="12"/>
        <color theme="1"/>
        <rFont val="PT Astra Serif"/>
        <family val="1"/>
        <charset val="204"/>
      </rPr>
      <t xml:space="preserve">Приложение № 3  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</si>
  <si>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                                                               к постановлению Администрации Североуральского</t>
  </si>
  <si>
    <r>
      <t xml:space="preserve">                                                                                                                                городского округа от </t>
    </r>
    <r>
      <rPr>
        <u/>
        <sz val="12"/>
        <color indexed="8"/>
        <rFont val="PT Astra Serif"/>
        <family val="1"/>
        <charset val="204"/>
      </rPr>
      <t xml:space="preserve">21.01.2021 </t>
    </r>
    <r>
      <rPr>
        <sz val="12"/>
        <color indexed="8"/>
        <rFont val="PT Astra Serif"/>
        <family val="1"/>
        <charset val="204"/>
      </rPr>
      <t xml:space="preserve">№ </t>
    </r>
    <r>
      <rPr>
        <u/>
        <sz val="12"/>
        <color indexed="8"/>
        <rFont val="PT Astra Serif"/>
        <family val="1"/>
        <charset val="204"/>
      </rPr>
      <t>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</si>
</sst>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  <font>
      <u/>
      <sz val="12"/>
      <color indexed="8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8" fontId="7" fillId="0" borderId="5" xfId="1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169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8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232"/>
  <sheetViews>
    <sheetView tabSelected="1" zoomScaleNormal="100" zoomScaleSheetLayoutView="30" workbookViewId="0">
      <selection activeCell="A3" sqref="A3:J3"/>
    </sheetView>
  </sheetViews>
  <sheetFormatPr defaultRowHeight="15" x14ac:dyDescent="0.2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8" width="12.42578125" customWidth="1"/>
    <col min="9" max="9" width="13.140625" customWidth="1"/>
    <col min="10" max="10" width="14.5703125" customWidth="1"/>
    <col min="11" max="11" width="11.5703125" bestFit="1" customWidth="1"/>
    <col min="12" max="12" width="13.7109375" bestFit="1" customWidth="1"/>
    <col min="13" max="13" width="15.28515625" customWidth="1"/>
    <col min="14" max="15" width="11.5703125" bestFit="1" customWidth="1"/>
  </cols>
  <sheetData>
    <row r="1" spans="1:15" ht="15.75" x14ac:dyDescent="0.25">
      <c r="G1" t="s">
        <v>85</v>
      </c>
    </row>
    <row r="2" spans="1:15" ht="19.5" customHeight="1" x14ac:dyDescent="0.25">
      <c r="A2" s="99" t="s">
        <v>86</v>
      </c>
      <c r="B2" s="99"/>
      <c r="C2" s="99"/>
      <c r="D2" s="99"/>
      <c r="E2" s="99"/>
      <c r="F2" s="99"/>
      <c r="G2" s="99"/>
      <c r="H2" s="99"/>
      <c r="I2" s="99"/>
      <c r="J2" s="99"/>
    </row>
    <row r="3" spans="1:15" ht="17.25" customHeight="1" x14ac:dyDescent="0.25">
      <c r="A3" s="99" t="s">
        <v>87</v>
      </c>
      <c r="B3" s="99"/>
      <c r="C3" s="99"/>
      <c r="D3" s="99"/>
      <c r="E3" s="99"/>
      <c r="F3" s="99"/>
      <c r="G3" s="99"/>
      <c r="H3" s="99"/>
      <c r="I3" s="99"/>
      <c r="J3" s="99"/>
    </row>
    <row r="4" spans="1:15" ht="114.75" customHeight="1" x14ac:dyDescent="0.25">
      <c r="B4" s="40"/>
      <c r="C4" s="40"/>
      <c r="D4" s="40"/>
      <c r="E4" s="40"/>
      <c r="F4" s="40"/>
      <c r="G4" s="100" t="s">
        <v>78</v>
      </c>
      <c r="H4" s="100"/>
      <c r="I4" s="100"/>
      <c r="J4" s="100"/>
      <c r="K4" s="4"/>
      <c r="L4" s="4"/>
    </row>
    <row r="5" spans="1:15" ht="14.25" customHeight="1" x14ac:dyDescent="0.25">
      <c r="A5" s="101" t="s">
        <v>0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5" ht="15.75" x14ac:dyDescent="0.25">
      <c r="A6" s="101" t="s">
        <v>26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5" ht="33" customHeight="1" x14ac:dyDescent="0.25">
      <c r="A7" s="94" t="s">
        <v>48</v>
      </c>
      <c r="B7" s="94"/>
      <c r="C7" s="94"/>
      <c r="D7" s="94"/>
      <c r="E7" s="94"/>
      <c r="F7" s="94"/>
      <c r="G7" s="94"/>
      <c r="H7" s="94"/>
      <c r="I7" s="94"/>
      <c r="J7" s="94"/>
    </row>
    <row r="8" spans="1:15" s="118" customFormat="1" ht="40.5" customHeight="1" x14ac:dyDescent="0.25">
      <c r="A8" s="95" t="s">
        <v>1</v>
      </c>
      <c r="B8" s="56" t="s">
        <v>15</v>
      </c>
      <c r="C8" s="96" t="s">
        <v>30</v>
      </c>
      <c r="D8" s="97"/>
      <c r="E8" s="97"/>
      <c r="F8" s="97"/>
      <c r="G8" s="97"/>
      <c r="H8" s="97"/>
      <c r="I8" s="98"/>
      <c r="J8" s="56" t="s">
        <v>14</v>
      </c>
    </row>
    <row r="9" spans="1:15" s="118" customFormat="1" ht="154.5" customHeight="1" x14ac:dyDescent="0.25">
      <c r="A9" s="56"/>
      <c r="B9" s="57"/>
      <c r="C9" s="55" t="s">
        <v>2</v>
      </c>
      <c r="D9" s="10" t="s">
        <v>29</v>
      </c>
      <c r="E9" s="51" t="s">
        <v>31</v>
      </c>
      <c r="F9" s="51" t="s">
        <v>32</v>
      </c>
      <c r="G9" s="51" t="s">
        <v>33</v>
      </c>
      <c r="H9" s="10" t="s">
        <v>34</v>
      </c>
      <c r="I9" s="10" t="s">
        <v>35</v>
      </c>
      <c r="J9" s="57"/>
      <c r="K9" s="119"/>
      <c r="L9" s="119"/>
      <c r="M9" s="120"/>
      <c r="O9" s="119"/>
    </row>
    <row r="10" spans="1:15" s="118" customFormat="1" ht="12" customHeigh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9"/>
      <c r="L10" s="119"/>
      <c r="M10" s="120"/>
      <c r="O10" s="119"/>
    </row>
    <row r="11" spans="1:15" ht="28.5" customHeight="1" x14ac:dyDescent="0.25">
      <c r="A11" s="9">
        <v>1</v>
      </c>
      <c r="B11" s="42" t="s">
        <v>3</v>
      </c>
      <c r="C11" s="41">
        <f t="shared" ref="C11:I11" si="0">SUM(C12+C13)</f>
        <v>395897.87455000007</v>
      </c>
      <c r="D11" s="41">
        <f t="shared" si="0"/>
        <v>102852.07455</v>
      </c>
      <c r="E11" s="41">
        <f t="shared" si="0"/>
        <v>70907.5</v>
      </c>
      <c r="F11" s="41">
        <f t="shared" si="0"/>
        <v>42441.3</v>
      </c>
      <c r="G11" s="41">
        <f t="shared" si="0"/>
        <v>57933.200000000004</v>
      </c>
      <c r="H11" s="41">
        <f t="shared" si="0"/>
        <v>60881.9</v>
      </c>
      <c r="I11" s="41">
        <f t="shared" si="0"/>
        <v>60881.9</v>
      </c>
      <c r="J11" s="64" t="s">
        <v>28</v>
      </c>
      <c r="K11" s="1"/>
      <c r="L11" s="8"/>
      <c r="M11" s="1"/>
      <c r="N11" s="1"/>
      <c r="O11" s="1"/>
    </row>
    <row r="12" spans="1:15" x14ac:dyDescent="0.25">
      <c r="A12" s="9">
        <f>SUM(A11+1)</f>
        <v>2</v>
      </c>
      <c r="B12" s="14" t="s">
        <v>4</v>
      </c>
      <c r="C12" s="13">
        <f>SUM(D12:I12)</f>
        <v>385923.97455000004</v>
      </c>
      <c r="D12" s="13">
        <f>SUM(D15+D18)</f>
        <v>95682.874550000008</v>
      </c>
      <c r="E12" s="13">
        <f t="shared" ref="D12:I13" si="1">SUM(E15+E18)</f>
        <v>69961</v>
      </c>
      <c r="F12" s="13">
        <f t="shared" si="1"/>
        <v>41506.400000000001</v>
      </c>
      <c r="G12" s="13">
        <f t="shared" si="1"/>
        <v>57009.9</v>
      </c>
      <c r="H12" s="13">
        <f t="shared" si="1"/>
        <v>60881.9</v>
      </c>
      <c r="I12" s="13">
        <f t="shared" si="1"/>
        <v>60881.9</v>
      </c>
      <c r="J12" s="88"/>
      <c r="K12" s="1"/>
      <c r="L12" s="1"/>
      <c r="M12" s="1"/>
      <c r="N12" s="1"/>
      <c r="O12" s="1"/>
    </row>
    <row r="13" spans="1:15" x14ac:dyDescent="0.25">
      <c r="A13" s="9">
        <f>SUM(A12+1)</f>
        <v>3</v>
      </c>
      <c r="B13" s="12" t="s">
        <v>5</v>
      </c>
      <c r="C13" s="13">
        <f>SUM(D13:I13)</f>
        <v>9973.9</v>
      </c>
      <c r="D13" s="13">
        <f t="shared" si="1"/>
        <v>7169.2</v>
      </c>
      <c r="E13" s="13">
        <f t="shared" si="1"/>
        <v>946.5</v>
      </c>
      <c r="F13" s="13">
        <f t="shared" si="1"/>
        <v>934.9</v>
      </c>
      <c r="G13" s="13">
        <f t="shared" si="1"/>
        <v>923.3</v>
      </c>
      <c r="H13" s="13">
        <f t="shared" si="1"/>
        <v>0</v>
      </c>
      <c r="I13" s="13">
        <f t="shared" si="1"/>
        <v>0</v>
      </c>
      <c r="J13" s="88"/>
      <c r="K13" s="1"/>
      <c r="L13" s="1"/>
      <c r="M13" s="1"/>
      <c r="N13" s="1"/>
      <c r="O13" s="1"/>
    </row>
    <row r="14" spans="1:15" ht="16.5" customHeight="1" x14ac:dyDescent="0.25">
      <c r="A14" s="9">
        <f>SUM(A13+1)</f>
        <v>4</v>
      </c>
      <c r="B14" s="12" t="s">
        <v>6</v>
      </c>
      <c r="C14" s="13">
        <f t="shared" ref="C14:I14" si="2">SUM(C15:C16)</f>
        <v>23515</v>
      </c>
      <c r="D14" s="13">
        <f t="shared" si="2"/>
        <v>3515</v>
      </c>
      <c r="E14" s="13">
        <f t="shared" si="2"/>
        <v>9000</v>
      </c>
      <c r="F14" s="13">
        <f t="shared" si="2"/>
        <v>11000</v>
      </c>
      <c r="G14" s="13">
        <f t="shared" si="2"/>
        <v>0</v>
      </c>
      <c r="H14" s="13">
        <f t="shared" si="2"/>
        <v>0</v>
      </c>
      <c r="I14" s="13">
        <f t="shared" si="2"/>
        <v>0</v>
      </c>
      <c r="J14" s="64" t="s">
        <v>28</v>
      </c>
      <c r="L14" s="1"/>
    </row>
    <row r="15" spans="1:15" x14ac:dyDescent="0.25">
      <c r="A15" s="9">
        <f t="shared" ref="A15:A66" si="3">SUM(A14+1)</f>
        <v>5</v>
      </c>
      <c r="B15" s="12" t="s">
        <v>4</v>
      </c>
      <c r="C15" s="15">
        <f>SUM(D15:I15)</f>
        <v>23515</v>
      </c>
      <c r="D15" s="15">
        <f t="shared" ref="D15:I15" si="4">SUM(D27+D63+D115+D151+D196+D220)</f>
        <v>3515</v>
      </c>
      <c r="E15" s="15">
        <f t="shared" si="4"/>
        <v>9000</v>
      </c>
      <c r="F15" s="15">
        <f t="shared" si="4"/>
        <v>11000</v>
      </c>
      <c r="G15" s="15">
        <f t="shared" si="4"/>
        <v>0</v>
      </c>
      <c r="H15" s="15">
        <f t="shared" si="4"/>
        <v>0</v>
      </c>
      <c r="I15" s="15">
        <f t="shared" si="4"/>
        <v>0</v>
      </c>
      <c r="J15" s="88"/>
      <c r="K15" s="5"/>
      <c r="L15" s="1"/>
    </row>
    <row r="16" spans="1:15" x14ac:dyDescent="0.25">
      <c r="A16" s="9">
        <f t="shared" si="3"/>
        <v>6</v>
      </c>
      <c r="B16" s="12" t="s">
        <v>5</v>
      </c>
      <c r="C16" s="15">
        <f>SUM(D16:I16)</f>
        <v>0</v>
      </c>
      <c r="D16" s="15">
        <f>D64+D116+D28</f>
        <v>0</v>
      </c>
      <c r="E16" s="15">
        <f>E64+E116+E28</f>
        <v>0</v>
      </c>
      <c r="F16" s="15">
        <f>F64+F116</f>
        <v>0</v>
      </c>
      <c r="G16" s="15">
        <f>G64+G116</f>
        <v>0</v>
      </c>
      <c r="H16" s="15">
        <f>H64+H116</f>
        <v>0</v>
      </c>
      <c r="I16" s="15">
        <f>I64+I116</f>
        <v>0</v>
      </c>
      <c r="J16" s="88"/>
      <c r="L16" s="1"/>
    </row>
    <row r="17" spans="1:14" x14ac:dyDescent="0.25">
      <c r="A17" s="9">
        <f t="shared" si="3"/>
        <v>7</v>
      </c>
      <c r="B17" s="12" t="s">
        <v>7</v>
      </c>
      <c r="C17" s="13">
        <f t="shared" ref="C17:I17" si="5">SUM(C18:C19)</f>
        <v>372382.87455000007</v>
      </c>
      <c r="D17" s="13">
        <f t="shared" si="5"/>
        <v>99337.074550000005</v>
      </c>
      <c r="E17" s="13">
        <f t="shared" si="5"/>
        <v>61907.5</v>
      </c>
      <c r="F17" s="13">
        <f t="shared" si="5"/>
        <v>31441.300000000003</v>
      </c>
      <c r="G17" s="13">
        <f t="shared" si="5"/>
        <v>57933.200000000004</v>
      </c>
      <c r="H17" s="13">
        <f t="shared" si="5"/>
        <v>60881.9</v>
      </c>
      <c r="I17" s="13">
        <f t="shared" si="5"/>
        <v>60881.9</v>
      </c>
      <c r="J17" s="64" t="s">
        <v>28</v>
      </c>
      <c r="K17" s="5"/>
      <c r="L17" s="1"/>
    </row>
    <row r="18" spans="1:14" x14ac:dyDescent="0.25">
      <c r="A18" s="9">
        <f t="shared" si="3"/>
        <v>8</v>
      </c>
      <c r="B18" s="14" t="s">
        <v>4</v>
      </c>
      <c r="C18" s="13">
        <f>SUM(D18:I18)</f>
        <v>362408.97455000004</v>
      </c>
      <c r="D18" s="13">
        <f t="shared" ref="D18:I18" si="6">SUM(D38+D82+D129+D160+D229+D208)</f>
        <v>92167.874550000008</v>
      </c>
      <c r="E18" s="13">
        <f t="shared" si="6"/>
        <v>60961</v>
      </c>
      <c r="F18" s="13">
        <f t="shared" si="6"/>
        <v>30506.400000000001</v>
      </c>
      <c r="G18" s="13">
        <f t="shared" si="6"/>
        <v>57009.9</v>
      </c>
      <c r="H18" s="13">
        <f t="shared" si="6"/>
        <v>60881.9</v>
      </c>
      <c r="I18" s="13">
        <f t="shared" si="6"/>
        <v>60881.9</v>
      </c>
      <c r="J18" s="88"/>
      <c r="L18" s="1"/>
    </row>
    <row r="19" spans="1:14" x14ac:dyDescent="0.25">
      <c r="A19" s="9">
        <f t="shared" si="3"/>
        <v>9</v>
      </c>
      <c r="B19" s="12" t="s">
        <v>5</v>
      </c>
      <c r="C19" s="13">
        <f>SUM(D19:I19)</f>
        <v>9973.9</v>
      </c>
      <c r="D19" s="13">
        <f t="shared" ref="D19:I19" si="7">SUM(D39+D83+D130)</f>
        <v>7169.2</v>
      </c>
      <c r="E19" s="13">
        <f t="shared" si="7"/>
        <v>946.5</v>
      </c>
      <c r="F19" s="13">
        <f t="shared" si="7"/>
        <v>934.9</v>
      </c>
      <c r="G19" s="13">
        <f t="shared" si="7"/>
        <v>923.3</v>
      </c>
      <c r="H19" s="13">
        <f t="shared" si="7"/>
        <v>0</v>
      </c>
      <c r="I19" s="13">
        <f t="shared" si="7"/>
        <v>0</v>
      </c>
      <c r="J19" s="88"/>
      <c r="L19" s="1"/>
    </row>
    <row r="20" spans="1:14" ht="14.25" customHeight="1" x14ac:dyDescent="0.25">
      <c r="A20" s="9">
        <f t="shared" si="3"/>
        <v>10</v>
      </c>
      <c r="B20" s="89" t="s">
        <v>53</v>
      </c>
      <c r="C20" s="90"/>
      <c r="D20" s="90"/>
      <c r="E20" s="90"/>
      <c r="F20" s="90"/>
      <c r="G20" s="90"/>
      <c r="H20" s="90"/>
      <c r="I20" s="90"/>
      <c r="J20" s="91"/>
      <c r="L20" s="1"/>
      <c r="N20" s="1"/>
    </row>
    <row r="21" spans="1:14" ht="12" customHeight="1" x14ac:dyDescent="0.25">
      <c r="A21" s="9">
        <f t="shared" si="3"/>
        <v>11</v>
      </c>
      <c r="B21" s="42" t="s">
        <v>44</v>
      </c>
      <c r="C21" s="111">
        <f>SUM(C23+C24)</f>
        <v>160296.11893</v>
      </c>
      <c r="D21" s="111">
        <f t="shared" ref="D21:I21" si="8">SUM(D23:D24)</f>
        <v>37767.41893</v>
      </c>
      <c r="E21" s="111">
        <f t="shared" si="8"/>
        <v>31869.5</v>
      </c>
      <c r="F21" s="111">
        <f t="shared" si="8"/>
        <v>9107.9</v>
      </c>
      <c r="G21" s="111">
        <f t="shared" si="8"/>
        <v>29346.3</v>
      </c>
      <c r="H21" s="111">
        <f t="shared" si="8"/>
        <v>26102.5</v>
      </c>
      <c r="I21" s="111">
        <f t="shared" si="8"/>
        <v>26102.5</v>
      </c>
      <c r="J21" s="64" t="s">
        <v>28</v>
      </c>
      <c r="L21" s="1"/>
      <c r="N21" s="1"/>
    </row>
    <row r="22" spans="1:14" ht="12" customHeight="1" x14ac:dyDescent="0.25">
      <c r="A22" s="9">
        <f t="shared" si="3"/>
        <v>12</v>
      </c>
      <c r="B22" s="12" t="s">
        <v>8</v>
      </c>
      <c r="C22" s="112"/>
      <c r="D22" s="112"/>
      <c r="E22" s="112"/>
      <c r="F22" s="112"/>
      <c r="G22" s="112"/>
      <c r="H22" s="112"/>
      <c r="I22" s="112"/>
      <c r="J22" s="88"/>
      <c r="L22" s="1"/>
      <c r="N22" s="1"/>
    </row>
    <row r="23" spans="1:14" ht="12" customHeight="1" x14ac:dyDescent="0.25">
      <c r="A23" s="9">
        <f t="shared" si="3"/>
        <v>13</v>
      </c>
      <c r="B23" s="12" t="s">
        <v>4</v>
      </c>
      <c r="C23" s="13">
        <f>SUM(D23:I23)</f>
        <v>156646.01892999999</v>
      </c>
      <c r="D23" s="13">
        <f t="shared" ref="D23:I24" si="9">SUM(D27+D38)</f>
        <v>36841.018929999998</v>
      </c>
      <c r="E23" s="13">
        <f t="shared" si="9"/>
        <v>30950</v>
      </c>
      <c r="F23" s="13">
        <f t="shared" si="9"/>
        <v>8200</v>
      </c>
      <c r="G23" s="13">
        <f t="shared" si="9"/>
        <v>28450</v>
      </c>
      <c r="H23" s="13">
        <f t="shared" si="9"/>
        <v>26102.5</v>
      </c>
      <c r="I23" s="13">
        <f t="shared" si="9"/>
        <v>26102.5</v>
      </c>
      <c r="J23" s="88"/>
      <c r="L23" s="1"/>
      <c r="N23" s="1"/>
    </row>
    <row r="24" spans="1:14" ht="12" customHeight="1" x14ac:dyDescent="0.25">
      <c r="A24" s="9">
        <f t="shared" si="3"/>
        <v>14</v>
      </c>
      <c r="B24" s="12" t="s">
        <v>5</v>
      </c>
      <c r="C24" s="13">
        <f>SUM(D24:I24)</f>
        <v>3650.1000000000004</v>
      </c>
      <c r="D24" s="13">
        <f t="shared" si="9"/>
        <v>926.4</v>
      </c>
      <c r="E24" s="13">
        <f t="shared" si="9"/>
        <v>919.5</v>
      </c>
      <c r="F24" s="13">
        <f t="shared" si="9"/>
        <v>907.9</v>
      </c>
      <c r="G24" s="13">
        <f t="shared" si="9"/>
        <v>896.3</v>
      </c>
      <c r="H24" s="13">
        <f t="shared" si="9"/>
        <v>0</v>
      </c>
      <c r="I24" s="13">
        <f t="shared" si="9"/>
        <v>0</v>
      </c>
      <c r="J24" s="65"/>
      <c r="L24" s="1"/>
      <c r="N24" s="1"/>
    </row>
    <row r="25" spans="1:14" ht="12" customHeight="1" x14ac:dyDescent="0.25">
      <c r="A25" s="9">
        <f t="shared" si="3"/>
        <v>15</v>
      </c>
      <c r="B25" s="17" t="s">
        <v>9</v>
      </c>
      <c r="C25" s="18"/>
      <c r="D25" s="18"/>
      <c r="E25" s="18"/>
      <c r="F25" s="18"/>
      <c r="G25" s="18"/>
      <c r="H25" s="18"/>
      <c r="I25" s="18"/>
      <c r="J25" s="19"/>
      <c r="L25" s="1"/>
      <c r="N25" s="1"/>
    </row>
    <row r="26" spans="1:14" ht="12" customHeight="1" x14ac:dyDescent="0.25">
      <c r="A26" s="9">
        <f t="shared" si="3"/>
        <v>16</v>
      </c>
      <c r="B26" s="12" t="s">
        <v>19</v>
      </c>
      <c r="C26" s="13">
        <f>SUM(D26:I26)</f>
        <v>0</v>
      </c>
      <c r="D26" s="13">
        <f>SUM(D27+D28)</f>
        <v>0</v>
      </c>
      <c r="E26" s="13">
        <f>SUM(E27+E28)</f>
        <v>0</v>
      </c>
      <c r="F26" s="13">
        <f>SUM(F27)</f>
        <v>0</v>
      </c>
      <c r="G26" s="13">
        <f>SUM(G27)</f>
        <v>0</v>
      </c>
      <c r="H26" s="13">
        <f>SUM(H27)</f>
        <v>0</v>
      </c>
      <c r="I26" s="13">
        <f>SUM(I27)</f>
        <v>0</v>
      </c>
      <c r="J26" s="64" t="s">
        <v>28</v>
      </c>
      <c r="L26" s="1"/>
      <c r="N26" s="1"/>
    </row>
    <row r="27" spans="1:14" ht="12" customHeight="1" x14ac:dyDescent="0.25">
      <c r="A27" s="9">
        <f t="shared" si="3"/>
        <v>17</v>
      </c>
      <c r="B27" s="12" t="s">
        <v>4</v>
      </c>
      <c r="C27" s="13">
        <f>SUM(D27:I27)</f>
        <v>0</v>
      </c>
      <c r="D27" s="13">
        <f t="shared" ref="D27:I27" si="10">SUM(D31+D34)</f>
        <v>0</v>
      </c>
      <c r="E27" s="13">
        <f t="shared" si="10"/>
        <v>0</v>
      </c>
      <c r="F27" s="13">
        <f t="shared" si="10"/>
        <v>0</v>
      </c>
      <c r="G27" s="13">
        <f t="shared" si="10"/>
        <v>0</v>
      </c>
      <c r="H27" s="13">
        <f t="shared" si="10"/>
        <v>0</v>
      </c>
      <c r="I27" s="13">
        <f t="shared" si="10"/>
        <v>0</v>
      </c>
      <c r="J27" s="88"/>
      <c r="L27" s="1"/>
      <c r="N27" s="1"/>
    </row>
    <row r="28" spans="1:14" ht="12" customHeight="1" x14ac:dyDescent="0.25">
      <c r="A28" s="9">
        <f t="shared" si="3"/>
        <v>18</v>
      </c>
      <c r="B28" s="12" t="s">
        <v>5</v>
      </c>
      <c r="C28" s="13">
        <f>SUM(D28:I28)</f>
        <v>0</v>
      </c>
      <c r="D28" s="13">
        <f t="shared" ref="D28:I28" si="11">SUM(D35)</f>
        <v>0</v>
      </c>
      <c r="E28" s="13">
        <f t="shared" si="11"/>
        <v>0</v>
      </c>
      <c r="F28" s="13">
        <f t="shared" si="11"/>
        <v>0</v>
      </c>
      <c r="G28" s="13">
        <f t="shared" si="11"/>
        <v>0</v>
      </c>
      <c r="H28" s="13">
        <f t="shared" si="11"/>
        <v>0</v>
      </c>
      <c r="I28" s="13">
        <f t="shared" si="11"/>
        <v>0</v>
      </c>
      <c r="J28" s="65"/>
      <c r="L28" s="1"/>
      <c r="N28" s="1"/>
    </row>
    <row r="29" spans="1:14" ht="12" customHeight="1" x14ac:dyDescent="0.25">
      <c r="A29" s="9">
        <f t="shared" si="3"/>
        <v>19</v>
      </c>
      <c r="B29" s="58" t="s">
        <v>10</v>
      </c>
      <c r="C29" s="59"/>
      <c r="D29" s="59"/>
      <c r="E29" s="59"/>
      <c r="F29" s="59"/>
      <c r="G29" s="59"/>
      <c r="H29" s="59"/>
      <c r="I29" s="59"/>
      <c r="J29" s="60"/>
      <c r="L29" s="1"/>
      <c r="N29" s="1"/>
    </row>
    <row r="30" spans="1:14" ht="12" customHeight="1" x14ac:dyDescent="0.25">
      <c r="A30" s="9">
        <f t="shared" si="3"/>
        <v>20</v>
      </c>
      <c r="B30" s="14" t="s">
        <v>18</v>
      </c>
      <c r="C30" s="21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56" t="s">
        <v>28</v>
      </c>
      <c r="L30" s="1"/>
      <c r="N30" s="1"/>
    </row>
    <row r="31" spans="1:14" ht="12" customHeight="1" x14ac:dyDescent="0.25">
      <c r="A31" s="9">
        <f t="shared" si="3"/>
        <v>21</v>
      </c>
      <c r="B31" s="23" t="s">
        <v>4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57"/>
      <c r="L31" s="1"/>
      <c r="N31" s="1"/>
    </row>
    <row r="32" spans="1:14" ht="12" customHeight="1" x14ac:dyDescent="0.25">
      <c r="A32" s="9">
        <f t="shared" si="3"/>
        <v>22</v>
      </c>
      <c r="B32" s="58" t="s">
        <v>11</v>
      </c>
      <c r="C32" s="59"/>
      <c r="D32" s="59"/>
      <c r="E32" s="59"/>
      <c r="F32" s="59"/>
      <c r="G32" s="59"/>
      <c r="H32" s="59"/>
      <c r="I32" s="59"/>
      <c r="J32" s="60"/>
      <c r="L32" s="1"/>
      <c r="N32" s="1"/>
    </row>
    <row r="33" spans="1:14" ht="12" customHeight="1" x14ac:dyDescent="0.25">
      <c r="A33" s="9">
        <f t="shared" si="3"/>
        <v>23</v>
      </c>
      <c r="B33" s="25" t="s">
        <v>2</v>
      </c>
      <c r="C33" s="13">
        <f>SUM(D33:I33)</f>
        <v>0</v>
      </c>
      <c r="D33" s="26">
        <f t="shared" ref="D33:I33" si="12">SUM(D34:D35)</f>
        <v>0</v>
      </c>
      <c r="E33" s="26">
        <f t="shared" si="12"/>
        <v>0</v>
      </c>
      <c r="F33" s="26">
        <f t="shared" si="12"/>
        <v>0</v>
      </c>
      <c r="G33" s="26">
        <f t="shared" si="12"/>
        <v>0</v>
      </c>
      <c r="H33" s="26">
        <f t="shared" si="12"/>
        <v>0</v>
      </c>
      <c r="I33" s="26">
        <f t="shared" si="12"/>
        <v>0</v>
      </c>
      <c r="J33" s="56" t="s">
        <v>28</v>
      </c>
      <c r="L33" s="1"/>
      <c r="N33" s="1"/>
    </row>
    <row r="34" spans="1:14" ht="12" customHeight="1" x14ac:dyDescent="0.25">
      <c r="A34" s="9">
        <f t="shared" si="3"/>
        <v>24</v>
      </c>
      <c r="B34" s="23" t="s">
        <v>4</v>
      </c>
      <c r="C34" s="13">
        <f>SUM(D34:I34)</f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103"/>
      <c r="L34" s="1"/>
      <c r="N34" s="1"/>
    </row>
    <row r="35" spans="1:14" ht="12" customHeight="1" x14ac:dyDescent="0.25">
      <c r="A35" s="9">
        <f t="shared" si="3"/>
        <v>25</v>
      </c>
      <c r="B35" s="12" t="s">
        <v>5</v>
      </c>
      <c r="C35" s="13">
        <f>SUM(D35:I35)</f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57"/>
      <c r="L35" s="1"/>
      <c r="N35" s="1"/>
    </row>
    <row r="36" spans="1:14" ht="12" customHeight="1" x14ac:dyDescent="0.25">
      <c r="A36" s="9">
        <f t="shared" si="3"/>
        <v>26</v>
      </c>
      <c r="B36" s="61" t="s">
        <v>12</v>
      </c>
      <c r="C36" s="62"/>
      <c r="D36" s="62"/>
      <c r="E36" s="62"/>
      <c r="F36" s="62"/>
      <c r="G36" s="62"/>
      <c r="H36" s="62"/>
      <c r="I36" s="62"/>
      <c r="J36" s="63"/>
      <c r="L36" s="1"/>
      <c r="N36" s="1"/>
    </row>
    <row r="37" spans="1:14" ht="12" customHeight="1" x14ac:dyDescent="0.25">
      <c r="A37" s="9">
        <f t="shared" si="3"/>
        <v>27</v>
      </c>
      <c r="B37" s="42" t="s">
        <v>13</v>
      </c>
      <c r="C37" s="41">
        <f>SUM(D37:I37)</f>
        <v>160296.11893</v>
      </c>
      <c r="D37" s="41">
        <f t="shared" ref="D37:I37" si="13">SUM(D38:D39)</f>
        <v>37767.41893</v>
      </c>
      <c r="E37" s="41">
        <f t="shared" si="13"/>
        <v>31869.5</v>
      </c>
      <c r="F37" s="41">
        <f t="shared" si="13"/>
        <v>9107.9</v>
      </c>
      <c r="G37" s="41">
        <f t="shared" si="13"/>
        <v>29346.3</v>
      </c>
      <c r="H37" s="41">
        <f t="shared" si="13"/>
        <v>26102.5</v>
      </c>
      <c r="I37" s="41">
        <f t="shared" si="13"/>
        <v>26102.5</v>
      </c>
      <c r="J37" s="104" t="s">
        <v>28</v>
      </c>
      <c r="L37" s="1"/>
      <c r="N37" s="1"/>
    </row>
    <row r="38" spans="1:14" ht="12" customHeight="1" x14ac:dyDescent="0.25">
      <c r="A38" s="9">
        <f t="shared" si="3"/>
        <v>28</v>
      </c>
      <c r="B38" s="12" t="s">
        <v>4</v>
      </c>
      <c r="C38" s="13">
        <f>SUM(D38:I38)</f>
        <v>156646.01892999999</v>
      </c>
      <c r="D38" s="13">
        <f t="shared" ref="D38:I38" si="14">SUM(D45+D42+D56+D48+D52)</f>
        <v>36841.018929999998</v>
      </c>
      <c r="E38" s="13">
        <f t="shared" si="14"/>
        <v>30950</v>
      </c>
      <c r="F38" s="13">
        <f t="shared" si="14"/>
        <v>8200</v>
      </c>
      <c r="G38" s="13">
        <f t="shared" si="14"/>
        <v>28450</v>
      </c>
      <c r="H38" s="13">
        <f t="shared" si="14"/>
        <v>26102.5</v>
      </c>
      <c r="I38" s="13">
        <f t="shared" si="14"/>
        <v>26102.5</v>
      </c>
      <c r="J38" s="105"/>
      <c r="L38" s="1"/>
      <c r="N38" s="1"/>
    </row>
    <row r="39" spans="1:14" ht="12" customHeight="1" x14ac:dyDescent="0.25">
      <c r="A39" s="9">
        <f t="shared" si="3"/>
        <v>29</v>
      </c>
      <c r="B39" s="23" t="s">
        <v>5</v>
      </c>
      <c r="C39" s="13">
        <f>SUM(D39:I39)</f>
        <v>3650.1000000000004</v>
      </c>
      <c r="D39" s="13">
        <f t="shared" ref="D39:I39" si="15">SUM(D49)</f>
        <v>926.4</v>
      </c>
      <c r="E39" s="13">
        <f t="shared" si="15"/>
        <v>919.5</v>
      </c>
      <c r="F39" s="13">
        <f t="shared" si="15"/>
        <v>907.9</v>
      </c>
      <c r="G39" s="13">
        <f t="shared" si="15"/>
        <v>896.3</v>
      </c>
      <c r="H39" s="13">
        <f t="shared" si="15"/>
        <v>0</v>
      </c>
      <c r="I39" s="13">
        <f t="shared" si="15"/>
        <v>0</v>
      </c>
      <c r="J39" s="106"/>
      <c r="L39" s="1"/>
      <c r="N39" s="1"/>
    </row>
    <row r="40" spans="1:14" ht="12" customHeight="1" x14ac:dyDescent="0.25">
      <c r="A40" s="9">
        <f t="shared" si="3"/>
        <v>30</v>
      </c>
      <c r="B40" s="61" t="s">
        <v>54</v>
      </c>
      <c r="C40" s="62"/>
      <c r="D40" s="62"/>
      <c r="E40" s="62"/>
      <c r="F40" s="62"/>
      <c r="G40" s="62"/>
      <c r="H40" s="62"/>
      <c r="I40" s="62"/>
      <c r="J40" s="63"/>
      <c r="L40" s="1"/>
      <c r="N40" s="1"/>
    </row>
    <row r="41" spans="1:14" ht="12" customHeight="1" x14ac:dyDescent="0.25">
      <c r="A41" s="9">
        <f t="shared" si="3"/>
        <v>31</v>
      </c>
      <c r="B41" s="23" t="s">
        <v>16</v>
      </c>
      <c r="C41" s="27">
        <f>SUM(D41:I41)</f>
        <v>15005</v>
      </c>
      <c r="D41" s="27">
        <f t="shared" ref="D41:I41" si="16">SUM(D42)</f>
        <v>2700</v>
      </c>
      <c r="E41" s="27">
        <f t="shared" si="16"/>
        <v>2000</v>
      </c>
      <c r="F41" s="27">
        <f t="shared" si="16"/>
        <v>2000</v>
      </c>
      <c r="G41" s="27">
        <f t="shared" si="16"/>
        <v>1500</v>
      </c>
      <c r="H41" s="27">
        <f t="shared" si="16"/>
        <v>3402.5</v>
      </c>
      <c r="I41" s="27">
        <f t="shared" si="16"/>
        <v>3402.5</v>
      </c>
      <c r="J41" s="56">
        <v>4</v>
      </c>
      <c r="L41" s="1"/>
      <c r="N41" s="1"/>
    </row>
    <row r="42" spans="1:14" ht="12" customHeight="1" x14ac:dyDescent="0.25">
      <c r="A42" s="9">
        <f t="shared" si="3"/>
        <v>32</v>
      </c>
      <c r="B42" s="23" t="s">
        <v>4</v>
      </c>
      <c r="C42" s="27">
        <f>SUM(D42:I42)</f>
        <v>15005</v>
      </c>
      <c r="D42" s="27">
        <v>2700</v>
      </c>
      <c r="E42" s="13">
        <v>2000</v>
      </c>
      <c r="F42" s="13">
        <v>2000</v>
      </c>
      <c r="G42" s="13">
        <v>1500</v>
      </c>
      <c r="H42" s="27">
        <v>3402.5</v>
      </c>
      <c r="I42" s="27">
        <v>3402.5</v>
      </c>
      <c r="J42" s="57"/>
      <c r="L42" s="1"/>
      <c r="N42" s="1"/>
    </row>
    <row r="43" spans="1:14" ht="12" customHeight="1" x14ac:dyDescent="0.25">
      <c r="A43" s="9">
        <f t="shared" si="3"/>
        <v>33</v>
      </c>
      <c r="B43" s="61" t="s">
        <v>55</v>
      </c>
      <c r="C43" s="62"/>
      <c r="D43" s="62"/>
      <c r="E43" s="62"/>
      <c r="F43" s="62"/>
      <c r="G43" s="62"/>
      <c r="H43" s="62"/>
      <c r="I43" s="62"/>
      <c r="J43" s="63"/>
      <c r="L43" s="1"/>
      <c r="N43" s="1"/>
    </row>
    <row r="44" spans="1:14" ht="12" customHeight="1" x14ac:dyDescent="0.25">
      <c r="A44" s="9">
        <f t="shared" si="3"/>
        <v>34</v>
      </c>
      <c r="B44" s="23" t="s">
        <v>24</v>
      </c>
      <c r="C44" s="27">
        <f>SUM(D44:I44)</f>
        <v>91200</v>
      </c>
      <c r="D44" s="27">
        <f t="shared" ref="D44:I44" si="17">SUM(D45)</f>
        <v>18700</v>
      </c>
      <c r="E44" s="27">
        <f t="shared" si="17"/>
        <v>18500</v>
      </c>
      <c r="F44" s="27">
        <f t="shared" si="17"/>
        <v>3000</v>
      </c>
      <c r="G44" s="27">
        <f t="shared" si="17"/>
        <v>18000</v>
      </c>
      <c r="H44" s="27">
        <f t="shared" si="17"/>
        <v>16500</v>
      </c>
      <c r="I44" s="27">
        <f t="shared" si="17"/>
        <v>16500</v>
      </c>
      <c r="J44" s="56">
        <v>6</v>
      </c>
      <c r="L44" s="1"/>
      <c r="N44" s="1"/>
    </row>
    <row r="45" spans="1:14" ht="12" customHeight="1" x14ac:dyDescent="0.25">
      <c r="A45" s="9">
        <f t="shared" si="3"/>
        <v>35</v>
      </c>
      <c r="B45" s="23" t="s">
        <v>4</v>
      </c>
      <c r="C45" s="27">
        <f>SUM(D45:I45)</f>
        <v>91200</v>
      </c>
      <c r="D45" s="27">
        <v>18700</v>
      </c>
      <c r="E45" s="13">
        <v>18500</v>
      </c>
      <c r="F45" s="13">
        <v>3000</v>
      </c>
      <c r="G45" s="13">
        <v>18000</v>
      </c>
      <c r="H45" s="27">
        <v>16500</v>
      </c>
      <c r="I45" s="27">
        <v>16500</v>
      </c>
      <c r="J45" s="57"/>
      <c r="L45" s="1"/>
      <c r="N45" s="1"/>
    </row>
    <row r="46" spans="1:14" ht="12" customHeight="1" x14ac:dyDescent="0.25">
      <c r="A46" s="9">
        <f t="shared" si="3"/>
        <v>36</v>
      </c>
      <c r="B46" s="61" t="s">
        <v>79</v>
      </c>
      <c r="C46" s="59"/>
      <c r="D46" s="59"/>
      <c r="E46" s="59"/>
      <c r="F46" s="59"/>
      <c r="G46" s="59"/>
      <c r="H46" s="59"/>
      <c r="I46" s="59"/>
      <c r="J46" s="60"/>
      <c r="L46" s="1"/>
      <c r="N46" s="1"/>
    </row>
    <row r="47" spans="1:14" ht="12" customHeight="1" x14ac:dyDescent="0.25">
      <c r="A47" s="9">
        <f t="shared" si="3"/>
        <v>37</v>
      </c>
      <c r="B47" s="23" t="s">
        <v>16</v>
      </c>
      <c r="C47" s="27">
        <f>SUM(D47:I47)</f>
        <v>5172.5329000000002</v>
      </c>
      <c r="D47" s="27">
        <f t="shared" ref="D47:I47" si="18">SUM(D48:D49)</f>
        <v>1448.8328999999999</v>
      </c>
      <c r="E47" s="27">
        <f t="shared" si="18"/>
        <v>1419.5</v>
      </c>
      <c r="F47" s="27">
        <f t="shared" si="18"/>
        <v>1407.9</v>
      </c>
      <c r="G47" s="27">
        <f t="shared" si="18"/>
        <v>896.3</v>
      </c>
      <c r="H47" s="27">
        <f t="shared" si="18"/>
        <v>0</v>
      </c>
      <c r="I47" s="27">
        <f t="shared" si="18"/>
        <v>0</v>
      </c>
      <c r="J47" s="56">
        <v>8</v>
      </c>
      <c r="L47" s="1"/>
      <c r="N47" s="1"/>
    </row>
    <row r="48" spans="1:14" ht="12" customHeight="1" x14ac:dyDescent="0.25">
      <c r="A48" s="9">
        <f t="shared" si="3"/>
        <v>38</v>
      </c>
      <c r="B48" s="23" t="s">
        <v>4</v>
      </c>
      <c r="C48" s="27">
        <f>SUM(D48:I48)</f>
        <v>1522.4329</v>
      </c>
      <c r="D48" s="27">
        <v>522.43290000000002</v>
      </c>
      <c r="E48" s="13">
        <v>500</v>
      </c>
      <c r="F48" s="13">
        <v>500</v>
      </c>
      <c r="G48" s="13">
        <v>0</v>
      </c>
      <c r="H48" s="27">
        <v>0</v>
      </c>
      <c r="I48" s="27">
        <v>0</v>
      </c>
      <c r="J48" s="103"/>
      <c r="L48" s="1"/>
      <c r="N48" s="1"/>
    </row>
    <row r="49" spans="1:14" ht="12" customHeight="1" x14ac:dyDescent="0.25">
      <c r="A49" s="9">
        <f t="shared" si="3"/>
        <v>39</v>
      </c>
      <c r="B49" s="23" t="s">
        <v>5</v>
      </c>
      <c r="C49" s="27">
        <f>SUM(D49:I49)</f>
        <v>3650.1000000000004</v>
      </c>
      <c r="D49" s="27">
        <v>926.4</v>
      </c>
      <c r="E49" s="13">
        <v>919.5</v>
      </c>
      <c r="F49" s="13">
        <v>907.9</v>
      </c>
      <c r="G49" s="13">
        <v>896.3</v>
      </c>
      <c r="H49" s="27">
        <v>0</v>
      </c>
      <c r="I49" s="27">
        <v>0</v>
      </c>
      <c r="J49" s="57"/>
      <c r="L49" s="1"/>
      <c r="N49" s="1"/>
    </row>
    <row r="50" spans="1:14" ht="12" customHeight="1" x14ac:dyDescent="0.25">
      <c r="A50" s="9">
        <f t="shared" si="3"/>
        <v>40</v>
      </c>
      <c r="B50" s="61" t="s">
        <v>82</v>
      </c>
      <c r="C50" s="59"/>
      <c r="D50" s="59"/>
      <c r="E50" s="59"/>
      <c r="F50" s="59"/>
      <c r="G50" s="59"/>
      <c r="H50" s="59"/>
      <c r="I50" s="59"/>
      <c r="J50" s="60"/>
      <c r="L50" s="1"/>
      <c r="N50" s="1"/>
    </row>
    <row r="51" spans="1:14" ht="12" customHeight="1" x14ac:dyDescent="0.25">
      <c r="A51" s="9">
        <f t="shared" si="3"/>
        <v>41</v>
      </c>
      <c r="B51" s="23" t="s">
        <v>16</v>
      </c>
      <c r="C51" s="27">
        <f>SUM(D51:I51)</f>
        <v>4525.8631100000002</v>
      </c>
      <c r="D51" s="27">
        <f t="shared" ref="D51:I51" si="19">SUM(D52:D53)</f>
        <v>2725.8631099999998</v>
      </c>
      <c r="E51" s="27">
        <f t="shared" si="19"/>
        <v>800</v>
      </c>
      <c r="F51" s="27">
        <f t="shared" si="19"/>
        <v>500</v>
      </c>
      <c r="G51" s="27">
        <f t="shared" si="19"/>
        <v>500</v>
      </c>
      <c r="H51" s="27">
        <f t="shared" si="19"/>
        <v>0</v>
      </c>
      <c r="I51" s="27">
        <f t="shared" si="19"/>
        <v>0</v>
      </c>
      <c r="J51" s="92">
        <v>9</v>
      </c>
      <c r="L51" s="1"/>
      <c r="N51" s="1"/>
    </row>
    <row r="52" spans="1:14" ht="12" customHeight="1" x14ac:dyDescent="0.25">
      <c r="A52" s="9">
        <f t="shared" si="3"/>
        <v>42</v>
      </c>
      <c r="B52" s="23" t="s">
        <v>4</v>
      </c>
      <c r="C52" s="27">
        <f>SUM(D52:I52)</f>
        <v>4525.8631100000002</v>
      </c>
      <c r="D52" s="27">
        <v>2725.8631099999998</v>
      </c>
      <c r="E52" s="13">
        <v>800</v>
      </c>
      <c r="F52" s="13">
        <v>500</v>
      </c>
      <c r="G52" s="13">
        <v>500</v>
      </c>
      <c r="H52" s="27">
        <v>0</v>
      </c>
      <c r="I52" s="27">
        <v>0</v>
      </c>
      <c r="J52" s="102"/>
      <c r="L52" s="1"/>
      <c r="N52" s="1"/>
    </row>
    <row r="53" spans="1:14" ht="12" customHeight="1" x14ac:dyDescent="0.25">
      <c r="A53" s="9">
        <f t="shared" si="3"/>
        <v>43</v>
      </c>
      <c r="B53" s="23" t="s">
        <v>5</v>
      </c>
      <c r="C53" s="27">
        <f>SUM(D53:I53)</f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93"/>
      <c r="L53" s="1"/>
      <c r="N53" s="1"/>
    </row>
    <row r="54" spans="1:14" ht="12" customHeight="1" x14ac:dyDescent="0.25">
      <c r="A54" s="9">
        <f t="shared" si="3"/>
        <v>44</v>
      </c>
      <c r="B54" s="61" t="s">
        <v>56</v>
      </c>
      <c r="C54" s="62"/>
      <c r="D54" s="62"/>
      <c r="E54" s="62"/>
      <c r="F54" s="62"/>
      <c r="G54" s="62"/>
      <c r="H54" s="62"/>
      <c r="I54" s="62"/>
      <c r="J54" s="63"/>
      <c r="L54" s="1"/>
      <c r="N54" s="1"/>
    </row>
    <row r="55" spans="1:14" ht="12" customHeight="1" x14ac:dyDescent="0.25">
      <c r="A55" s="9">
        <f t="shared" si="3"/>
        <v>45</v>
      </c>
      <c r="B55" s="23" t="s">
        <v>24</v>
      </c>
      <c r="C55" s="27">
        <f>SUM(D55:I55)</f>
        <v>44392.72292</v>
      </c>
      <c r="D55" s="27">
        <f t="shared" ref="D55:I55" si="20">SUM(D56:D56)</f>
        <v>12192.72292</v>
      </c>
      <c r="E55" s="27">
        <f t="shared" si="20"/>
        <v>9150</v>
      </c>
      <c r="F55" s="27">
        <f t="shared" si="20"/>
        <v>2200</v>
      </c>
      <c r="G55" s="27">
        <f t="shared" si="20"/>
        <v>8450</v>
      </c>
      <c r="H55" s="27">
        <f t="shared" si="20"/>
        <v>6200</v>
      </c>
      <c r="I55" s="27">
        <f t="shared" si="20"/>
        <v>6200</v>
      </c>
      <c r="J55" s="56">
        <v>10</v>
      </c>
      <c r="L55" s="1"/>
      <c r="N55" s="1"/>
    </row>
    <row r="56" spans="1:14" ht="12" customHeight="1" x14ac:dyDescent="0.25">
      <c r="A56" s="9">
        <f t="shared" si="3"/>
        <v>46</v>
      </c>
      <c r="B56" s="23" t="s">
        <v>4</v>
      </c>
      <c r="C56" s="27">
        <f>SUM(D56:I56)</f>
        <v>44392.72292</v>
      </c>
      <c r="D56" s="27">
        <v>12192.72292</v>
      </c>
      <c r="E56" s="13">
        <v>9150</v>
      </c>
      <c r="F56" s="13">
        <v>2200</v>
      </c>
      <c r="G56" s="13">
        <v>8450</v>
      </c>
      <c r="H56" s="27">
        <v>6200</v>
      </c>
      <c r="I56" s="27">
        <v>6200</v>
      </c>
      <c r="J56" s="103"/>
      <c r="L56" s="1"/>
      <c r="N56" s="1"/>
    </row>
    <row r="57" spans="1:14" ht="29.25" customHeight="1" x14ac:dyDescent="0.25">
      <c r="A57" s="9">
        <f t="shared" si="3"/>
        <v>47</v>
      </c>
      <c r="B57" s="89" t="s">
        <v>52</v>
      </c>
      <c r="C57" s="90"/>
      <c r="D57" s="90"/>
      <c r="E57" s="90"/>
      <c r="F57" s="90"/>
      <c r="G57" s="90"/>
      <c r="H57" s="90"/>
      <c r="I57" s="90"/>
      <c r="J57" s="91"/>
      <c r="L57" s="1"/>
      <c r="N57" s="1"/>
    </row>
    <row r="58" spans="1:14" ht="24" customHeight="1" x14ac:dyDescent="0.25">
      <c r="A58" s="9">
        <f t="shared" si="3"/>
        <v>48</v>
      </c>
      <c r="B58" s="42" t="s">
        <v>20</v>
      </c>
      <c r="C58" s="46">
        <f>SUM(D58:I58)</f>
        <v>53709.278050000001</v>
      </c>
      <c r="D58" s="47">
        <f t="shared" ref="D58:I58" si="21">SUM(D59:D60)</f>
        <v>28328.278050000001</v>
      </c>
      <c r="E58" s="47">
        <f t="shared" si="21"/>
        <v>11281</v>
      </c>
      <c r="F58" s="47">
        <f t="shared" si="21"/>
        <v>11800</v>
      </c>
      <c r="G58" s="47">
        <f t="shared" si="21"/>
        <v>800</v>
      </c>
      <c r="H58" s="47">
        <f t="shared" si="21"/>
        <v>750</v>
      </c>
      <c r="I58" s="47">
        <f t="shared" si="21"/>
        <v>750</v>
      </c>
      <c r="J58" s="114" t="s">
        <v>28</v>
      </c>
      <c r="L58" s="1"/>
      <c r="N58" s="1"/>
    </row>
    <row r="59" spans="1:14" ht="12" customHeight="1" x14ac:dyDescent="0.25">
      <c r="A59" s="9">
        <f t="shared" si="3"/>
        <v>49</v>
      </c>
      <c r="B59" s="12" t="s">
        <v>4</v>
      </c>
      <c r="C59" s="27">
        <f>SUM(D59:I59)</f>
        <v>47466.478050000005</v>
      </c>
      <c r="D59" s="30">
        <f>SUM(D63+D82)</f>
        <v>22085.478050000002</v>
      </c>
      <c r="E59" s="30">
        <f>SUM(E63+E82)</f>
        <v>11281</v>
      </c>
      <c r="F59" s="30">
        <f>F63+F82</f>
        <v>11800</v>
      </c>
      <c r="G59" s="30">
        <f t="shared" ref="G59:I60" si="22">SUM(G63+G82)</f>
        <v>800</v>
      </c>
      <c r="H59" s="30">
        <f t="shared" si="22"/>
        <v>750</v>
      </c>
      <c r="I59" s="30">
        <f t="shared" si="22"/>
        <v>750</v>
      </c>
      <c r="J59" s="115"/>
      <c r="L59" s="1"/>
      <c r="N59" s="1"/>
    </row>
    <row r="60" spans="1:14" ht="12" customHeight="1" x14ac:dyDescent="0.25">
      <c r="A60" s="9">
        <f t="shared" si="3"/>
        <v>50</v>
      </c>
      <c r="B60" s="12" t="s">
        <v>5</v>
      </c>
      <c r="C60" s="27">
        <f>SUM(D60:I60)</f>
        <v>6242.8</v>
      </c>
      <c r="D60" s="30">
        <f>SUM(D64+D83)</f>
        <v>6242.8</v>
      </c>
      <c r="E60" s="30">
        <f>SUM(E64+E83)</f>
        <v>0</v>
      </c>
      <c r="F60" s="30">
        <f>SUM(F64+F83)</f>
        <v>0</v>
      </c>
      <c r="G60" s="30">
        <f t="shared" si="22"/>
        <v>0</v>
      </c>
      <c r="H60" s="30">
        <f t="shared" si="22"/>
        <v>0</v>
      </c>
      <c r="I60" s="30">
        <f t="shared" si="22"/>
        <v>0</v>
      </c>
      <c r="J60" s="116"/>
      <c r="L60" s="1"/>
      <c r="N60" s="1"/>
    </row>
    <row r="61" spans="1:14" ht="12" customHeight="1" x14ac:dyDescent="0.25">
      <c r="A61" s="9">
        <f t="shared" si="3"/>
        <v>51</v>
      </c>
      <c r="B61" s="113" t="s">
        <v>9</v>
      </c>
      <c r="C61" s="108"/>
      <c r="D61" s="108"/>
      <c r="E61" s="108"/>
      <c r="F61" s="108"/>
      <c r="G61" s="108"/>
      <c r="H61" s="108"/>
      <c r="I61" s="108"/>
      <c r="J61" s="109"/>
      <c r="L61" s="1"/>
      <c r="N61" s="1"/>
    </row>
    <row r="62" spans="1:14" ht="39.75" customHeight="1" x14ac:dyDescent="0.25">
      <c r="A62" s="9">
        <f t="shared" si="3"/>
        <v>52</v>
      </c>
      <c r="B62" s="12" t="s">
        <v>21</v>
      </c>
      <c r="C62" s="27">
        <f>SUM(D62:I62)</f>
        <v>20000</v>
      </c>
      <c r="D62" s="13">
        <f t="shared" ref="D62:I62" si="23">SUM(D63:D64)</f>
        <v>0</v>
      </c>
      <c r="E62" s="13">
        <f t="shared" si="23"/>
        <v>9000</v>
      </c>
      <c r="F62" s="13">
        <f t="shared" si="23"/>
        <v>11000</v>
      </c>
      <c r="G62" s="13">
        <f t="shared" si="23"/>
        <v>0</v>
      </c>
      <c r="H62" s="13">
        <f t="shared" si="23"/>
        <v>0</v>
      </c>
      <c r="I62" s="13">
        <f t="shared" si="23"/>
        <v>0</v>
      </c>
      <c r="J62" s="64" t="s">
        <v>28</v>
      </c>
      <c r="L62" s="1"/>
      <c r="N62" s="1"/>
    </row>
    <row r="63" spans="1:14" ht="12" customHeight="1" x14ac:dyDescent="0.25">
      <c r="A63" s="9">
        <f t="shared" si="3"/>
        <v>53</v>
      </c>
      <c r="B63" s="12" t="s">
        <v>4</v>
      </c>
      <c r="C63" s="27">
        <f>SUM(D63:I63)</f>
        <v>20000</v>
      </c>
      <c r="D63" s="13">
        <f t="shared" ref="D63:I64" si="24">SUM(D78+D67)</f>
        <v>0</v>
      </c>
      <c r="E63" s="13">
        <f t="shared" si="24"/>
        <v>9000</v>
      </c>
      <c r="F63" s="13">
        <f t="shared" si="24"/>
        <v>11000</v>
      </c>
      <c r="G63" s="13">
        <f t="shared" si="24"/>
        <v>0</v>
      </c>
      <c r="H63" s="13">
        <f t="shared" si="24"/>
        <v>0</v>
      </c>
      <c r="I63" s="13">
        <f t="shared" si="24"/>
        <v>0</v>
      </c>
      <c r="J63" s="88"/>
      <c r="L63" s="1"/>
      <c r="N63" s="1"/>
    </row>
    <row r="64" spans="1:14" ht="12" customHeight="1" x14ac:dyDescent="0.25">
      <c r="A64" s="9">
        <f t="shared" si="3"/>
        <v>54</v>
      </c>
      <c r="B64" s="12" t="s">
        <v>5</v>
      </c>
      <c r="C64" s="27">
        <f>SUM(D64:I64)</f>
        <v>0</v>
      </c>
      <c r="D64" s="13">
        <f t="shared" si="24"/>
        <v>0</v>
      </c>
      <c r="E64" s="13">
        <f t="shared" si="24"/>
        <v>0</v>
      </c>
      <c r="F64" s="13">
        <f t="shared" si="24"/>
        <v>0</v>
      </c>
      <c r="G64" s="13">
        <f t="shared" si="24"/>
        <v>0</v>
      </c>
      <c r="H64" s="13">
        <f t="shared" si="24"/>
        <v>0</v>
      </c>
      <c r="I64" s="13">
        <f t="shared" si="24"/>
        <v>0</v>
      </c>
      <c r="J64" s="65"/>
      <c r="L64" s="1"/>
      <c r="N64" s="1"/>
    </row>
    <row r="65" spans="1:14" ht="12" customHeight="1" x14ac:dyDescent="0.25">
      <c r="A65" s="9">
        <f t="shared" si="3"/>
        <v>55</v>
      </c>
      <c r="B65" s="58" t="s">
        <v>10</v>
      </c>
      <c r="C65" s="59"/>
      <c r="D65" s="59"/>
      <c r="E65" s="59"/>
      <c r="F65" s="59"/>
      <c r="G65" s="59"/>
      <c r="H65" s="59"/>
      <c r="I65" s="59"/>
      <c r="J65" s="60"/>
      <c r="L65" s="1"/>
      <c r="N65" s="1"/>
    </row>
    <row r="66" spans="1:14" ht="51" customHeight="1" x14ac:dyDescent="0.25">
      <c r="A66" s="9">
        <f t="shared" si="3"/>
        <v>56</v>
      </c>
      <c r="B66" s="23" t="s">
        <v>18</v>
      </c>
      <c r="C66" s="27">
        <f>SUM(D66:I66)</f>
        <v>20000</v>
      </c>
      <c r="D66" s="27">
        <f t="shared" ref="D66:I66" si="25">SUM(D67:D68)</f>
        <v>0</v>
      </c>
      <c r="E66" s="27">
        <f t="shared" si="25"/>
        <v>9000</v>
      </c>
      <c r="F66" s="27">
        <f t="shared" si="25"/>
        <v>11000</v>
      </c>
      <c r="G66" s="27">
        <f t="shared" si="25"/>
        <v>0</v>
      </c>
      <c r="H66" s="27">
        <f t="shared" si="25"/>
        <v>0</v>
      </c>
      <c r="I66" s="27">
        <f t="shared" si="25"/>
        <v>0</v>
      </c>
      <c r="J66" s="56" t="s">
        <v>28</v>
      </c>
      <c r="L66" s="1"/>
      <c r="N66" s="1"/>
    </row>
    <row r="67" spans="1:14" ht="12" customHeight="1" x14ac:dyDescent="0.25">
      <c r="A67" s="9">
        <f t="shared" ref="A67:A132" si="26">SUM(A66+1)</f>
        <v>57</v>
      </c>
      <c r="B67" s="23" t="s">
        <v>4</v>
      </c>
      <c r="C67" s="27">
        <f>SUM(D67:I67)</f>
        <v>20000</v>
      </c>
      <c r="D67" s="27">
        <f t="shared" ref="D67:I67" si="27">SUM(D71)</f>
        <v>0</v>
      </c>
      <c r="E67" s="27">
        <f t="shared" si="27"/>
        <v>9000</v>
      </c>
      <c r="F67" s="27">
        <f t="shared" si="27"/>
        <v>11000</v>
      </c>
      <c r="G67" s="27">
        <f t="shared" si="27"/>
        <v>0</v>
      </c>
      <c r="H67" s="27">
        <f t="shared" si="27"/>
        <v>0</v>
      </c>
      <c r="I67" s="27">
        <f t="shared" si="27"/>
        <v>0</v>
      </c>
      <c r="J67" s="103"/>
      <c r="L67" s="1"/>
      <c r="N67" s="1"/>
    </row>
    <row r="68" spans="1:14" ht="12" customHeight="1" x14ac:dyDescent="0.25">
      <c r="A68" s="9">
        <f t="shared" si="26"/>
        <v>58</v>
      </c>
      <c r="B68" s="23" t="s">
        <v>5</v>
      </c>
      <c r="C68" s="27">
        <f>SUM(D68:I68)</f>
        <v>0</v>
      </c>
      <c r="D68" s="27">
        <f t="shared" ref="D68:I68" si="28">SUM(D72)</f>
        <v>0</v>
      </c>
      <c r="E68" s="27">
        <f t="shared" si="28"/>
        <v>0</v>
      </c>
      <c r="F68" s="27">
        <f t="shared" si="28"/>
        <v>0</v>
      </c>
      <c r="G68" s="27">
        <f t="shared" si="28"/>
        <v>0</v>
      </c>
      <c r="H68" s="27">
        <f t="shared" si="28"/>
        <v>0</v>
      </c>
      <c r="I68" s="27">
        <f t="shared" si="28"/>
        <v>0</v>
      </c>
      <c r="J68" s="57"/>
      <c r="L68" s="1"/>
      <c r="N68" s="1"/>
    </row>
    <row r="69" spans="1:14" ht="27.75" customHeight="1" x14ac:dyDescent="0.25">
      <c r="A69" s="9">
        <f t="shared" si="26"/>
        <v>59</v>
      </c>
      <c r="B69" s="61" t="s">
        <v>57</v>
      </c>
      <c r="C69" s="62"/>
      <c r="D69" s="62"/>
      <c r="E69" s="62"/>
      <c r="F69" s="62"/>
      <c r="G69" s="62"/>
      <c r="H69" s="62"/>
      <c r="I69" s="62"/>
      <c r="J69" s="63"/>
      <c r="L69" s="1"/>
      <c r="N69" s="1"/>
    </row>
    <row r="70" spans="1:14" ht="12" customHeight="1" x14ac:dyDescent="0.25">
      <c r="A70" s="9">
        <f t="shared" si="26"/>
        <v>60</v>
      </c>
      <c r="B70" s="23" t="s">
        <v>24</v>
      </c>
      <c r="C70" s="30">
        <f>SUM(D70:I70)</f>
        <v>20000</v>
      </c>
      <c r="D70" s="32">
        <f t="shared" ref="D70:I70" si="29">SUM(D71:D72)</f>
        <v>0</v>
      </c>
      <c r="E70" s="32">
        <f t="shared" si="29"/>
        <v>9000</v>
      </c>
      <c r="F70" s="32">
        <f t="shared" si="29"/>
        <v>11000</v>
      </c>
      <c r="G70" s="32">
        <f t="shared" si="29"/>
        <v>0</v>
      </c>
      <c r="H70" s="32">
        <f t="shared" si="29"/>
        <v>0</v>
      </c>
      <c r="I70" s="32">
        <f t="shared" si="29"/>
        <v>0</v>
      </c>
      <c r="J70" s="56">
        <v>14</v>
      </c>
      <c r="L70" s="1"/>
      <c r="N70" s="1"/>
    </row>
    <row r="71" spans="1:14" ht="12" customHeight="1" x14ac:dyDescent="0.25">
      <c r="A71" s="9">
        <f t="shared" si="26"/>
        <v>61</v>
      </c>
      <c r="B71" s="23" t="s">
        <v>4</v>
      </c>
      <c r="C71" s="30">
        <f>SUM(D71:I71)</f>
        <v>20000</v>
      </c>
      <c r="D71" s="32">
        <f t="shared" ref="D71:I71" si="30">SUM(D75)</f>
        <v>0</v>
      </c>
      <c r="E71" s="32">
        <f t="shared" si="30"/>
        <v>9000</v>
      </c>
      <c r="F71" s="32">
        <f t="shared" si="30"/>
        <v>11000</v>
      </c>
      <c r="G71" s="32">
        <f t="shared" si="30"/>
        <v>0</v>
      </c>
      <c r="H71" s="32">
        <f t="shared" si="30"/>
        <v>0</v>
      </c>
      <c r="I71" s="32">
        <f t="shared" si="30"/>
        <v>0</v>
      </c>
      <c r="J71" s="103"/>
      <c r="L71" s="1"/>
      <c r="N71" s="1"/>
    </row>
    <row r="72" spans="1:14" ht="12" customHeight="1" x14ac:dyDescent="0.25">
      <c r="A72" s="9">
        <f t="shared" si="26"/>
        <v>62</v>
      </c>
      <c r="B72" s="23" t="s">
        <v>5</v>
      </c>
      <c r="C72" s="32">
        <f>SUM(D72:I72)</f>
        <v>0</v>
      </c>
      <c r="D72" s="32">
        <v>0</v>
      </c>
      <c r="E72" s="32">
        <v>0</v>
      </c>
      <c r="F72" s="32">
        <v>0</v>
      </c>
      <c r="G72" s="32">
        <v>0</v>
      </c>
      <c r="H72" s="27">
        <f>SUM(G72)</f>
        <v>0</v>
      </c>
      <c r="I72" s="27">
        <f>SUM(H72)</f>
        <v>0</v>
      </c>
      <c r="J72" s="57"/>
      <c r="L72" s="1"/>
      <c r="N72" s="1"/>
    </row>
    <row r="73" spans="1:14" ht="12" customHeight="1" x14ac:dyDescent="0.25">
      <c r="A73" s="9">
        <f t="shared" si="26"/>
        <v>63</v>
      </c>
      <c r="B73" s="84" t="s">
        <v>84</v>
      </c>
      <c r="C73" s="85"/>
      <c r="D73" s="85"/>
      <c r="E73" s="85"/>
      <c r="F73" s="85"/>
      <c r="G73" s="85"/>
      <c r="H73" s="85"/>
      <c r="I73" s="85"/>
      <c r="J73" s="86"/>
      <c r="L73" s="1"/>
      <c r="N73" s="1"/>
    </row>
    <row r="74" spans="1:14" ht="12" customHeight="1" x14ac:dyDescent="0.25">
      <c r="A74" s="9">
        <f t="shared" si="26"/>
        <v>64</v>
      </c>
      <c r="B74" s="49" t="s">
        <v>16</v>
      </c>
      <c r="C74" s="13">
        <f>SUM(D74:I74)</f>
        <v>20000</v>
      </c>
      <c r="D74" s="32">
        <f t="shared" ref="D74:I74" si="31">SUM(D75)</f>
        <v>0</v>
      </c>
      <c r="E74" s="32">
        <f t="shared" si="31"/>
        <v>9000</v>
      </c>
      <c r="F74" s="32">
        <f t="shared" si="31"/>
        <v>11000</v>
      </c>
      <c r="G74" s="32">
        <f t="shared" si="31"/>
        <v>0</v>
      </c>
      <c r="H74" s="32">
        <f t="shared" si="31"/>
        <v>0</v>
      </c>
      <c r="I74" s="32">
        <f t="shared" si="31"/>
        <v>0</v>
      </c>
      <c r="J74" s="82">
        <v>14</v>
      </c>
      <c r="L74" s="1"/>
      <c r="N74" s="1"/>
    </row>
    <row r="75" spans="1:14" ht="12" customHeight="1" x14ac:dyDescent="0.25">
      <c r="A75" s="9">
        <f t="shared" si="26"/>
        <v>65</v>
      </c>
      <c r="B75" s="23" t="s">
        <v>4</v>
      </c>
      <c r="C75" s="13">
        <f>SUM(D75:I75)</f>
        <v>20000</v>
      </c>
      <c r="D75" s="32">
        <v>0</v>
      </c>
      <c r="E75" s="52">
        <v>9000</v>
      </c>
      <c r="F75" s="32">
        <v>11000</v>
      </c>
      <c r="G75" s="32">
        <v>0</v>
      </c>
      <c r="H75" s="32">
        <v>0</v>
      </c>
      <c r="I75" s="50">
        <v>0</v>
      </c>
      <c r="J75" s="83"/>
      <c r="L75" s="1"/>
      <c r="N75" s="1"/>
    </row>
    <row r="76" spans="1:14" ht="12" customHeight="1" x14ac:dyDescent="0.25">
      <c r="A76" s="9">
        <f t="shared" si="26"/>
        <v>66</v>
      </c>
      <c r="B76" s="58" t="s">
        <v>11</v>
      </c>
      <c r="C76" s="59"/>
      <c r="D76" s="59"/>
      <c r="E76" s="59"/>
      <c r="F76" s="59"/>
      <c r="G76" s="59"/>
      <c r="H76" s="59"/>
      <c r="I76" s="59"/>
      <c r="J76" s="87"/>
      <c r="L76" s="1"/>
      <c r="N76" s="1"/>
    </row>
    <row r="77" spans="1:14" ht="12" customHeight="1" x14ac:dyDescent="0.25">
      <c r="A77" s="9">
        <f t="shared" si="26"/>
        <v>67</v>
      </c>
      <c r="B77" s="23" t="s">
        <v>22</v>
      </c>
      <c r="C77" s="27">
        <f>SUM(D77:I77)</f>
        <v>0</v>
      </c>
      <c r="D77" s="33">
        <f t="shared" ref="D77:I77" si="32">SUM(D78:D79)</f>
        <v>0</v>
      </c>
      <c r="E77" s="33">
        <f t="shared" si="32"/>
        <v>0</v>
      </c>
      <c r="F77" s="33">
        <f t="shared" si="32"/>
        <v>0</v>
      </c>
      <c r="G77" s="33">
        <f t="shared" si="32"/>
        <v>0</v>
      </c>
      <c r="H77" s="33">
        <f t="shared" si="32"/>
        <v>0</v>
      </c>
      <c r="I77" s="33">
        <f t="shared" si="32"/>
        <v>0</v>
      </c>
      <c r="J77" s="56" t="s">
        <v>28</v>
      </c>
      <c r="L77" s="1"/>
      <c r="N77" s="1"/>
    </row>
    <row r="78" spans="1:14" ht="12" customHeight="1" x14ac:dyDescent="0.25">
      <c r="A78" s="9">
        <f t="shared" si="26"/>
        <v>68</v>
      </c>
      <c r="B78" s="23" t="s">
        <v>4</v>
      </c>
      <c r="C78" s="27">
        <f>SUM(D78:I78)</f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103"/>
      <c r="L78" s="1"/>
      <c r="N78" s="1"/>
    </row>
    <row r="79" spans="1:14" ht="12" customHeight="1" x14ac:dyDescent="0.25">
      <c r="A79" s="9">
        <f t="shared" si="26"/>
        <v>69</v>
      </c>
      <c r="B79" s="23" t="s">
        <v>5</v>
      </c>
      <c r="C79" s="27">
        <f>SUM(D79:I79)</f>
        <v>0</v>
      </c>
      <c r="D79" s="33">
        <f t="shared" ref="D79:I79" si="33">SUM(D72)</f>
        <v>0</v>
      </c>
      <c r="E79" s="33">
        <f t="shared" si="33"/>
        <v>0</v>
      </c>
      <c r="F79" s="33">
        <f t="shared" si="33"/>
        <v>0</v>
      </c>
      <c r="G79" s="33">
        <f t="shared" si="33"/>
        <v>0</v>
      </c>
      <c r="H79" s="33">
        <f t="shared" si="33"/>
        <v>0</v>
      </c>
      <c r="I79" s="33">
        <f t="shared" si="33"/>
        <v>0</v>
      </c>
      <c r="J79" s="57"/>
      <c r="L79" s="1"/>
      <c r="N79" s="1"/>
    </row>
    <row r="80" spans="1:14" ht="12" customHeight="1" x14ac:dyDescent="0.25">
      <c r="A80" s="9">
        <f t="shared" si="26"/>
        <v>70</v>
      </c>
      <c r="B80" s="79" t="s">
        <v>12</v>
      </c>
      <c r="C80" s="80"/>
      <c r="D80" s="80"/>
      <c r="E80" s="80"/>
      <c r="F80" s="80"/>
      <c r="G80" s="80"/>
      <c r="H80" s="80"/>
      <c r="I80" s="80"/>
      <c r="J80" s="81"/>
      <c r="L80" s="1"/>
      <c r="N80" s="1"/>
    </row>
    <row r="81" spans="1:14" ht="39" customHeight="1" x14ac:dyDescent="0.25">
      <c r="A81" s="9">
        <f t="shared" si="26"/>
        <v>71</v>
      </c>
      <c r="B81" s="42" t="s">
        <v>13</v>
      </c>
      <c r="C81" s="47">
        <f t="shared" ref="C81:I81" si="34">SUM(C82:C83)</f>
        <v>33709.278050000001</v>
      </c>
      <c r="D81" s="47">
        <f t="shared" si="34"/>
        <v>28328.278050000001</v>
      </c>
      <c r="E81" s="47">
        <f t="shared" si="34"/>
        <v>2281</v>
      </c>
      <c r="F81" s="47">
        <f t="shared" si="34"/>
        <v>800</v>
      </c>
      <c r="G81" s="47">
        <f t="shared" si="34"/>
        <v>800</v>
      </c>
      <c r="H81" s="47">
        <f t="shared" si="34"/>
        <v>750</v>
      </c>
      <c r="I81" s="47">
        <f t="shared" si="34"/>
        <v>750</v>
      </c>
      <c r="J81" s="114" t="s">
        <v>28</v>
      </c>
      <c r="L81" s="1"/>
      <c r="N81" s="1"/>
    </row>
    <row r="82" spans="1:14" ht="12" customHeight="1" x14ac:dyDescent="0.25">
      <c r="A82" s="9">
        <f t="shared" si="26"/>
        <v>72</v>
      </c>
      <c r="B82" s="12" t="s">
        <v>4</v>
      </c>
      <c r="C82" s="30">
        <f>SUM(D82:I82)</f>
        <v>27466.478050000002</v>
      </c>
      <c r="D82" s="30">
        <f t="shared" ref="D82:I82" si="35">SUM(D86+D89+D92+D96+D108)</f>
        <v>22085.478050000002</v>
      </c>
      <c r="E82" s="30">
        <f>SUM(E86+E89+E92+E96+E108)</f>
        <v>2281</v>
      </c>
      <c r="F82" s="30">
        <f t="shared" si="35"/>
        <v>800</v>
      </c>
      <c r="G82" s="30">
        <f t="shared" si="35"/>
        <v>800</v>
      </c>
      <c r="H82" s="30">
        <f t="shared" si="35"/>
        <v>750</v>
      </c>
      <c r="I82" s="30">
        <f t="shared" si="35"/>
        <v>750</v>
      </c>
      <c r="J82" s="115"/>
      <c r="L82" s="1"/>
      <c r="N82" s="1"/>
    </row>
    <row r="83" spans="1:14" ht="12" customHeight="1" x14ac:dyDescent="0.25">
      <c r="A83" s="9">
        <f t="shared" si="26"/>
        <v>73</v>
      </c>
      <c r="B83" s="12" t="s">
        <v>5</v>
      </c>
      <c r="C83" s="30">
        <f>SUM(D83:I83)</f>
        <v>6242.8</v>
      </c>
      <c r="D83" s="30">
        <f t="shared" ref="D83:I83" si="36">SUM(D97)</f>
        <v>6242.8</v>
      </c>
      <c r="E83" s="30">
        <f t="shared" si="36"/>
        <v>0</v>
      </c>
      <c r="F83" s="30">
        <f t="shared" si="36"/>
        <v>0</v>
      </c>
      <c r="G83" s="30">
        <f t="shared" si="36"/>
        <v>0</v>
      </c>
      <c r="H83" s="30">
        <f t="shared" si="36"/>
        <v>0</v>
      </c>
      <c r="I83" s="30">
        <f t="shared" si="36"/>
        <v>0</v>
      </c>
      <c r="J83" s="116"/>
      <c r="L83" s="1"/>
      <c r="N83" s="1"/>
    </row>
    <row r="84" spans="1:14" ht="14.25" customHeight="1" x14ac:dyDescent="0.25">
      <c r="A84" s="9">
        <f t="shared" si="26"/>
        <v>74</v>
      </c>
      <c r="B84" s="61" t="s">
        <v>63</v>
      </c>
      <c r="C84" s="62"/>
      <c r="D84" s="62"/>
      <c r="E84" s="62"/>
      <c r="F84" s="62"/>
      <c r="G84" s="62"/>
      <c r="H84" s="62"/>
      <c r="I84" s="62"/>
      <c r="J84" s="63"/>
      <c r="L84" s="1"/>
      <c r="N84" s="1"/>
    </row>
    <row r="85" spans="1:14" ht="18" customHeight="1" x14ac:dyDescent="0.25">
      <c r="A85" s="9">
        <f t="shared" si="26"/>
        <v>75</v>
      </c>
      <c r="B85" s="23" t="s">
        <v>24</v>
      </c>
      <c r="C85" s="27">
        <f>SUM(D85:I85)</f>
        <v>18930.478050000002</v>
      </c>
      <c r="D85" s="27">
        <f t="shared" ref="D85:I85" si="37">SUM(D86:D86)</f>
        <v>18930.478050000002</v>
      </c>
      <c r="E85" s="27">
        <f t="shared" si="37"/>
        <v>0</v>
      </c>
      <c r="F85" s="27">
        <f t="shared" si="37"/>
        <v>0</v>
      </c>
      <c r="G85" s="27">
        <f t="shared" si="37"/>
        <v>0</v>
      </c>
      <c r="H85" s="27">
        <f t="shared" si="37"/>
        <v>0</v>
      </c>
      <c r="I85" s="27">
        <f t="shared" si="37"/>
        <v>0</v>
      </c>
      <c r="J85" s="56">
        <v>15</v>
      </c>
      <c r="L85" s="1"/>
      <c r="N85" s="1"/>
    </row>
    <row r="86" spans="1:14" ht="12.75" customHeight="1" x14ac:dyDescent="0.25">
      <c r="A86" s="9">
        <f t="shared" si="26"/>
        <v>76</v>
      </c>
      <c r="B86" s="23" t="s">
        <v>4</v>
      </c>
      <c r="C86" s="13">
        <f>SUM(D86:I86)</f>
        <v>18930.478050000002</v>
      </c>
      <c r="D86" s="27">
        <v>18930.478050000002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103"/>
      <c r="L86" s="1"/>
      <c r="N86" s="1"/>
    </row>
    <row r="87" spans="1:14" ht="13.5" customHeight="1" x14ac:dyDescent="0.25">
      <c r="A87" s="9">
        <f t="shared" si="26"/>
        <v>77</v>
      </c>
      <c r="B87" s="61" t="s">
        <v>64</v>
      </c>
      <c r="C87" s="62"/>
      <c r="D87" s="62"/>
      <c r="E87" s="62"/>
      <c r="F87" s="62"/>
      <c r="G87" s="62"/>
      <c r="H87" s="62"/>
      <c r="I87" s="62"/>
      <c r="J87" s="63"/>
      <c r="L87" s="1"/>
      <c r="N87" s="1"/>
    </row>
    <row r="88" spans="1:14" ht="13.5" customHeight="1" x14ac:dyDescent="0.25">
      <c r="A88" s="9">
        <f t="shared" si="26"/>
        <v>78</v>
      </c>
      <c r="B88" s="23" t="s">
        <v>16</v>
      </c>
      <c r="C88" s="13">
        <f>SUM(D88:I88)</f>
        <v>1120</v>
      </c>
      <c r="D88" s="13">
        <f t="shared" ref="D88:I88" si="38">SUM(D89)</f>
        <v>270</v>
      </c>
      <c r="E88" s="13">
        <f t="shared" si="38"/>
        <v>250</v>
      </c>
      <c r="F88" s="13">
        <f t="shared" si="38"/>
        <v>300</v>
      </c>
      <c r="G88" s="13">
        <f t="shared" si="38"/>
        <v>300</v>
      </c>
      <c r="H88" s="13">
        <f t="shared" si="38"/>
        <v>0</v>
      </c>
      <c r="I88" s="13">
        <f t="shared" si="38"/>
        <v>0</v>
      </c>
      <c r="J88" s="82">
        <v>17</v>
      </c>
      <c r="L88" s="1"/>
      <c r="N88" s="1"/>
    </row>
    <row r="89" spans="1:14" ht="13.5" customHeight="1" x14ac:dyDescent="0.25">
      <c r="A89" s="9">
        <f t="shared" si="26"/>
        <v>79</v>
      </c>
      <c r="B89" s="23" t="s">
        <v>4</v>
      </c>
      <c r="C89" s="13">
        <f>SUM(D89:I89)</f>
        <v>1120</v>
      </c>
      <c r="D89" s="32">
        <v>270</v>
      </c>
      <c r="E89" s="32">
        <v>250</v>
      </c>
      <c r="F89" s="52">
        <v>300</v>
      </c>
      <c r="G89" s="52">
        <v>300</v>
      </c>
      <c r="H89" s="32">
        <v>0</v>
      </c>
      <c r="I89" s="32">
        <v>0</v>
      </c>
      <c r="J89" s="83"/>
      <c r="L89" s="1"/>
      <c r="N89" s="1"/>
    </row>
    <row r="90" spans="1:14" ht="27" customHeight="1" x14ac:dyDescent="0.25">
      <c r="A90" s="9">
        <f t="shared" si="26"/>
        <v>80</v>
      </c>
      <c r="B90" s="61" t="s">
        <v>65</v>
      </c>
      <c r="C90" s="62"/>
      <c r="D90" s="62"/>
      <c r="E90" s="62"/>
      <c r="F90" s="62"/>
      <c r="G90" s="62"/>
      <c r="H90" s="62"/>
      <c r="I90" s="62"/>
      <c r="J90" s="117"/>
      <c r="L90" s="1"/>
      <c r="N90" s="1"/>
    </row>
    <row r="91" spans="1:14" ht="12" customHeight="1" x14ac:dyDescent="0.25">
      <c r="A91" s="9">
        <f t="shared" si="26"/>
        <v>81</v>
      </c>
      <c r="B91" s="23" t="s">
        <v>16</v>
      </c>
      <c r="C91" s="27">
        <f>SUM(C92:C93)</f>
        <v>2262.7211500000003</v>
      </c>
      <c r="D91" s="32">
        <f t="shared" ref="D91:I91" si="39">SUM(D92:D93)</f>
        <v>362.72115000000002</v>
      </c>
      <c r="E91" s="32">
        <f t="shared" si="39"/>
        <v>300</v>
      </c>
      <c r="F91" s="32">
        <f t="shared" si="39"/>
        <v>300</v>
      </c>
      <c r="G91" s="32">
        <f t="shared" si="39"/>
        <v>300</v>
      </c>
      <c r="H91" s="32">
        <f t="shared" si="39"/>
        <v>500</v>
      </c>
      <c r="I91" s="32">
        <f t="shared" si="39"/>
        <v>500</v>
      </c>
      <c r="J91" s="56">
        <v>19</v>
      </c>
      <c r="L91" s="1"/>
      <c r="N91" s="1"/>
    </row>
    <row r="92" spans="1:14" ht="12" customHeight="1" x14ac:dyDescent="0.25">
      <c r="A92" s="9">
        <f t="shared" si="26"/>
        <v>82</v>
      </c>
      <c r="B92" s="23" t="s">
        <v>4</v>
      </c>
      <c r="C92" s="30">
        <f>SUM(D92:I92)</f>
        <v>2262.7211500000003</v>
      </c>
      <c r="D92" s="32">
        <v>362.72115000000002</v>
      </c>
      <c r="E92" s="32">
        <v>300</v>
      </c>
      <c r="F92" s="52">
        <v>300</v>
      </c>
      <c r="G92" s="52">
        <v>300</v>
      </c>
      <c r="H92" s="32">
        <v>500</v>
      </c>
      <c r="I92" s="32">
        <v>500</v>
      </c>
      <c r="J92" s="103"/>
      <c r="L92" s="1"/>
      <c r="N92" s="1"/>
    </row>
    <row r="93" spans="1:14" ht="12" customHeight="1" x14ac:dyDescent="0.25">
      <c r="A93" s="9">
        <f t="shared" si="26"/>
        <v>83</v>
      </c>
      <c r="B93" s="23" t="s">
        <v>5</v>
      </c>
      <c r="C93" s="30">
        <f>SUM(D93:I93)</f>
        <v>0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57"/>
      <c r="L93" s="1"/>
      <c r="N93" s="1"/>
    </row>
    <row r="94" spans="1:14" ht="12" customHeight="1" x14ac:dyDescent="0.25">
      <c r="A94" s="9">
        <f t="shared" si="26"/>
        <v>84</v>
      </c>
      <c r="B94" s="61" t="s">
        <v>66</v>
      </c>
      <c r="C94" s="62"/>
      <c r="D94" s="62"/>
      <c r="E94" s="62"/>
      <c r="F94" s="62"/>
      <c r="G94" s="62"/>
      <c r="H94" s="62"/>
      <c r="I94" s="62"/>
      <c r="J94" s="63"/>
      <c r="L94" s="1"/>
      <c r="N94" s="1"/>
    </row>
    <row r="95" spans="1:14" ht="12" customHeight="1" x14ac:dyDescent="0.25">
      <c r="A95" s="9">
        <f t="shared" si="26"/>
        <v>85</v>
      </c>
      <c r="B95" s="23" t="s">
        <v>16</v>
      </c>
      <c r="C95" s="30">
        <f>SUM(D95:I95)</f>
        <v>10258.799999999999</v>
      </c>
      <c r="D95" s="32">
        <f t="shared" ref="D95:I95" si="40">SUM(D96:D97)</f>
        <v>8727.7999999999993</v>
      </c>
      <c r="E95" s="32">
        <f t="shared" si="40"/>
        <v>1531</v>
      </c>
      <c r="F95" s="32">
        <f t="shared" si="40"/>
        <v>0</v>
      </c>
      <c r="G95" s="32">
        <f t="shared" si="40"/>
        <v>0</v>
      </c>
      <c r="H95" s="32">
        <f t="shared" si="40"/>
        <v>0</v>
      </c>
      <c r="I95" s="32">
        <f t="shared" si="40"/>
        <v>0</v>
      </c>
      <c r="J95" s="92">
        <v>20</v>
      </c>
      <c r="L95" s="1"/>
      <c r="N95" s="1"/>
    </row>
    <row r="96" spans="1:14" ht="12" customHeight="1" x14ac:dyDescent="0.25">
      <c r="A96" s="9">
        <f t="shared" si="26"/>
        <v>86</v>
      </c>
      <c r="B96" s="23" t="s">
        <v>4</v>
      </c>
      <c r="C96" s="30">
        <f>SUM(D96:I96)</f>
        <v>4016</v>
      </c>
      <c r="D96" s="32">
        <f t="shared" ref="D96:I96" si="41">SUM(D100+D104)</f>
        <v>2485</v>
      </c>
      <c r="E96" s="32">
        <f t="shared" si="41"/>
        <v>1531</v>
      </c>
      <c r="F96" s="32">
        <f t="shared" si="41"/>
        <v>0</v>
      </c>
      <c r="G96" s="32">
        <f t="shared" si="41"/>
        <v>0</v>
      </c>
      <c r="H96" s="32">
        <f t="shared" si="41"/>
        <v>0</v>
      </c>
      <c r="I96" s="32">
        <f t="shared" si="41"/>
        <v>0</v>
      </c>
      <c r="J96" s="102"/>
      <c r="L96" s="1"/>
      <c r="N96" s="1"/>
    </row>
    <row r="97" spans="1:14" ht="12" customHeight="1" x14ac:dyDescent="0.25">
      <c r="A97" s="9">
        <f t="shared" si="26"/>
        <v>87</v>
      </c>
      <c r="B97" s="23" t="s">
        <v>5</v>
      </c>
      <c r="C97" s="30">
        <f>SUM(D97:I97)</f>
        <v>6242.8</v>
      </c>
      <c r="D97" s="32">
        <f t="shared" ref="D97:I97" si="42">SUM(D101)</f>
        <v>6242.8</v>
      </c>
      <c r="E97" s="32">
        <f t="shared" si="42"/>
        <v>0</v>
      </c>
      <c r="F97" s="32">
        <f t="shared" si="42"/>
        <v>0</v>
      </c>
      <c r="G97" s="32">
        <f t="shared" si="42"/>
        <v>0</v>
      </c>
      <c r="H97" s="32">
        <f t="shared" si="42"/>
        <v>0</v>
      </c>
      <c r="I97" s="32">
        <f t="shared" si="42"/>
        <v>0</v>
      </c>
      <c r="J97" s="93"/>
      <c r="L97" s="1"/>
      <c r="N97" s="1"/>
    </row>
    <row r="98" spans="1:14" ht="12" customHeight="1" x14ac:dyDescent="0.25">
      <c r="A98" s="9">
        <f t="shared" si="26"/>
        <v>88</v>
      </c>
      <c r="B98" s="84" t="s">
        <v>80</v>
      </c>
      <c r="C98" s="85"/>
      <c r="D98" s="85"/>
      <c r="E98" s="85"/>
      <c r="F98" s="85"/>
      <c r="G98" s="85"/>
      <c r="H98" s="85"/>
      <c r="I98" s="85"/>
      <c r="J98" s="107"/>
      <c r="L98" s="1"/>
      <c r="N98" s="1"/>
    </row>
    <row r="99" spans="1:14" ht="12" customHeight="1" x14ac:dyDescent="0.25">
      <c r="A99" s="9">
        <f t="shared" si="26"/>
        <v>89</v>
      </c>
      <c r="B99" s="49" t="s">
        <v>16</v>
      </c>
      <c r="C99" s="30">
        <f>SUM(D99:I99)</f>
        <v>9273.7999999999993</v>
      </c>
      <c r="D99" s="32">
        <f t="shared" ref="D99:I99" si="43">SUM(D100:D101)</f>
        <v>8242.7999999999993</v>
      </c>
      <c r="E99" s="32">
        <f t="shared" si="43"/>
        <v>1031</v>
      </c>
      <c r="F99" s="32">
        <f t="shared" si="43"/>
        <v>0</v>
      </c>
      <c r="G99" s="32">
        <f t="shared" si="43"/>
        <v>0</v>
      </c>
      <c r="H99" s="32">
        <f t="shared" si="43"/>
        <v>0</v>
      </c>
      <c r="I99" s="32">
        <f t="shared" si="43"/>
        <v>0</v>
      </c>
      <c r="J99" s="92">
        <v>20</v>
      </c>
      <c r="L99" s="1"/>
      <c r="N99" s="1"/>
    </row>
    <row r="100" spans="1:14" ht="12" customHeight="1" x14ac:dyDescent="0.25">
      <c r="A100" s="9">
        <f t="shared" si="26"/>
        <v>90</v>
      </c>
      <c r="B100" s="23" t="s">
        <v>4</v>
      </c>
      <c r="C100" s="30">
        <f>SUM(D100:I100)</f>
        <v>3031</v>
      </c>
      <c r="D100" s="32">
        <v>2000</v>
      </c>
      <c r="E100" s="52">
        <v>1031</v>
      </c>
      <c r="F100" s="32">
        <v>0</v>
      </c>
      <c r="G100" s="32">
        <v>0</v>
      </c>
      <c r="H100" s="32">
        <v>0</v>
      </c>
      <c r="I100" s="32">
        <v>0</v>
      </c>
      <c r="J100" s="102"/>
      <c r="L100" s="1"/>
      <c r="N100" s="1"/>
    </row>
    <row r="101" spans="1:14" ht="12" customHeight="1" x14ac:dyDescent="0.25">
      <c r="A101" s="9">
        <f t="shared" si="26"/>
        <v>91</v>
      </c>
      <c r="B101" s="14" t="s">
        <v>5</v>
      </c>
      <c r="C101" s="30">
        <f>SUM(D101:I101)</f>
        <v>6242.8</v>
      </c>
      <c r="D101" s="32">
        <v>6242.8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93"/>
      <c r="L101" s="1"/>
      <c r="N101" s="1"/>
    </row>
    <row r="102" spans="1:14" ht="12" customHeight="1" x14ac:dyDescent="0.25">
      <c r="A102" s="9">
        <f t="shared" si="26"/>
        <v>92</v>
      </c>
      <c r="B102" s="84" t="s">
        <v>81</v>
      </c>
      <c r="C102" s="85"/>
      <c r="D102" s="85"/>
      <c r="E102" s="85"/>
      <c r="F102" s="85"/>
      <c r="G102" s="85"/>
      <c r="H102" s="85"/>
      <c r="I102" s="85"/>
      <c r="J102" s="107"/>
      <c r="L102" s="1"/>
      <c r="N102" s="1"/>
    </row>
    <row r="103" spans="1:14" ht="12" customHeight="1" x14ac:dyDescent="0.25">
      <c r="A103" s="9">
        <f t="shared" si="26"/>
        <v>93</v>
      </c>
      <c r="B103" s="49" t="s">
        <v>16</v>
      </c>
      <c r="C103" s="30">
        <f>SUM(D103:I103)</f>
        <v>985</v>
      </c>
      <c r="D103" s="32">
        <f t="shared" ref="D103:I103" si="44">SUM(D104:D105)</f>
        <v>485</v>
      </c>
      <c r="E103" s="32">
        <f t="shared" si="44"/>
        <v>500</v>
      </c>
      <c r="F103" s="32">
        <f t="shared" si="44"/>
        <v>0</v>
      </c>
      <c r="G103" s="32">
        <f t="shared" si="44"/>
        <v>0</v>
      </c>
      <c r="H103" s="32">
        <f t="shared" si="44"/>
        <v>0</v>
      </c>
      <c r="I103" s="32">
        <f t="shared" si="44"/>
        <v>0</v>
      </c>
      <c r="J103" s="92">
        <v>20</v>
      </c>
      <c r="L103" s="1"/>
      <c r="N103" s="1"/>
    </row>
    <row r="104" spans="1:14" ht="12" customHeight="1" x14ac:dyDescent="0.25">
      <c r="A104" s="9">
        <f t="shared" si="26"/>
        <v>94</v>
      </c>
      <c r="B104" s="23" t="s">
        <v>4</v>
      </c>
      <c r="C104" s="30">
        <f>SUM(D104:I104)</f>
        <v>985</v>
      </c>
      <c r="D104" s="32">
        <v>485</v>
      </c>
      <c r="E104" s="52">
        <v>500</v>
      </c>
      <c r="F104" s="32">
        <v>0</v>
      </c>
      <c r="G104" s="32">
        <v>0</v>
      </c>
      <c r="H104" s="32">
        <v>0</v>
      </c>
      <c r="I104" s="32">
        <v>0</v>
      </c>
      <c r="J104" s="102"/>
      <c r="L104" s="1"/>
      <c r="N104" s="1"/>
    </row>
    <row r="105" spans="1:14" ht="12" customHeight="1" x14ac:dyDescent="0.25">
      <c r="A105" s="9">
        <f t="shared" si="26"/>
        <v>95</v>
      </c>
      <c r="B105" s="14" t="s">
        <v>5</v>
      </c>
      <c r="C105" s="30">
        <f>SUM(D105:I105)</f>
        <v>0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93"/>
      <c r="L105" s="1"/>
      <c r="N105" s="1"/>
    </row>
    <row r="106" spans="1:14" ht="26.25" customHeight="1" x14ac:dyDescent="0.25">
      <c r="A106" s="9">
        <f t="shared" si="26"/>
        <v>96</v>
      </c>
      <c r="B106" s="61" t="s">
        <v>67</v>
      </c>
      <c r="C106" s="62"/>
      <c r="D106" s="62"/>
      <c r="E106" s="62"/>
      <c r="F106" s="62"/>
      <c r="G106" s="62"/>
      <c r="H106" s="62"/>
      <c r="I106" s="62"/>
      <c r="J106" s="63"/>
      <c r="L106" s="1"/>
      <c r="N106" s="1"/>
    </row>
    <row r="107" spans="1:14" ht="12" customHeight="1" x14ac:dyDescent="0.25">
      <c r="A107" s="9">
        <f t="shared" si="26"/>
        <v>97</v>
      </c>
      <c r="B107" s="23" t="s">
        <v>16</v>
      </c>
      <c r="C107" s="30">
        <f>SUM(D107:I107)</f>
        <v>1137.2788500000001</v>
      </c>
      <c r="D107" s="34">
        <f t="shared" ref="D107:I107" si="45">SUM(D108)</f>
        <v>37.278849999999998</v>
      </c>
      <c r="E107" s="34">
        <f t="shared" si="45"/>
        <v>200</v>
      </c>
      <c r="F107" s="34">
        <f t="shared" si="45"/>
        <v>200</v>
      </c>
      <c r="G107" s="34">
        <f t="shared" si="45"/>
        <v>200</v>
      </c>
      <c r="H107" s="34">
        <f t="shared" si="45"/>
        <v>250</v>
      </c>
      <c r="I107" s="34">
        <f t="shared" si="45"/>
        <v>250</v>
      </c>
      <c r="J107" s="56">
        <v>21</v>
      </c>
      <c r="L107" s="1"/>
      <c r="N107" s="1"/>
    </row>
    <row r="108" spans="1:14" ht="12" customHeight="1" x14ac:dyDescent="0.25">
      <c r="A108" s="9">
        <f t="shared" si="26"/>
        <v>98</v>
      </c>
      <c r="B108" s="23" t="s">
        <v>4</v>
      </c>
      <c r="C108" s="30">
        <f>SUM(D108:I108)</f>
        <v>1137.2788500000001</v>
      </c>
      <c r="D108" s="34">
        <v>37.278849999999998</v>
      </c>
      <c r="E108" s="53">
        <v>200</v>
      </c>
      <c r="F108" s="53">
        <v>200</v>
      </c>
      <c r="G108" s="53">
        <v>200</v>
      </c>
      <c r="H108" s="34">
        <v>250</v>
      </c>
      <c r="I108" s="34">
        <v>250</v>
      </c>
      <c r="J108" s="57"/>
      <c r="L108" s="1"/>
      <c r="N108" s="1"/>
    </row>
    <row r="109" spans="1:14" ht="18" customHeight="1" x14ac:dyDescent="0.25">
      <c r="A109" s="9">
        <f t="shared" si="26"/>
        <v>99</v>
      </c>
      <c r="B109" s="89" t="s">
        <v>45</v>
      </c>
      <c r="C109" s="90"/>
      <c r="D109" s="90"/>
      <c r="E109" s="90"/>
      <c r="F109" s="90"/>
      <c r="G109" s="90"/>
      <c r="H109" s="90"/>
      <c r="I109" s="90"/>
      <c r="J109" s="91"/>
    </row>
    <row r="110" spans="1:14" ht="25.5" x14ac:dyDescent="0.25">
      <c r="A110" s="9">
        <f t="shared" si="26"/>
        <v>100</v>
      </c>
      <c r="B110" s="42" t="s">
        <v>46</v>
      </c>
      <c r="C110" s="41">
        <f t="shared" ref="C110:I110" si="46">SUM(C111:C112)</f>
        <v>59390.713660000001</v>
      </c>
      <c r="D110" s="41">
        <f t="shared" si="46"/>
        <v>14513.713659999999</v>
      </c>
      <c r="E110" s="41">
        <f t="shared" si="46"/>
        <v>8027</v>
      </c>
      <c r="F110" s="41">
        <f t="shared" si="46"/>
        <v>2327</v>
      </c>
      <c r="G110" s="41">
        <f t="shared" si="46"/>
        <v>8327</v>
      </c>
      <c r="H110" s="41">
        <f t="shared" si="46"/>
        <v>13098</v>
      </c>
      <c r="I110" s="41">
        <f t="shared" si="46"/>
        <v>13098</v>
      </c>
      <c r="J110" s="64" t="s">
        <v>28</v>
      </c>
    </row>
    <row r="111" spans="1:14" x14ac:dyDescent="0.25">
      <c r="A111" s="9">
        <f t="shared" si="26"/>
        <v>101</v>
      </c>
      <c r="B111" s="12" t="s">
        <v>4</v>
      </c>
      <c r="C111" s="13">
        <f>SUM(D111:I111)</f>
        <v>59309.713660000001</v>
      </c>
      <c r="D111" s="13">
        <f t="shared" ref="D111:I112" si="47">SUM(D115+D129)</f>
        <v>14513.713659999999</v>
      </c>
      <c r="E111" s="13">
        <f t="shared" si="47"/>
        <v>8000</v>
      </c>
      <c r="F111" s="13">
        <f t="shared" si="47"/>
        <v>2300</v>
      </c>
      <c r="G111" s="13">
        <f t="shared" si="47"/>
        <v>8300</v>
      </c>
      <c r="H111" s="13">
        <f t="shared" si="47"/>
        <v>13098</v>
      </c>
      <c r="I111" s="13">
        <f t="shared" si="47"/>
        <v>13098</v>
      </c>
      <c r="J111" s="88"/>
    </row>
    <row r="112" spans="1:14" x14ac:dyDescent="0.25">
      <c r="A112" s="9">
        <f t="shared" si="26"/>
        <v>102</v>
      </c>
      <c r="B112" s="12" t="s">
        <v>5</v>
      </c>
      <c r="C112" s="13">
        <f>SUM(D112:I112)</f>
        <v>81</v>
      </c>
      <c r="D112" s="13">
        <f t="shared" si="47"/>
        <v>0</v>
      </c>
      <c r="E112" s="13">
        <f t="shared" si="47"/>
        <v>27</v>
      </c>
      <c r="F112" s="13">
        <f t="shared" si="47"/>
        <v>27</v>
      </c>
      <c r="G112" s="13">
        <f t="shared" si="47"/>
        <v>27</v>
      </c>
      <c r="H112" s="13">
        <f t="shared" si="47"/>
        <v>0</v>
      </c>
      <c r="I112" s="13">
        <f t="shared" si="47"/>
        <v>0</v>
      </c>
      <c r="J112" s="88"/>
    </row>
    <row r="113" spans="1:10" ht="15" customHeight="1" x14ac:dyDescent="0.25">
      <c r="A113" s="9">
        <f t="shared" si="26"/>
        <v>103</v>
      </c>
      <c r="B113" s="17" t="s">
        <v>9</v>
      </c>
      <c r="C113" s="18"/>
      <c r="D113" s="18"/>
      <c r="E113" s="18"/>
      <c r="F113" s="18"/>
      <c r="G113" s="18"/>
      <c r="H113" s="18"/>
      <c r="I113" s="18"/>
      <c r="J113" s="19"/>
    </row>
    <row r="114" spans="1:10" ht="38.25" x14ac:dyDescent="0.25">
      <c r="A114" s="9">
        <f t="shared" si="26"/>
        <v>104</v>
      </c>
      <c r="B114" s="12" t="s">
        <v>21</v>
      </c>
      <c r="C114" s="13">
        <f t="shared" ref="C114:I114" si="48">SUM(C115:C116)</f>
        <v>2000</v>
      </c>
      <c r="D114" s="13">
        <f t="shared" si="48"/>
        <v>2000</v>
      </c>
      <c r="E114" s="13">
        <f t="shared" si="48"/>
        <v>0</v>
      </c>
      <c r="F114" s="13">
        <f t="shared" si="48"/>
        <v>0</v>
      </c>
      <c r="G114" s="13">
        <f t="shared" si="48"/>
        <v>0</v>
      </c>
      <c r="H114" s="13">
        <f t="shared" si="48"/>
        <v>0</v>
      </c>
      <c r="I114" s="13">
        <f t="shared" si="48"/>
        <v>0</v>
      </c>
      <c r="J114" s="69" t="s">
        <v>28</v>
      </c>
    </row>
    <row r="115" spans="1:10" x14ac:dyDescent="0.25">
      <c r="A115" s="9">
        <f t="shared" si="26"/>
        <v>105</v>
      </c>
      <c r="B115" s="12" t="s">
        <v>4</v>
      </c>
      <c r="C115" s="13">
        <f>SUM(D115:I115)</f>
        <v>2000</v>
      </c>
      <c r="D115" s="13">
        <f t="shared" ref="D115:I115" si="49">SUM(D119+D125)</f>
        <v>2000</v>
      </c>
      <c r="E115" s="13">
        <f t="shared" si="49"/>
        <v>0</v>
      </c>
      <c r="F115" s="13">
        <f t="shared" si="49"/>
        <v>0</v>
      </c>
      <c r="G115" s="13">
        <f t="shared" si="49"/>
        <v>0</v>
      </c>
      <c r="H115" s="13">
        <f t="shared" si="49"/>
        <v>0</v>
      </c>
      <c r="I115" s="13">
        <f t="shared" si="49"/>
        <v>0</v>
      </c>
      <c r="J115" s="110"/>
    </row>
    <row r="116" spans="1:10" x14ac:dyDescent="0.25">
      <c r="A116" s="9">
        <f t="shared" si="26"/>
        <v>106</v>
      </c>
      <c r="B116" s="12" t="s">
        <v>5</v>
      </c>
      <c r="C116" s="13">
        <f>SUM(D116:I116)</f>
        <v>0</v>
      </c>
      <c r="D116" s="13">
        <f t="shared" ref="D116:I116" si="50">SUM(D126)</f>
        <v>0</v>
      </c>
      <c r="E116" s="13">
        <f t="shared" si="50"/>
        <v>0</v>
      </c>
      <c r="F116" s="13">
        <f t="shared" si="50"/>
        <v>0</v>
      </c>
      <c r="G116" s="13">
        <f t="shared" si="50"/>
        <v>0</v>
      </c>
      <c r="H116" s="13">
        <f t="shared" si="50"/>
        <v>0</v>
      </c>
      <c r="I116" s="13">
        <f t="shared" si="50"/>
        <v>0</v>
      </c>
      <c r="J116" s="110"/>
    </row>
    <row r="117" spans="1:10" ht="15" customHeight="1" x14ac:dyDescent="0.25">
      <c r="A117" s="9">
        <f t="shared" si="26"/>
        <v>107</v>
      </c>
      <c r="B117" s="58" t="s">
        <v>10</v>
      </c>
      <c r="C117" s="59"/>
      <c r="D117" s="59"/>
      <c r="E117" s="59"/>
      <c r="F117" s="59"/>
      <c r="G117" s="59"/>
      <c r="H117" s="59"/>
      <c r="I117" s="59"/>
      <c r="J117" s="60"/>
    </row>
    <row r="118" spans="1:10" ht="51" x14ac:dyDescent="0.25">
      <c r="A118" s="9">
        <f t="shared" si="26"/>
        <v>108</v>
      </c>
      <c r="B118" s="23" t="s">
        <v>23</v>
      </c>
      <c r="C118" s="27">
        <f>SUM(C119)</f>
        <v>2000</v>
      </c>
      <c r="D118" s="27">
        <f t="shared" ref="D118:I118" si="51">SUM(D119)</f>
        <v>2000</v>
      </c>
      <c r="E118" s="35">
        <f t="shared" si="51"/>
        <v>0</v>
      </c>
      <c r="F118" s="35">
        <f t="shared" si="51"/>
        <v>0</v>
      </c>
      <c r="G118" s="35">
        <f t="shared" si="51"/>
        <v>0</v>
      </c>
      <c r="H118" s="35">
        <f t="shared" si="51"/>
        <v>0</v>
      </c>
      <c r="I118" s="35">
        <f t="shared" si="51"/>
        <v>0</v>
      </c>
      <c r="J118" s="56" t="s">
        <v>28</v>
      </c>
    </row>
    <row r="119" spans="1:10" x14ac:dyDescent="0.25">
      <c r="A119" s="9">
        <f t="shared" si="26"/>
        <v>109</v>
      </c>
      <c r="B119" s="20" t="s">
        <v>4</v>
      </c>
      <c r="C119" s="27">
        <f>SUM(D119:I119)</f>
        <v>2000</v>
      </c>
      <c r="D119" s="27">
        <f t="shared" ref="D119:I119" si="52">SUM(D122)</f>
        <v>2000</v>
      </c>
      <c r="E119" s="24">
        <f t="shared" si="52"/>
        <v>0</v>
      </c>
      <c r="F119" s="24">
        <f t="shared" si="52"/>
        <v>0</v>
      </c>
      <c r="G119" s="24">
        <f t="shared" si="52"/>
        <v>0</v>
      </c>
      <c r="H119" s="24">
        <f t="shared" si="52"/>
        <v>0</v>
      </c>
      <c r="I119" s="24">
        <f t="shared" si="52"/>
        <v>0</v>
      </c>
      <c r="J119" s="57"/>
    </row>
    <row r="120" spans="1:10" x14ac:dyDescent="0.25">
      <c r="A120" s="9">
        <f t="shared" si="26"/>
        <v>110</v>
      </c>
      <c r="B120" s="61" t="s">
        <v>71</v>
      </c>
      <c r="C120" s="62"/>
      <c r="D120" s="62"/>
      <c r="E120" s="62"/>
      <c r="F120" s="62"/>
      <c r="G120" s="62"/>
      <c r="H120" s="62"/>
      <c r="I120" s="62"/>
      <c r="J120" s="63"/>
    </row>
    <row r="121" spans="1:10" x14ac:dyDescent="0.25">
      <c r="A121" s="9">
        <f t="shared" si="26"/>
        <v>111</v>
      </c>
      <c r="B121" s="23" t="s">
        <v>24</v>
      </c>
      <c r="C121" s="27">
        <f>SUM(D121:I121)</f>
        <v>2000</v>
      </c>
      <c r="D121" s="27">
        <f t="shared" ref="D121:I121" si="53">SUM(D122)</f>
        <v>2000</v>
      </c>
      <c r="E121" s="24">
        <f t="shared" si="53"/>
        <v>0</v>
      </c>
      <c r="F121" s="24">
        <f t="shared" si="53"/>
        <v>0</v>
      </c>
      <c r="G121" s="24">
        <f t="shared" si="53"/>
        <v>0</v>
      </c>
      <c r="H121" s="24">
        <f t="shared" si="53"/>
        <v>0</v>
      </c>
      <c r="I121" s="24">
        <f t="shared" si="53"/>
        <v>0</v>
      </c>
      <c r="J121" s="56">
        <v>25</v>
      </c>
    </row>
    <row r="122" spans="1:10" x14ac:dyDescent="0.25">
      <c r="A122" s="9">
        <f t="shared" si="26"/>
        <v>112</v>
      </c>
      <c r="B122" s="23" t="s">
        <v>4</v>
      </c>
      <c r="C122" s="27">
        <f>SUM(D122:I122)</f>
        <v>2000</v>
      </c>
      <c r="D122" s="27">
        <v>2000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57"/>
    </row>
    <row r="123" spans="1:10" ht="15" customHeight="1" x14ac:dyDescent="0.25">
      <c r="A123" s="9">
        <f t="shared" si="26"/>
        <v>113</v>
      </c>
      <c r="B123" s="58" t="s">
        <v>11</v>
      </c>
      <c r="C123" s="59"/>
      <c r="D123" s="59"/>
      <c r="E123" s="59"/>
      <c r="F123" s="59"/>
      <c r="G123" s="59"/>
      <c r="H123" s="59"/>
      <c r="I123" s="59"/>
      <c r="J123" s="60"/>
    </row>
    <row r="124" spans="1:10" x14ac:dyDescent="0.25">
      <c r="A124" s="9">
        <f t="shared" si="26"/>
        <v>114</v>
      </c>
      <c r="B124" s="23" t="s">
        <v>24</v>
      </c>
      <c r="C124" s="27">
        <f>SUM(D124:I124)</f>
        <v>0</v>
      </c>
      <c r="D124" s="27">
        <f t="shared" ref="D124:I124" si="54">SUM(D125:D126)</f>
        <v>0</v>
      </c>
      <c r="E124" s="27">
        <f t="shared" si="54"/>
        <v>0</v>
      </c>
      <c r="F124" s="27">
        <f t="shared" si="54"/>
        <v>0</v>
      </c>
      <c r="G124" s="27">
        <f t="shared" si="54"/>
        <v>0</v>
      </c>
      <c r="H124" s="27">
        <f t="shared" si="54"/>
        <v>0</v>
      </c>
      <c r="I124" s="27">
        <f t="shared" si="54"/>
        <v>0</v>
      </c>
      <c r="J124" s="56" t="s">
        <v>28</v>
      </c>
    </row>
    <row r="125" spans="1:10" x14ac:dyDescent="0.25">
      <c r="A125" s="9">
        <f t="shared" si="26"/>
        <v>115</v>
      </c>
      <c r="B125" s="12" t="s">
        <v>4</v>
      </c>
      <c r="C125" s="27">
        <f>SUM(D125:I125)</f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103"/>
    </row>
    <row r="126" spans="1:10" x14ac:dyDescent="0.25">
      <c r="A126" s="9">
        <f t="shared" si="26"/>
        <v>116</v>
      </c>
      <c r="B126" s="12" t="s">
        <v>5</v>
      </c>
      <c r="C126" s="27">
        <f>SUM(D126:I126)</f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103"/>
    </row>
    <row r="127" spans="1:10" ht="15" customHeight="1" x14ac:dyDescent="0.25">
      <c r="A127" s="9">
        <f t="shared" si="26"/>
        <v>117</v>
      </c>
      <c r="B127" s="44" t="s">
        <v>12</v>
      </c>
      <c r="C127" s="18"/>
      <c r="D127" s="18"/>
      <c r="E127" s="18"/>
      <c r="F127" s="18"/>
      <c r="G127" s="18"/>
      <c r="H127" s="18"/>
      <c r="I127" s="18"/>
      <c r="J127" s="19"/>
    </row>
    <row r="128" spans="1:10" ht="38.25" x14ac:dyDescent="0.25">
      <c r="A128" s="9">
        <f t="shared" si="26"/>
        <v>118</v>
      </c>
      <c r="B128" s="42" t="s">
        <v>13</v>
      </c>
      <c r="C128" s="43">
        <f>SUM(D128:I128)</f>
        <v>57390.713660000001</v>
      </c>
      <c r="D128" s="41">
        <f t="shared" ref="D128:I128" si="55">SUM(D129:D130)</f>
        <v>12513.713659999999</v>
      </c>
      <c r="E128" s="41">
        <f t="shared" si="55"/>
        <v>8027</v>
      </c>
      <c r="F128" s="41">
        <f t="shared" si="55"/>
        <v>2327</v>
      </c>
      <c r="G128" s="41">
        <f t="shared" si="55"/>
        <v>8327</v>
      </c>
      <c r="H128" s="41">
        <f t="shared" si="55"/>
        <v>13098</v>
      </c>
      <c r="I128" s="41">
        <f t="shared" si="55"/>
        <v>13098</v>
      </c>
      <c r="J128" s="69" t="s">
        <v>28</v>
      </c>
    </row>
    <row r="129" spans="1:11" x14ac:dyDescent="0.25">
      <c r="A129" s="9">
        <f t="shared" si="26"/>
        <v>119</v>
      </c>
      <c r="B129" s="31" t="s">
        <v>4</v>
      </c>
      <c r="C129" s="13">
        <f>SUM(D129:I129)</f>
        <v>57309.713660000001</v>
      </c>
      <c r="D129" s="13">
        <f t="shared" ref="D129:I129" si="56">SUM(D133+D136+D139+D145)</f>
        <v>12513.713659999999</v>
      </c>
      <c r="E129" s="13">
        <f t="shared" si="56"/>
        <v>8000</v>
      </c>
      <c r="F129" s="13">
        <f t="shared" si="56"/>
        <v>2300</v>
      </c>
      <c r="G129" s="13">
        <f t="shared" si="56"/>
        <v>8300</v>
      </c>
      <c r="H129" s="13">
        <f t="shared" si="56"/>
        <v>13098</v>
      </c>
      <c r="I129" s="13">
        <f t="shared" si="56"/>
        <v>13098</v>
      </c>
      <c r="J129" s="110"/>
    </row>
    <row r="130" spans="1:11" x14ac:dyDescent="0.25">
      <c r="A130" s="9">
        <f t="shared" si="26"/>
        <v>120</v>
      </c>
      <c r="B130" s="12" t="s">
        <v>5</v>
      </c>
      <c r="C130" s="13">
        <f>SUM(D130:I130)</f>
        <v>81</v>
      </c>
      <c r="D130" s="13">
        <f t="shared" ref="D130:I130" si="57">SUM(D142)</f>
        <v>0</v>
      </c>
      <c r="E130" s="13">
        <f t="shared" si="57"/>
        <v>27</v>
      </c>
      <c r="F130" s="13">
        <f t="shared" si="57"/>
        <v>27</v>
      </c>
      <c r="G130" s="13">
        <f t="shared" si="57"/>
        <v>27</v>
      </c>
      <c r="H130" s="13">
        <f t="shared" si="57"/>
        <v>0</v>
      </c>
      <c r="I130" s="13">
        <f t="shared" si="57"/>
        <v>0</v>
      </c>
      <c r="J130" s="70"/>
    </row>
    <row r="131" spans="1:11" ht="24.75" customHeight="1" x14ac:dyDescent="0.25">
      <c r="A131" s="9">
        <f t="shared" si="26"/>
        <v>121</v>
      </c>
      <c r="B131" s="79" t="s">
        <v>72</v>
      </c>
      <c r="C131" s="80"/>
      <c r="D131" s="80"/>
      <c r="E131" s="80"/>
      <c r="F131" s="80"/>
      <c r="G131" s="80"/>
      <c r="H131" s="80"/>
      <c r="I131" s="80"/>
      <c r="J131" s="81"/>
    </row>
    <row r="132" spans="1:11" x14ac:dyDescent="0.25">
      <c r="A132" s="9">
        <f t="shared" si="26"/>
        <v>122</v>
      </c>
      <c r="B132" s="12" t="s">
        <v>16</v>
      </c>
      <c r="C132" s="30">
        <f>SUM(D132:I132)</f>
        <v>13498.896420000001</v>
      </c>
      <c r="D132" s="13">
        <f t="shared" ref="D132:I132" si="58">SUM(D133)</f>
        <v>4498.89642</v>
      </c>
      <c r="E132" s="13">
        <f t="shared" si="58"/>
        <v>1000</v>
      </c>
      <c r="F132" s="13">
        <f t="shared" si="58"/>
        <v>1000</v>
      </c>
      <c r="G132" s="13">
        <f t="shared" si="58"/>
        <v>3000</v>
      </c>
      <c r="H132" s="13">
        <f t="shared" si="58"/>
        <v>2000</v>
      </c>
      <c r="I132" s="13">
        <f t="shared" si="58"/>
        <v>2000</v>
      </c>
      <c r="J132" s="69">
        <v>27</v>
      </c>
    </row>
    <row r="133" spans="1:11" x14ac:dyDescent="0.25">
      <c r="A133" s="9">
        <f t="shared" ref="A133:A222" si="59">SUM(A132+1)</f>
        <v>123</v>
      </c>
      <c r="B133" s="12" t="s">
        <v>4</v>
      </c>
      <c r="C133" s="30">
        <f>SUM(D133:I133)</f>
        <v>13498.896420000001</v>
      </c>
      <c r="D133" s="13">
        <v>4498.89642</v>
      </c>
      <c r="E133" s="13">
        <v>1000</v>
      </c>
      <c r="F133" s="13">
        <v>1000</v>
      </c>
      <c r="G133" s="13">
        <v>3000</v>
      </c>
      <c r="H133" s="13">
        <v>2000</v>
      </c>
      <c r="I133" s="13">
        <v>2000</v>
      </c>
      <c r="J133" s="70"/>
    </row>
    <row r="134" spans="1:11" ht="27" customHeight="1" x14ac:dyDescent="0.25">
      <c r="A134" s="9">
        <f t="shared" si="59"/>
        <v>124</v>
      </c>
      <c r="B134" s="79" t="s">
        <v>73</v>
      </c>
      <c r="C134" s="108"/>
      <c r="D134" s="108"/>
      <c r="E134" s="108"/>
      <c r="F134" s="108"/>
      <c r="G134" s="108"/>
      <c r="H134" s="108"/>
      <c r="I134" s="108"/>
      <c r="J134" s="109"/>
    </row>
    <row r="135" spans="1:11" x14ac:dyDescent="0.25">
      <c r="A135" s="9">
        <f t="shared" si="59"/>
        <v>125</v>
      </c>
      <c r="B135" s="12" t="s">
        <v>16</v>
      </c>
      <c r="C135" s="30">
        <f>SUM(D135:I135)</f>
        <v>30401.103579999999</v>
      </c>
      <c r="D135" s="13">
        <f t="shared" ref="D135:I135" si="60">SUM(D136)</f>
        <v>6201.10358</v>
      </c>
      <c r="E135" s="13">
        <f t="shared" si="60"/>
        <v>5200</v>
      </c>
      <c r="F135" s="13">
        <f t="shared" si="60"/>
        <v>1000</v>
      </c>
      <c r="G135" s="13">
        <f t="shared" si="60"/>
        <v>4000</v>
      </c>
      <c r="H135" s="13">
        <f t="shared" si="60"/>
        <v>7000</v>
      </c>
      <c r="I135" s="13">
        <f t="shared" si="60"/>
        <v>7000</v>
      </c>
      <c r="J135" s="69">
        <v>28</v>
      </c>
    </row>
    <row r="136" spans="1:11" x14ac:dyDescent="0.25">
      <c r="A136" s="9">
        <f t="shared" si="59"/>
        <v>126</v>
      </c>
      <c r="B136" s="12" t="s">
        <v>4</v>
      </c>
      <c r="C136" s="30">
        <f>SUM(D136:I136)</f>
        <v>30401.103579999999</v>
      </c>
      <c r="D136" s="13">
        <v>6201.10358</v>
      </c>
      <c r="E136" s="13">
        <v>5200</v>
      </c>
      <c r="F136" s="13">
        <v>1000</v>
      </c>
      <c r="G136" s="13">
        <v>4000</v>
      </c>
      <c r="H136" s="13">
        <v>7000</v>
      </c>
      <c r="I136" s="13">
        <v>7000</v>
      </c>
      <c r="J136" s="70"/>
    </row>
    <row r="137" spans="1:11" ht="24.75" customHeight="1" x14ac:dyDescent="0.25">
      <c r="A137" s="9">
        <f t="shared" si="59"/>
        <v>127</v>
      </c>
      <c r="B137" s="79" t="s">
        <v>83</v>
      </c>
      <c r="C137" s="80"/>
      <c r="D137" s="80"/>
      <c r="E137" s="80"/>
      <c r="F137" s="80"/>
      <c r="G137" s="80"/>
      <c r="H137" s="80"/>
      <c r="I137" s="80"/>
      <c r="J137" s="81"/>
    </row>
    <row r="138" spans="1:11" x14ac:dyDescent="0.25">
      <c r="A138" s="9">
        <f t="shared" si="59"/>
        <v>128</v>
      </c>
      <c r="B138" s="12" t="s">
        <v>16</v>
      </c>
      <c r="C138" s="30">
        <f>SUM(D138:I138)</f>
        <v>10000</v>
      </c>
      <c r="D138" s="13">
        <f t="shared" ref="D138:I138" si="61">SUM(D139)</f>
        <v>1500</v>
      </c>
      <c r="E138" s="13">
        <f t="shared" si="61"/>
        <v>1500</v>
      </c>
      <c r="F138" s="13">
        <f t="shared" si="61"/>
        <v>0</v>
      </c>
      <c r="G138" s="13">
        <f t="shared" si="61"/>
        <v>1000</v>
      </c>
      <c r="H138" s="13">
        <f t="shared" si="61"/>
        <v>3000</v>
      </c>
      <c r="I138" s="13">
        <f t="shared" si="61"/>
        <v>3000</v>
      </c>
      <c r="J138" s="69">
        <v>29</v>
      </c>
    </row>
    <row r="139" spans="1:11" x14ac:dyDescent="0.25">
      <c r="A139" s="9">
        <f t="shared" si="59"/>
        <v>129</v>
      </c>
      <c r="B139" s="12" t="s">
        <v>4</v>
      </c>
      <c r="C139" s="30">
        <f>SUM(D139:I139)</f>
        <v>10000</v>
      </c>
      <c r="D139" s="13">
        <v>1500</v>
      </c>
      <c r="E139" s="13">
        <v>1500</v>
      </c>
      <c r="F139" s="13">
        <v>0</v>
      </c>
      <c r="G139" s="13">
        <v>1000</v>
      </c>
      <c r="H139" s="13">
        <v>3000</v>
      </c>
      <c r="I139" s="13">
        <v>3000</v>
      </c>
      <c r="J139" s="70"/>
    </row>
    <row r="140" spans="1:11" ht="25.5" customHeight="1" x14ac:dyDescent="0.25">
      <c r="A140" s="9">
        <f t="shared" si="59"/>
        <v>130</v>
      </c>
      <c r="B140" s="79" t="s">
        <v>74</v>
      </c>
      <c r="C140" s="80"/>
      <c r="D140" s="80"/>
      <c r="E140" s="80"/>
      <c r="F140" s="80"/>
      <c r="G140" s="80"/>
      <c r="H140" s="80"/>
      <c r="I140" s="80"/>
      <c r="J140" s="81"/>
    </row>
    <row r="141" spans="1:11" x14ac:dyDescent="0.25">
      <c r="A141" s="9">
        <f t="shared" si="59"/>
        <v>131</v>
      </c>
      <c r="B141" s="12" t="s">
        <v>16</v>
      </c>
      <c r="C141" s="30">
        <f>SUM(D141:I141)</f>
        <v>81</v>
      </c>
      <c r="D141" s="13">
        <f t="shared" ref="D141:I141" si="62">SUM(D142)</f>
        <v>0</v>
      </c>
      <c r="E141" s="13">
        <f t="shared" si="62"/>
        <v>27</v>
      </c>
      <c r="F141" s="13">
        <f t="shared" si="62"/>
        <v>27</v>
      </c>
      <c r="G141" s="13">
        <f t="shared" si="62"/>
        <v>27</v>
      </c>
      <c r="H141" s="13">
        <f t="shared" si="62"/>
        <v>0</v>
      </c>
      <c r="I141" s="13">
        <f t="shared" si="62"/>
        <v>0</v>
      </c>
      <c r="J141" s="69">
        <v>30</v>
      </c>
    </row>
    <row r="142" spans="1:11" x14ac:dyDescent="0.25">
      <c r="A142" s="9">
        <f t="shared" si="59"/>
        <v>132</v>
      </c>
      <c r="B142" s="12" t="s">
        <v>5</v>
      </c>
      <c r="C142" s="30">
        <f>SUM(D142:I142)</f>
        <v>81</v>
      </c>
      <c r="D142" s="13">
        <v>0</v>
      </c>
      <c r="E142" s="13">
        <v>27</v>
      </c>
      <c r="F142" s="13">
        <v>27</v>
      </c>
      <c r="G142" s="13">
        <v>27</v>
      </c>
      <c r="H142" s="13">
        <v>0</v>
      </c>
      <c r="I142" s="13">
        <v>0</v>
      </c>
      <c r="J142" s="70"/>
    </row>
    <row r="143" spans="1:11" ht="14.25" customHeight="1" x14ac:dyDescent="0.25">
      <c r="A143" s="9">
        <f t="shared" si="59"/>
        <v>133</v>
      </c>
      <c r="B143" s="76" t="s">
        <v>75</v>
      </c>
      <c r="C143" s="77"/>
      <c r="D143" s="77"/>
      <c r="E143" s="77"/>
      <c r="F143" s="77"/>
      <c r="G143" s="77"/>
      <c r="H143" s="77"/>
      <c r="I143" s="77"/>
      <c r="J143" s="78"/>
      <c r="K143" s="6"/>
    </row>
    <row r="144" spans="1:11" ht="15.75" customHeight="1" x14ac:dyDescent="0.25">
      <c r="A144" s="9">
        <f t="shared" si="59"/>
        <v>134</v>
      </c>
      <c r="B144" s="12" t="s">
        <v>16</v>
      </c>
      <c r="C144" s="30">
        <f>SUM(D144:I144)</f>
        <v>3409.7136599999999</v>
      </c>
      <c r="D144" s="13">
        <f t="shared" ref="D144:I144" si="63">SUM(D145)</f>
        <v>313.71366</v>
      </c>
      <c r="E144" s="13">
        <f t="shared" si="63"/>
        <v>300</v>
      </c>
      <c r="F144" s="13">
        <f t="shared" si="63"/>
        <v>300</v>
      </c>
      <c r="G144" s="13">
        <f t="shared" si="63"/>
        <v>300</v>
      </c>
      <c r="H144" s="13">
        <f t="shared" si="63"/>
        <v>1098</v>
      </c>
      <c r="I144" s="13">
        <f t="shared" si="63"/>
        <v>1098</v>
      </c>
      <c r="J144" s="69">
        <v>32</v>
      </c>
      <c r="K144" s="6"/>
    </row>
    <row r="145" spans="1:171" ht="15.75" customHeight="1" x14ac:dyDescent="0.25">
      <c r="A145" s="9">
        <f t="shared" si="59"/>
        <v>135</v>
      </c>
      <c r="B145" s="12" t="s">
        <v>4</v>
      </c>
      <c r="C145" s="30">
        <f>SUM(D145:I145)</f>
        <v>3409.7136599999999</v>
      </c>
      <c r="D145" s="13">
        <v>313.71366</v>
      </c>
      <c r="E145" s="13">
        <v>300</v>
      </c>
      <c r="F145" s="13">
        <v>300</v>
      </c>
      <c r="G145" s="13">
        <v>300</v>
      </c>
      <c r="H145" s="13">
        <v>1098</v>
      </c>
      <c r="I145" s="13">
        <v>1098</v>
      </c>
      <c r="J145" s="70"/>
      <c r="K145" s="6"/>
    </row>
    <row r="146" spans="1:171" ht="30" customHeight="1" x14ac:dyDescent="0.25">
      <c r="A146" s="9">
        <f>SUM(A145+1)</f>
        <v>136</v>
      </c>
      <c r="B146" s="66" t="s">
        <v>51</v>
      </c>
      <c r="C146" s="74"/>
      <c r="D146" s="74"/>
      <c r="E146" s="74"/>
      <c r="F146" s="74"/>
      <c r="G146" s="74"/>
      <c r="H146" s="74"/>
      <c r="I146" s="74"/>
      <c r="J146" s="75"/>
      <c r="K146" s="7"/>
    </row>
    <row r="147" spans="1:171" s="2" customFormat="1" ht="25.5" x14ac:dyDescent="0.25">
      <c r="A147" s="9">
        <f t="shared" si="59"/>
        <v>137</v>
      </c>
      <c r="B147" s="42" t="s">
        <v>47</v>
      </c>
      <c r="C147" s="45">
        <f>SUM(D147:I147)</f>
        <v>11708.334070000001</v>
      </c>
      <c r="D147" s="41">
        <f t="shared" ref="D147:I147" si="64">SUM(D148)</f>
        <v>1695.73407</v>
      </c>
      <c r="E147" s="41">
        <f t="shared" si="64"/>
        <v>2200</v>
      </c>
      <c r="F147" s="41">
        <f t="shared" si="64"/>
        <v>1620</v>
      </c>
      <c r="G147" s="41">
        <f t="shared" si="64"/>
        <v>1120</v>
      </c>
      <c r="H147" s="41">
        <f t="shared" si="64"/>
        <v>2536.3000000000002</v>
      </c>
      <c r="I147" s="41">
        <f t="shared" si="64"/>
        <v>2536.3000000000002</v>
      </c>
      <c r="J147" s="64" t="s">
        <v>28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</row>
    <row r="148" spans="1:171" s="2" customFormat="1" x14ac:dyDescent="0.25">
      <c r="A148" s="9">
        <f t="shared" si="59"/>
        <v>138</v>
      </c>
      <c r="B148" s="12" t="s">
        <v>4</v>
      </c>
      <c r="C148" s="30">
        <f>SUM(D148:I148)</f>
        <v>11708.334070000001</v>
      </c>
      <c r="D148" s="13">
        <f t="shared" ref="D148:I148" si="65">SUM(D160)</f>
        <v>1695.73407</v>
      </c>
      <c r="E148" s="13">
        <f t="shared" si="65"/>
        <v>2200</v>
      </c>
      <c r="F148" s="13">
        <f t="shared" si="65"/>
        <v>1620</v>
      </c>
      <c r="G148" s="13">
        <f t="shared" si="65"/>
        <v>1120</v>
      </c>
      <c r="H148" s="13">
        <f t="shared" si="65"/>
        <v>2536.3000000000002</v>
      </c>
      <c r="I148" s="13">
        <f t="shared" si="65"/>
        <v>2536.3000000000002</v>
      </c>
      <c r="J148" s="6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</row>
    <row r="149" spans="1:171" ht="12.75" customHeight="1" x14ac:dyDescent="0.25">
      <c r="A149" s="9">
        <f t="shared" si="59"/>
        <v>139</v>
      </c>
      <c r="B149" s="17" t="s">
        <v>9</v>
      </c>
      <c r="C149" s="18"/>
      <c r="D149" s="18"/>
      <c r="E149" s="18"/>
      <c r="F149" s="18"/>
      <c r="G149" s="18"/>
      <c r="H149" s="18"/>
      <c r="I149" s="18"/>
      <c r="J149" s="19"/>
    </row>
    <row r="150" spans="1:171" ht="38.25" x14ac:dyDescent="0.25">
      <c r="A150" s="9">
        <f t="shared" si="59"/>
        <v>140</v>
      </c>
      <c r="B150" s="12" t="s">
        <v>21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6">
        <v>0</v>
      </c>
      <c r="J150" s="69" t="s">
        <v>28</v>
      </c>
    </row>
    <row r="151" spans="1:171" x14ac:dyDescent="0.25">
      <c r="A151" s="9">
        <f t="shared" si="59"/>
        <v>141</v>
      </c>
      <c r="B151" s="12" t="s">
        <v>4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70"/>
    </row>
    <row r="152" spans="1:171" ht="12.75" customHeight="1" x14ac:dyDescent="0.25">
      <c r="A152" s="9">
        <f t="shared" si="59"/>
        <v>142</v>
      </c>
      <c r="B152" s="58" t="s">
        <v>10</v>
      </c>
      <c r="C152" s="59"/>
      <c r="D152" s="59"/>
      <c r="E152" s="59"/>
      <c r="F152" s="59"/>
      <c r="G152" s="59"/>
      <c r="H152" s="59"/>
      <c r="I152" s="59"/>
      <c r="J152" s="60"/>
    </row>
    <row r="153" spans="1:171" ht="51" x14ac:dyDescent="0.25">
      <c r="A153" s="9">
        <f t="shared" si="59"/>
        <v>143</v>
      </c>
      <c r="B153" s="23" t="s">
        <v>23</v>
      </c>
      <c r="C153" s="39">
        <f>SUM(C154)</f>
        <v>0</v>
      </c>
      <c r="D153" s="39">
        <f t="shared" ref="D153:I153" si="66">SUM(D154)</f>
        <v>0</v>
      </c>
      <c r="E153" s="39">
        <f t="shared" si="66"/>
        <v>0</v>
      </c>
      <c r="F153" s="39">
        <f t="shared" si="66"/>
        <v>0</v>
      </c>
      <c r="G153" s="39">
        <f t="shared" si="66"/>
        <v>0</v>
      </c>
      <c r="H153" s="39">
        <f t="shared" si="66"/>
        <v>0</v>
      </c>
      <c r="I153" s="39">
        <f t="shared" si="66"/>
        <v>0</v>
      </c>
      <c r="J153" s="56" t="s">
        <v>28</v>
      </c>
    </row>
    <row r="154" spans="1:171" x14ac:dyDescent="0.25">
      <c r="A154" s="9">
        <f t="shared" si="59"/>
        <v>144</v>
      </c>
      <c r="B154" s="20" t="s">
        <v>4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57"/>
    </row>
    <row r="155" spans="1:171" ht="12" customHeight="1" x14ac:dyDescent="0.25">
      <c r="A155" s="9">
        <f t="shared" si="59"/>
        <v>145</v>
      </c>
      <c r="B155" s="36" t="s">
        <v>11</v>
      </c>
      <c r="C155" s="37"/>
      <c r="D155" s="37"/>
      <c r="E155" s="37"/>
      <c r="F155" s="37"/>
      <c r="G155" s="37"/>
      <c r="H155" s="37"/>
      <c r="I155" s="37"/>
      <c r="J155" s="38"/>
    </row>
    <row r="156" spans="1:171" x14ac:dyDescent="0.25">
      <c r="A156" s="9">
        <f t="shared" si="59"/>
        <v>146</v>
      </c>
      <c r="B156" s="23" t="s">
        <v>8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56" t="s">
        <v>28</v>
      </c>
    </row>
    <row r="157" spans="1:171" x14ac:dyDescent="0.25">
      <c r="A157" s="9">
        <f t="shared" si="59"/>
        <v>147</v>
      </c>
      <c r="B157" s="20" t="s">
        <v>4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57"/>
    </row>
    <row r="158" spans="1:171" ht="15" customHeight="1" x14ac:dyDescent="0.25">
      <c r="A158" s="9">
        <f t="shared" si="59"/>
        <v>148</v>
      </c>
      <c r="B158" s="44" t="s">
        <v>17</v>
      </c>
      <c r="C158" s="18"/>
      <c r="D158" s="18"/>
      <c r="E158" s="18"/>
      <c r="F158" s="18"/>
      <c r="G158" s="18"/>
      <c r="H158" s="18"/>
      <c r="I158" s="18"/>
      <c r="J158" s="19"/>
    </row>
    <row r="159" spans="1:171" ht="38.25" x14ac:dyDescent="0.25">
      <c r="A159" s="9">
        <f t="shared" si="59"/>
        <v>149</v>
      </c>
      <c r="B159" s="42" t="s">
        <v>13</v>
      </c>
      <c r="C159" s="41">
        <f t="shared" ref="C159:I159" si="67">SUM(C160)</f>
        <v>11708.334070000001</v>
      </c>
      <c r="D159" s="41">
        <f t="shared" si="67"/>
        <v>1695.73407</v>
      </c>
      <c r="E159" s="41">
        <f t="shared" si="67"/>
        <v>2200</v>
      </c>
      <c r="F159" s="41">
        <f t="shared" si="67"/>
        <v>1620</v>
      </c>
      <c r="G159" s="41">
        <f t="shared" si="67"/>
        <v>1120</v>
      </c>
      <c r="H159" s="41">
        <f t="shared" si="67"/>
        <v>2536.3000000000002</v>
      </c>
      <c r="I159" s="41">
        <f t="shared" si="67"/>
        <v>2536.3000000000002</v>
      </c>
      <c r="J159" s="64" t="s">
        <v>28</v>
      </c>
    </row>
    <row r="160" spans="1:171" x14ac:dyDescent="0.25">
      <c r="A160" s="9">
        <f t="shared" si="59"/>
        <v>150</v>
      </c>
      <c r="B160" s="31" t="s">
        <v>4</v>
      </c>
      <c r="C160" s="30">
        <f>SUM(D160:I160)</f>
        <v>11708.334070000001</v>
      </c>
      <c r="D160" s="13">
        <f t="shared" ref="D160:I160" si="68">SUM(D163+D172+D175+D187+D190)</f>
        <v>1695.73407</v>
      </c>
      <c r="E160" s="13">
        <f t="shared" si="68"/>
        <v>2200</v>
      </c>
      <c r="F160" s="13">
        <f t="shared" si="68"/>
        <v>1620</v>
      </c>
      <c r="G160" s="13">
        <f t="shared" si="68"/>
        <v>1120</v>
      </c>
      <c r="H160" s="13">
        <f t="shared" si="68"/>
        <v>2536.3000000000002</v>
      </c>
      <c r="I160" s="13">
        <f t="shared" si="68"/>
        <v>2536.3000000000002</v>
      </c>
      <c r="J160" s="65"/>
    </row>
    <row r="161" spans="1:10" ht="15" customHeight="1" x14ac:dyDescent="0.25">
      <c r="A161" s="9">
        <f t="shared" si="59"/>
        <v>151</v>
      </c>
      <c r="B161" s="61" t="s">
        <v>37</v>
      </c>
      <c r="C161" s="62"/>
      <c r="D161" s="62"/>
      <c r="E161" s="62"/>
      <c r="F161" s="62"/>
      <c r="G161" s="62"/>
      <c r="H161" s="62"/>
      <c r="I161" s="62"/>
      <c r="J161" s="63"/>
    </row>
    <row r="162" spans="1:10" x14ac:dyDescent="0.25">
      <c r="A162" s="9">
        <f t="shared" si="59"/>
        <v>152</v>
      </c>
      <c r="B162" s="23" t="s">
        <v>24</v>
      </c>
      <c r="C162" s="27">
        <f t="shared" ref="C162:I162" si="69">SUM(C163)</f>
        <v>1959.0449999999998</v>
      </c>
      <c r="D162" s="27">
        <f t="shared" si="69"/>
        <v>226.44499999999999</v>
      </c>
      <c r="E162" s="27">
        <f t="shared" si="69"/>
        <v>300</v>
      </c>
      <c r="F162" s="27">
        <f t="shared" si="69"/>
        <v>300</v>
      </c>
      <c r="G162" s="27">
        <f t="shared" si="69"/>
        <v>300</v>
      </c>
      <c r="H162" s="27">
        <f t="shared" si="69"/>
        <v>416.3</v>
      </c>
      <c r="I162" s="27">
        <f t="shared" si="69"/>
        <v>416.3</v>
      </c>
      <c r="J162" s="56" t="s">
        <v>70</v>
      </c>
    </row>
    <row r="163" spans="1:10" x14ac:dyDescent="0.25">
      <c r="A163" s="9">
        <f t="shared" si="59"/>
        <v>153</v>
      </c>
      <c r="B163" s="23" t="s">
        <v>4</v>
      </c>
      <c r="C163" s="30">
        <f>SUM(D163:I163)</f>
        <v>1959.0449999999998</v>
      </c>
      <c r="D163" s="27">
        <f t="shared" ref="D163:I163" si="70">SUM(D166+D169)</f>
        <v>226.44499999999999</v>
      </c>
      <c r="E163" s="27">
        <f t="shared" si="70"/>
        <v>300</v>
      </c>
      <c r="F163" s="27">
        <f t="shared" si="70"/>
        <v>300</v>
      </c>
      <c r="G163" s="27">
        <f t="shared" si="70"/>
        <v>300</v>
      </c>
      <c r="H163" s="27">
        <f t="shared" si="70"/>
        <v>416.3</v>
      </c>
      <c r="I163" s="27">
        <f t="shared" si="70"/>
        <v>416.3</v>
      </c>
      <c r="J163" s="57"/>
    </row>
    <row r="164" spans="1:10" ht="15" customHeight="1" x14ac:dyDescent="0.25">
      <c r="A164" s="9">
        <f t="shared" si="59"/>
        <v>154</v>
      </c>
      <c r="B164" s="71" t="s">
        <v>36</v>
      </c>
      <c r="C164" s="72"/>
      <c r="D164" s="72"/>
      <c r="E164" s="72"/>
      <c r="F164" s="72"/>
      <c r="G164" s="72"/>
      <c r="H164" s="72"/>
      <c r="I164" s="72"/>
      <c r="J164" s="73"/>
    </row>
    <row r="165" spans="1:10" x14ac:dyDescent="0.25">
      <c r="A165" s="9">
        <f t="shared" si="59"/>
        <v>155</v>
      </c>
      <c r="B165" s="23" t="s">
        <v>27</v>
      </c>
      <c r="C165" s="27">
        <f t="shared" ref="C165:I165" si="71">SUM(C166)</f>
        <v>781.59999999999991</v>
      </c>
      <c r="D165" s="27">
        <f t="shared" si="71"/>
        <v>99</v>
      </c>
      <c r="E165" s="27">
        <f t="shared" si="71"/>
        <v>100</v>
      </c>
      <c r="F165" s="27">
        <f t="shared" si="71"/>
        <v>100</v>
      </c>
      <c r="G165" s="27">
        <f t="shared" si="71"/>
        <v>100</v>
      </c>
      <c r="H165" s="27">
        <f t="shared" si="71"/>
        <v>191.3</v>
      </c>
      <c r="I165" s="27">
        <f t="shared" si="71"/>
        <v>191.3</v>
      </c>
      <c r="J165" s="56">
        <v>36</v>
      </c>
    </row>
    <row r="166" spans="1:10" x14ac:dyDescent="0.25">
      <c r="A166" s="9">
        <f t="shared" si="59"/>
        <v>156</v>
      </c>
      <c r="B166" s="23" t="s">
        <v>4</v>
      </c>
      <c r="C166" s="30">
        <f>SUM(D166:I166)</f>
        <v>781.59999999999991</v>
      </c>
      <c r="D166" s="27">
        <v>99</v>
      </c>
      <c r="E166" s="27">
        <v>100</v>
      </c>
      <c r="F166" s="27">
        <v>100</v>
      </c>
      <c r="G166" s="13">
        <v>100</v>
      </c>
      <c r="H166" s="27">
        <v>191.3</v>
      </c>
      <c r="I166" s="27">
        <v>191.3</v>
      </c>
      <c r="J166" s="57"/>
    </row>
    <row r="167" spans="1:10" ht="22.5" customHeight="1" x14ac:dyDescent="0.25">
      <c r="A167" s="9">
        <f t="shared" si="59"/>
        <v>157</v>
      </c>
      <c r="B167" s="71" t="s">
        <v>38</v>
      </c>
      <c r="C167" s="72"/>
      <c r="D167" s="72"/>
      <c r="E167" s="72"/>
      <c r="F167" s="72"/>
      <c r="G167" s="72"/>
      <c r="H167" s="72"/>
      <c r="I167" s="72"/>
      <c r="J167" s="73"/>
    </row>
    <row r="168" spans="1:10" x14ac:dyDescent="0.25">
      <c r="A168" s="9">
        <f t="shared" si="59"/>
        <v>158</v>
      </c>
      <c r="B168" s="23" t="s">
        <v>27</v>
      </c>
      <c r="C168" s="27">
        <f t="shared" ref="C168:I168" si="72">SUM(C169)</f>
        <v>1177.4449999999999</v>
      </c>
      <c r="D168" s="27">
        <f t="shared" si="72"/>
        <v>127.44499999999999</v>
      </c>
      <c r="E168" s="27">
        <f t="shared" si="72"/>
        <v>200</v>
      </c>
      <c r="F168" s="27">
        <f t="shared" si="72"/>
        <v>200</v>
      </c>
      <c r="G168" s="27">
        <f t="shared" si="72"/>
        <v>200</v>
      </c>
      <c r="H168" s="27">
        <f t="shared" si="72"/>
        <v>225</v>
      </c>
      <c r="I168" s="27">
        <f t="shared" si="72"/>
        <v>225</v>
      </c>
      <c r="J168" s="56">
        <v>37</v>
      </c>
    </row>
    <row r="169" spans="1:10" x14ac:dyDescent="0.25">
      <c r="A169" s="9">
        <f t="shared" si="59"/>
        <v>159</v>
      </c>
      <c r="B169" s="23" t="s">
        <v>4</v>
      </c>
      <c r="C169" s="30">
        <f>SUM(D169:I169)</f>
        <v>1177.4449999999999</v>
      </c>
      <c r="D169" s="27">
        <v>127.44499999999999</v>
      </c>
      <c r="E169" s="13">
        <v>200</v>
      </c>
      <c r="F169" s="13">
        <v>200</v>
      </c>
      <c r="G169" s="13">
        <v>200</v>
      </c>
      <c r="H169" s="27">
        <v>225</v>
      </c>
      <c r="I169" s="27">
        <v>225</v>
      </c>
      <c r="J169" s="57"/>
    </row>
    <row r="170" spans="1:10" ht="15" customHeight="1" x14ac:dyDescent="0.25">
      <c r="A170" s="9">
        <f t="shared" si="59"/>
        <v>160</v>
      </c>
      <c r="B170" s="61" t="s">
        <v>39</v>
      </c>
      <c r="C170" s="62"/>
      <c r="D170" s="62"/>
      <c r="E170" s="62"/>
      <c r="F170" s="62"/>
      <c r="G170" s="62"/>
      <c r="H170" s="62"/>
      <c r="I170" s="62"/>
      <c r="J170" s="63"/>
    </row>
    <row r="171" spans="1:10" x14ac:dyDescent="0.25">
      <c r="A171" s="9">
        <f t="shared" si="59"/>
        <v>161</v>
      </c>
      <c r="B171" s="23" t="s">
        <v>27</v>
      </c>
      <c r="C171" s="27">
        <f t="shared" ref="C171:I171" si="73">SUM(C172)</f>
        <v>7299.6556300000002</v>
      </c>
      <c r="D171" s="27">
        <f t="shared" si="73"/>
        <v>1299.65563</v>
      </c>
      <c r="E171" s="27">
        <f t="shared" si="73"/>
        <v>1500</v>
      </c>
      <c r="F171" s="27">
        <f t="shared" si="73"/>
        <v>1000</v>
      </c>
      <c r="G171" s="27">
        <f t="shared" si="73"/>
        <v>500</v>
      </c>
      <c r="H171" s="27">
        <f t="shared" si="73"/>
        <v>1500</v>
      </c>
      <c r="I171" s="27">
        <f t="shared" si="73"/>
        <v>1500</v>
      </c>
      <c r="J171" s="56">
        <v>38</v>
      </c>
    </row>
    <row r="172" spans="1:10" x14ac:dyDescent="0.25">
      <c r="A172" s="9">
        <f t="shared" si="59"/>
        <v>162</v>
      </c>
      <c r="B172" s="23" t="s">
        <v>4</v>
      </c>
      <c r="C172" s="30">
        <f>SUM(D172:I172)</f>
        <v>7299.6556300000002</v>
      </c>
      <c r="D172" s="27">
        <v>1299.65563</v>
      </c>
      <c r="E172" s="13">
        <v>1500</v>
      </c>
      <c r="F172" s="13">
        <v>1000</v>
      </c>
      <c r="G172" s="13">
        <v>500</v>
      </c>
      <c r="H172" s="27">
        <v>1500</v>
      </c>
      <c r="I172" s="27">
        <v>1500</v>
      </c>
      <c r="J172" s="57"/>
    </row>
    <row r="173" spans="1:10" ht="23.25" customHeight="1" x14ac:dyDescent="0.25">
      <c r="A173" s="9">
        <f t="shared" si="59"/>
        <v>163</v>
      </c>
      <c r="B173" s="61" t="s">
        <v>40</v>
      </c>
      <c r="C173" s="62"/>
      <c r="D173" s="62"/>
      <c r="E173" s="62"/>
      <c r="F173" s="62"/>
      <c r="G173" s="62"/>
      <c r="H173" s="62"/>
      <c r="I173" s="62"/>
      <c r="J173" s="63"/>
    </row>
    <row r="174" spans="1:10" x14ac:dyDescent="0.25">
      <c r="A174" s="9">
        <f t="shared" si="59"/>
        <v>164</v>
      </c>
      <c r="B174" s="23" t="s">
        <v>24</v>
      </c>
      <c r="C174" s="27">
        <f t="shared" ref="C174:I174" si="74">SUM(C175)</f>
        <v>650.63344000000006</v>
      </c>
      <c r="D174" s="27">
        <f t="shared" si="74"/>
        <v>70.633440000000007</v>
      </c>
      <c r="E174" s="27">
        <f t="shared" si="74"/>
        <v>100</v>
      </c>
      <c r="F174" s="27">
        <f t="shared" si="74"/>
        <v>120</v>
      </c>
      <c r="G174" s="27">
        <f t="shared" si="74"/>
        <v>120</v>
      </c>
      <c r="H174" s="27">
        <f t="shared" si="74"/>
        <v>120</v>
      </c>
      <c r="I174" s="27">
        <f t="shared" si="74"/>
        <v>120</v>
      </c>
      <c r="J174" s="56" t="s">
        <v>77</v>
      </c>
    </row>
    <row r="175" spans="1:10" x14ac:dyDescent="0.25">
      <c r="A175" s="9">
        <f t="shared" si="59"/>
        <v>165</v>
      </c>
      <c r="B175" s="14" t="s">
        <v>4</v>
      </c>
      <c r="C175" s="30">
        <f>SUM(D175:I175)</f>
        <v>650.63344000000006</v>
      </c>
      <c r="D175" s="28">
        <f t="shared" ref="D175:I175" si="75">SUM(D184+D178+D181)</f>
        <v>70.633440000000007</v>
      </c>
      <c r="E175" s="28">
        <f t="shared" si="75"/>
        <v>100</v>
      </c>
      <c r="F175" s="28">
        <f t="shared" si="75"/>
        <v>120</v>
      </c>
      <c r="G175" s="28">
        <f t="shared" si="75"/>
        <v>120</v>
      </c>
      <c r="H175" s="28">
        <f t="shared" si="75"/>
        <v>120</v>
      </c>
      <c r="I175" s="28">
        <f t="shared" si="75"/>
        <v>120</v>
      </c>
      <c r="J175" s="57"/>
    </row>
    <row r="176" spans="1:10" ht="15" customHeight="1" x14ac:dyDescent="0.25">
      <c r="A176" s="9">
        <f t="shared" si="59"/>
        <v>166</v>
      </c>
      <c r="B176" s="71" t="s">
        <v>41</v>
      </c>
      <c r="C176" s="72"/>
      <c r="D176" s="72"/>
      <c r="E176" s="72"/>
      <c r="F176" s="72"/>
      <c r="G176" s="72"/>
      <c r="H176" s="72"/>
      <c r="I176" s="72"/>
      <c r="J176" s="73"/>
    </row>
    <row r="177" spans="1:10" x14ac:dyDescent="0.25">
      <c r="A177" s="9">
        <f t="shared" si="59"/>
        <v>167</v>
      </c>
      <c r="B177" s="14" t="s">
        <v>24</v>
      </c>
      <c r="C177" s="22">
        <f t="shared" ref="C177:I177" si="76">SUM(C178)</f>
        <v>301.94400000000002</v>
      </c>
      <c r="D177" s="22">
        <f t="shared" si="76"/>
        <v>21.943999999999999</v>
      </c>
      <c r="E177" s="22">
        <f t="shared" si="76"/>
        <v>40</v>
      </c>
      <c r="F177" s="22">
        <f t="shared" si="76"/>
        <v>60</v>
      </c>
      <c r="G177" s="22">
        <f t="shared" si="76"/>
        <v>60</v>
      </c>
      <c r="H177" s="22">
        <f t="shared" si="76"/>
        <v>60</v>
      </c>
      <c r="I177" s="22">
        <f t="shared" si="76"/>
        <v>60</v>
      </c>
      <c r="J177" s="56">
        <v>41</v>
      </c>
    </row>
    <row r="178" spans="1:10" x14ac:dyDescent="0.25">
      <c r="A178" s="9">
        <f t="shared" si="59"/>
        <v>168</v>
      </c>
      <c r="B178" s="23" t="s">
        <v>4</v>
      </c>
      <c r="C178" s="30">
        <f>SUM(D178:I178)</f>
        <v>301.94400000000002</v>
      </c>
      <c r="D178" s="24">
        <v>21.943999999999999</v>
      </c>
      <c r="E178" s="54">
        <v>40</v>
      </c>
      <c r="F178" s="24">
        <v>60</v>
      </c>
      <c r="G178" s="24">
        <v>60</v>
      </c>
      <c r="H178" s="24">
        <v>60</v>
      </c>
      <c r="I178" s="24">
        <v>60</v>
      </c>
      <c r="J178" s="57"/>
    </row>
    <row r="179" spans="1:10" x14ac:dyDescent="0.25">
      <c r="A179" s="9">
        <f t="shared" si="59"/>
        <v>169</v>
      </c>
      <c r="B179" s="71" t="s">
        <v>42</v>
      </c>
      <c r="C179" s="72"/>
      <c r="D179" s="72"/>
      <c r="E179" s="72"/>
      <c r="F179" s="72"/>
      <c r="G179" s="72"/>
      <c r="H179" s="72"/>
      <c r="I179" s="72"/>
      <c r="J179" s="73"/>
    </row>
    <row r="180" spans="1:10" x14ac:dyDescent="0.25">
      <c r="A180" s="9">
        <f t="shared" si="59"/>
        <v>170</v>
      </c>
      <c r="B180" s="14" t="s">
        <v>24</v>
      </c>
      <c r="C180" s="22">
        <f t="shared" ref="C180:I180" si="77">SUM(C181)</f>
        <v>173.68943999999999</v>
      </c>
      <c r="D180" s="22">
        <f t="shared" si="77"/>
        <v>23.689440000000001</v>
      </c>
      <c r="E180" s="22">
        <f t="shared" si="77"/>
        <v>30</v>
      </c>
      <c r="F180" s="22">
        <f t="shared" si="77"/>
        <v>30</v>
      </c>
      <c r="G180" s="22">
        <f t="shared" si="77"/>
        <v>30</v>
      </c>
      <c r="H180" s="22">
        <f t="shared" si="77"/>
        <v>30</v>
      </c>
      <c r="I180" s="22">
        <f t="shared" si="77"/>
        <v>30</v>
      </c>
      <c r="J180" s="56">
        <v>42</v>
      </c>
    </row>
    <row r="181" spans="1:10" x14ac:dyDescent="0.25">
      <c r="A181" s="9">
        <f t="shared" si="59"/>
        <v>171</v>
      </c>
      <c r="B181" s="23" t="s">
        <v>4</v>
      </c>
      <c r="C181" s="30">
        <f>SUM(D181:I181)</f>
        <v>173.68943999999999</v>
      </c>
      <c r="D181" s="24">
        <v>23.689440000000001</v>
      </c>
      <c r="E181" s="24">
        <v>30</v>
      </c>
      <c r="F181" s="24">
        <v>30</v>
      </c>
      <c r="G181" s="24">
        <v>30</v>
      </c>
      <c r="H181" s="24">
        <v>30</v>
      </c>
      <c r="I181" s="24">
        <v>30</v>
      </c>
      <c r="J181" s="57"/>
    </row>
    <row r="182" spans="1:10" ht="12" customHeight="1" x14ac:dyDescent="0.25">
      <c r="A182" s="9">
        <f t="shared" si="59"/>
        <v>172</v>
      </c>
      <c r="B182" s="71" t="s">
        <v>43</v>
      </c>
      <c r="C182" s="72"/>
      <c r="D182" s="72"/>
      <c r="E182" s="72"/>
      <c r="F182" s="72"/>
      <c r="G182" s="72"/>
      <c r="H182" s="72"/>
      <c r="I182" s="72"/>
      <c r="J182" s="73"/>
    </row>
    <row r="183" spans="1:10" x14ac:dyDescent="0.25">
      <c r="A183" s="9">
        <f t="shared" si="59"/>
        <v>173</v>
      </c>
      <c r="B183" s="14" t="s">
        <v>24</v>
      </c>
      <c r="C183" s="30">
        <f>SUM(D183:I183)</f>
        <v>175</v>
      </c>
      <c r="D183" s="22">
        <f t="shared" ref="D183:I183" si="78">SUM(D184)</f>
        <v>25</v>
      </c>
      <c r="E183" s="22">
        <f t="shared" si="78"/>
        <v>30</v>
      </c>
      <c r="F183" s="22">
        <f t="shared" si="78"/>
        <v>30</v>
      </c>
      <c r="G183" s="22">
        <f t="shared" si="78"/>
        <v>30</v>
      </c>
      <c r="H183" s="22">
        <f t="shared" si="78"/>
        <v>30</v>
      </c>
      <c r="I183" s="22">
        <f t="shared" si="78"/>
        <v>30</v>
      </c>
      <c r="J183" s="56">
        <v>43</v>
      </c>
    </row>
    <row r="184" spans="1:10" x14ac:dyDescent="0.25">
      <c r="A184" s="9">
        <f t="shared" si="59"/>
        <v>174</v>
      </c>
      <c r="B184" s="23" t="s">
        <v>4</v>
      </c>
      <c r="C184" s="30">
        <f>SUM(D184:I184)</f>
        <v>175</v>
      </c>
      <c r="D184" s="24">
        <v>25</v>
      </c>
      <c r="E184" s="24">
        <v>30</v>
      </c>
      <c r="F184" s="24">
        <v>30</v>
      </c>
      <c r="G184" s="24">
        <v>30</v>
      </c>
      <c r="H184" s="24">
        <v>30</v>
      </c>
      <c r="I184" s="24">
        <v>30</v>
      </c>
      <c r="J184" s="57"/>
    </row>
    <row r="185" spans="1:10" x14ac:dyDescent="0.25">
      <c r="A185" s="9">
        <f t="shared" si="59"/>
        <v>175</v>
      </c>
      <c r="B185" s="61" t="s">
        <v>49</v>
      </c>
      <c r="C185" s="62"/>
      <c r="D185" s="62"/>
      <c r="E185" s="62"/>
      <c r="F185" s="62"/>
      <c r="G185" s="62"/>
      <c r="H185" s="62"/>
      <c r="I185" s="62"/>
      <c r="J185" s="63"/>
    </row>
    <row r="186" spans="1:10" x14ac:dyDescent="0.25">
      <c r="A186" s="9">
        <f t="shared" si="59"/>
        <v>176</v>
      </c>
      <c r="B186" s="23" t="s">
        <v>16</v>
      </c>
      <c r="C186" s="27">
        <f t="shared" ref="C186:I186" si="79">SUM(C187)</f>
        <v>1700</v>
      </c>
      <c r="D186" s="27">
        <f t="shared" si="79"/>
        <v>0</v>
      </c>
      <c r="E186" s="27">
        <f t="shared" si="79"/>
        <v>300</v>
      </c>
      <c r="F186" s="27">
        <f t="shared" si="79"/>
        <v>200</v>
      </c>
      <c r="G186" s="27">
        <f t="shared" si="79"/>
        <v>200</v>
      </c>
      <c r="H186" s="27">
        <f t="shared" si="79"/>
        <v>500</v>
      </c>
      <c r="I186" s="27">
        <f t="shared" si="79"/>
        <v>500</v>
      </c>
      <c r="J186" s="56">
        <v>45</v>
      </c>
    </row>
    <row r="187" spans="1:10" x14ac:dyDescent="0.25">
      <c r="A187" s="9">
        <f t="shared" si="59"/>
        <v>177</v>
      </c>
      <c r="B187" s="23" t="s">
        <v>4</v>
      </c>
      <c r="C187" s="27">
        <f>SUM(D187:I187)</f>
        <v>1700</v>
      </c>
      <c r="D187" s="27">
        <v>0</v>
      </c>
      <c r="E187" s="13">
        <v>300</v>
      </c>
      <c r="F187" s="13">
        <v>200</v>
      </c>
      <c r="G187" s="13">
        <v>200</v>
      </c>
      <c r="H187" s="27">
        <v>500</v>
      </c>
      <c r="I187" s="27">
        <v>500</v>
      </c>
      <c r="J187" s="57"/>
    </row>
    <row r="188" spans="1:10" x14ac:dyDescent="0.25">
      <c r="A188" s="9">
        <f t="shared" si="59"/>
        <v>178</v>
      </c>
      <c r="B188" s="61" t="s">
        <v>76</v>
      </c>
      <c r="C188" s="62"/>
      <c r="D188" s="62"/>
      <c r="E188" s="62"/>
      <c r="F188" s="62"/>
      <c r="G188" s="62"/>
      <c r="H188" s="62"/>
      <c r="I188" s="62"/>
      <c r="J188" s="63"/>
    </row>
    <row r="189" spans="1:10" x14ac:dyDescent="0.25">
      <c r="A189" s="9">
        <f t="shared" si="59"/>
        <v>179</v>
      </c>
      <c r="B189" s="23" t="s">
        <v>16</v>
      </c>
      <c r="C189" s="27">
        <f t="shared" ref="C189:I189" si="80">SUM(C190)</f>
        <v>99</v>
      </c>
      <c r="D189" s="27">
        <f t="shared" si="80"/>
        <v>99</v>
      </c>
      <c r="E189" s="27">
        <f t="shared" si="80"/>
        <v>0</v>
      </c>
      <c r="F189" s="27">
        <f t="shared" si="80"/>
        <v>0</v>
      </c>
      <c r="G189" s="27">
        <f t="shared" si="80"/>
        <v>0</v>
      </c>
      <c r="H189" s="27">
        <f t="shared" si="80"/>
        <v>0</v>
      </c>
      <c r="I189" s="27">
        <f t="shared" si="80"/>
        <v>0</v>
      </c>
      <c r="J189" s="92">
        <v>39</v>
      </c>
    </row>
    <row r="190" spans="1:10" x14ac:dyDescent="0.25">
      <c r="A190" s="9">
        <f t="shared" si="59"/>
        <v>180</v>
      </c>
      <c r="B190" s="23" t="s">
        <v>4</v>
      </c>
      <c r="C190" s="27">
        <f>SUM(D190:I190)</f>
        <v>99</v>
      </c>
      <c r="D190" s="27">
        <v>99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93"/>
    </row>
    <row r="191" spans="1:10" ht="32.25" customHeight="1" x14ac:dyDescent="0.25">
      <c r="A191" s="9">
        <f t="shared" si="59"/>
        <v>181</v>
      </c>
      <c r="B191" s="66" t="s">
        <v>69</v>
      </c>
      <c r="C191" s="74"/>
      <c r="D191" s="74"/>
      <c r="E191" s="74"/>
      <c r="F191" s="74"/>
      <c r="G191" s="74"/>
      <c r="H191" s="74"/>
      <c r="I191" s="74"/>
      <c r="J191" s="75"/>
    </row>
    <row r="192" spans="1:10" ht="25.5" x14ac:dyDescent="0.25">
      <c r="A192" s="9">
        <f t="shared" si="59"/>
        <v>182</v>
      </c>
      <c r="B192" s="42" t="s">
        <v>59</v>
      </c>
      <c r="C192" s="45">
        <f>SUM(D192:I192)</f>
        <v>24052.61449</v>
      </c>
      <c r="D192" s="41">
        <f t="shared" ref="D192:I192" si="81">SUM(D193)</f>
        <v>5496.6144899999999</v>
      </c>
      <c r="E192" s="41">
        <f t="shared" si="81"/>
        <v>3800</v>
      </c>
      <c r="F192" s="41">
        <f t="shared" si="81"/>
        <v>3600</v>
      </c>
      <c r="G192" s="41">
        <f t="shared" si="81"/>
        <v>3650</v>
      </c>
      <c r="H192" s="41">
        <f t="shared" si="81"/>
        <v>3753</v>
      </c>
      <c r="I192" s="41">
        <f t="shared" si="81"/>
        <v>3753</v>
      </c>
      <c r="J192" s="64" t="s">
        <v>28</v>
      </c>
    </row>
    <row r="193" spans="1:10" x14ac:dyDescent="0.25">
      <c r="A193" s="9">
        <f t="shared" si="59"/>
        <v>183</v>
      </c>
      <c r="B193" s="12" t="s">
        <v>4</v>
      </c>
      <c r="C193" s="30">
        <f>SUM(D193:I193)</f>
        <v>24052.61449</v>
      </c>
      <c r="D193" s="13">
        <f t="shared" ref="D193:I193" si="82">SUM(D196+D208)</f>
        <v>5496.6144899999999</v>
      </c>
      <c r="E193" s="13">
        <f t="shared" si="82"/>
        <v>3800</v>
      </c>
      <c r="F193" s="13">
        <f t="shared" si="82"/>
        <v>3600</v>
      </c>
      <c r="G193" s="13">
        <f t="shared" si="82"/>
        <v>3650</v>
      </c>
      <c r="H193" s="13">
        <f t="shared" si="82"/>
        <v>3753</v>
      </c>
      <c r="I193" s="13">
        <f t="shared" si="82"/>
        <v>3753</v>
      </c>
      <c r="J193" s="65"/>
    </row>
    <row r="194" spans="1:10" x14ac:dyDescent="0.25">
      <c r="A194" s="9">
        <f t="shared" si="59"/>
        <v>184</v>
      </c>
      <c r="B194" s="17" t="s">
        <v>9</v>
      </c>
      <c r="C194" s="18"/>
      <c r="D194" s="18"/>
      <c r="E194" s="18"/>
      <c r="F194" s="18"/>
      <c r="G194" s="18"/>
      <c r="H194" s="18"/>
      <c r="I194" s="18"/>
      <c r="J194" s="19"/>
    </row>
    <row r="195" spans="1:10" ht="38.25" x14ac:dyDescent="0.25">
      <c r="A195" s="9">
        <f t="shared" si="59"/>
        <v>185</v>
      </c>
      <c r="B195" s="12" t="s">
        <v>21</v>
      </c>
      <c r="C195" s="13">
        <f>SUM(D195:I195)</f>
        <v>1515</v>
      </c>
      <c r="D195" s="13">
        <f t="shared" ref="D195:I195" si="83">SUM(D196)</f>
        <v>1515</v>
      </c>
      <c r="E195" s="13">
        <f t="shared" si="83"/>
        <v>0</v>
      </c>
      <c r="F195" s="13">
        <f t="shared" si="83"/>
        <v>0</v>
      </c>
      <c r="G195" s="13">
        <f t="shared" si="83"/>
        <v>0</v>
      </c>
      <c r="H195" s="13">
        <f t="shared" si="83"/>
        <v>0</v>
      </c>
      <c r="I195" s="13">
        <f t="shared" si="83"/>
        <v>0</v>
      </c>
      <c r="J195" s="69" t="s">
        <v>28</v>
      </c>
    </row>
    <row r="196" spans="1:10" x14ac:dyDescent="0.25">
      <c r="A196" s="9">
        <f t="shared" si="59"/>
        <v>186</v>
      </c>
      <c r="B196" s="12" t="s">
        <v>4</v>
      </c>
      <c r="C196" s="13">
        <f>SUM(D196:I196)</f>
        <v>1515</v>
      </c>
      <c r="D196" s="13">
        <f t="shared" ref="D196:I196" si="84">SUM(D199+D205)</f>
        <v>1515</v>
      </c>
      <c r="E196" s="13">
        <f t="shared" si="84"/>
        <v>0</v>
      </c>
      <c r="F196" s="13">
        <f t="shared" si="84"/>
        <v>0</v>
      </c>
      <c r="G196" s="13">
        <f t="shared" si="84"/>
        <v>0</v>
      </c>
      <c r="H196" s="13">
        <f t="shared" si="84"/>
        <v>0</v>
      </c>
      <c r="I196" s="13">
        <f t="shared" si="84"/>
        <v>0</v>
      </c>
      <c r="J196" s="70"/>
    </row>
    <row r="197" spans="1:10" x14ac:dyDescent="0.25">
      <c r="A197" s="9">
        <f t="shared" si="59"/>
        <v>187</v>
      </c>
      <c r="B197" s="58" t="s">
        <v>10</v>
      </c>
      <c r="C197" s="59"/>
      <c r="D197" s="59"/>
      <c r="E197" s="59"/>
      <c r="F197" s="59"/>
      <c r="G197" s="59"/>
      <c r="H197" s="59"/>
      <c r="I197" s="59"/>
      <c r="J197" s="60"/>
    </row>
    <row r="198" spans="1:10" ht="51" x14ac:dyDescent="0.25">
      <c r="A198" s="9">
        <f t="shared" si="59"/>
        <v>188</v>
      </c>
      <c r="B198" s="23" t="s">
        <v>23</v>
      </c>
      <c r="C198" s="39">
        <f>SUM(C199)</f>
        <v>1515</v>
      </c>
      <c r="D198" s="39">
        <f t="shared" ref="D198:I198" si="85">SUM(D199)</f>
        <v>1515</v>
      </c>
      <c r="E198" s="39">
        <f t="shared" si="85"/>
        <v>0</v>
      </c>
      <c r="F198" s="39">
        <f t="shared" si="85"/>
        <v>0</v>
      </c>
      <c r="G198" s="39">
        <f t="shared" si="85"/>
        <v>0</v>
      </c>
      <c r="H198" s="39">
        <f t="shared" si="85"/>
        <v>0</v>
      </c>
      <c r="I198" s="39">
        <f t="shared" si="85"/>
        <v>0</v>
      </c>
      <c r="J198" s="56" t="s">
        <v>28</v>
      </c>
    </row>
    <row r="199" spans="1:10" x14ac:dyDescent="0.25">
      <c r="A199" s="9">
        <f t="shared" si="59"/>
        <v>189</v>
      </c>
      <c r="B199" s="20" t="s">
        <v>4</v>
      </c>
      <c r="C199" s="27">
        <f>SUM(D199:I199)</f>
        <v>1515</v>
      </c>
      <c r="D199" s="27">
        <f t="shared" ref="D199:I199" si="86">SUM(D202)</f>
        <v>1515</v>
      </c>
      <c r="E199" s="27">
        <f t="shared" si="86"/>
        <v>0</v>
      </c>
      <c r="F199" s="27">
        <f t="shared" si="86"/>
        <v>0</v>
      </c>
      <c r="G199" s="27">
        <f t="shared" si="86"/>
        <v>0</v>
      </c>
      <c r="H199" s="27">
        <f t="shared" si="86"/>
        <v>0</v>
      </c>
      <c r="I199" s="27">
        <f t="shared" si="86"/>
        <v>0</v>
      </c>
      <c r="J199" s="57"/>
    </row>
    <row r="200" spans="1:10" ht="14.25" customHeight="1" x14ac:dyDescent="0.25">
      <c r="A200" s="9">
        <f t="shared" si="59"/>
        <v>190</v>
      </c>
      <c r="B200" s="61" t="s">
        <v>68</v>
      </c>
      <c r="C200" s="62"/>
      <c r="D200" s="62"/>
      <c r="E200" s="62"/>
      <c r="F200" s="62"/>
      <c r="G200" s="62"/>
      <c r="H200" s="62"/>
      <c r="I200" s="62"/>
      <c r="J200" s="63"/>
    </row>
    <row r="201" spans="1:10" x14ac:dyDescent="0.25">
      <c r="A201" s="9">
        <f t="shared" si="59"/>
        <v>191</v>
      </c>
      <c r="B201" s="23" t="s">
        <v>16</v>
      </c>
      <c r="C201" s="27">
        <f t="shared" ref="C201:I201" si="87">SUM(C202)</f>
        <v>1515</v>
      </c>
      <c r="D201" s="27">
        <f t="shared" si="87"/>
        <v>1515</v>
      </c>
      <c r="E201" s="27">
        <f t="shared" si="87"/>
        <v>0</v>
      </c>
      <c r="F201" s="27">
        <f t="shared" si="87"/>
        <v>0</v>
      </c>
      <c r="G201" s="27">
        <f t="shared" si="87"/>
        <v>0</v>
      </c>
      <c r="H201" s="27">
        <f t="shared" si="87"/>
        <v>0</v>
      </c>
      <c r="I201" s="27">
        <f t="shared" si="87"/>
        <v>0</v>
      </c>
      <c r="J201" s="56">
        <v>49</v>
      </c>
    </row>
    <row r="202" spans="1:10" x14ac:dyDescent="0.25">
      <c r="A202" s="9">
        <f t="shared" si="59"/>
        <v>192</v>
      </c>
      <c r="B202" s="23" t="s">
        <v>4</v>
      </c>
      <c r="C202" s="27">
        <f>SUM(D202:I202)</f>
        <v>1515</v>
      </c>
      <c r="D202" s="27">
        <v>1515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57"/>
    </row>
    <row r="203" spans="1:10" ht="25.5" x14ac:dyDescent="0.25">
      <c r="A203" s="9">
        <f t="shared" si="59"/>
        <v>193</v>
      </c>
      <c r="B203" s="36" t="s">
        <v>11</v>
      </c>
      <c r="C203" s="48"/>
      <c r="D203" s="48"/>
      <c r="E203" s="48"/>
      <c r="F203" s="48"/>
      <c r="G203" s="48"/>
      <c r="H203" s="48"/>
      <c r="I203" s="48"/>
      <c r="J203" s="38"/>
    </row>
    <row r="204" spans="1:10" x14ac:dyDescent="0.25">
      <c r="A204" s="9">
        <f t="shared" si="59"/>
        <v>194</v>
      </c>
      <c r="B204" s="23" t="s">
        <v>8</v>
      </c>
      <c r="C204" s="24">
        <v>0</v>
      </c>
      <c r="D204" s="24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56" t="s">
        <v>28</v>
      </c>
    </row>
    <row r="205" spans="1:10" x14ac:dyDescent="0.25">
      <c r="A205" s="9">
        <f t="shared" si="59"/>
        <v>195</v>
      </c>
      <c r="B205" s="20" t="s">
        <v>4</v>
      </c>
      <c r="C205" s="24">
        <v>0</v>
      </c>
      <c r="D205" s="24">
        <v>0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57"/>
    </row>
    <row r="206" spans="1:10" x14ac:dyDescent="0.25">
      <c r="A206" s="9">
        <f t="shared" si="59"/>
        <v>196</v>
      </c>
      <c r="B206" s="44" t="s">
        <v>17</v>
      </c>
      <c r="C206" s="18"/>
      <c r="D206" s="18"/>
      <c r="E206" s="18"/>
      <c r="F206" s="18"/>
      <c r="G206" s="18"/>
      <c r="H206" s="18"/>
      <c r="I206" s="18"/>
      <c r="J206" s="19"/>
    </row>
    <row r="207" spans="1:10" ht="38.25" x14ac:dyDescent="0.25">
      <c r="A207" s="9">
        <f t="shared" si="59"/>
        <v>197</v>
      </c>
      <c r="B207" s="42" t="s">
        <v>13</v>
      </c>
      <c r="C207" s="41">
        <f t="shared" ref="C207:I207" si="88">SUM(C208)</f>
        <v>22537.61449</v>
      </c>
      <c r="D207" s="41">
        <f t="shared" si="88"/>
        <v>3981.6144899999999</v>
      </c>
      <c r="E207" s="41">
        <f t="shared" si="88"/>
        <v>3800</v>
      </c>
      <c r="F207" s="41">
        <f t="shared" si="88"/>
        <v>3600</v>
      </c>
      <c r="G207" s="41">
        <f t="shared" si="88"/>
        <v>3650</v>
      </c>
      <c r="H207" s="41">
        <f t="shared" si="88"/>
        <v>3753</v>
      </c>
      <c r="I207" s="41">
        <f t="shared" si="88"/>
        <v>3753</v>
      </c>
      <c r="J207" s="64" t="s">
        <v>28</v>
      </c>
    </row>
    <row r="208" spans="1:10" x14ac:dyDescent="0.25">
      <c r="A208" s="9">
        <f t="shared" si="59"/>
        <v>198</v>
      </c>
      <c r="B208" s="31" t="s">
        <v>4</v>
      </c>
      <c r="C208" s="30">
        <f>SUM(D208:I208)</f>
        <v>22537.61449</v>
      </c>
      <c r="D208" s="13">
        <f t="shared" ref="D208:I208" si="89">SUM(D211+D214)</f>
        <v>3981.6144899999999</v>
      </c>
      <c r="E208" s="13">
        <f t="shared" si="89"/>
        <v>3800</v>
      </c>
      <c r="F208" s="13">
        <f t="shared" si="89"/>
        <v>3600</v>
      </c>
      <c r="G208" s="13">
        <f t="shared" si="89"/>
        <v>3650</v>
      </c>
      <c r="H208" s="13">
        <f t="shared" si="89"/>
        <v>3753</v>
      </c>
      <c r="I208" s="13">
        <f t="shared" si="89"/>
        <v>3753</v>
      </c>
      <c r="J208" s="65"/>
    </row>
    <row r="209" spans="1:10" ht="17.25" customHeight="1" x14ac:dyDescent="0.25">
      <c r="A209" s="9">
        <f t="shared" si="59"/>
        <v>199</v>
      </c>
      <c r="B209" s="61" t="s">
        <v>62</v>
      </c>
      <c r="C209" s="62"/>
      <c r="D209" s="62"/>
      <c r="E209" s="62"/>
      <c r="F209" s="62"/>
      <c r="G209" s="62"/>
      <c r="H209" s="62"/>
      <c r="I209" s="62"/>
      <c r="J209" s="63"/>
    </row>
    <row r="210" spans="1:10" x14ac:dyDescent="0.25">
      <c r="A210" s="9">
        <f t="shared" si="59"/>
        <v>200</v>
      </c>
      <c r="B210" s="23" t="s">
        <v>16</v>
      </c>
      <c r="C210" s="30">
        <f>SUM(D210:I210)</f>
        <v>18581.61449</v>
      </c>
      <c r="D210" s="27">
        <f t="shared" ref="D210:I210" si="90">SUM(D211:D211)</f>
        <v>3381.6144899999999</v>
      </c>
      <c r="E210" s="27">
        <f t="shared" si="90"/>
        <v>3200</v>
      </c>
      <c r="F210" s="27">
        <f t="shared" si="90"/>
        <v>3000</v>
      </c>
      <c r="G210" s="27">
        <f t="shared" si="90"/>
        <v>3000</v>
      </c>
      <c r="H210" s="27">
        <f t="shared" si="90"/>
        <v>3000</v>
      </c>
      <c r="I210" s="27">
        <f t="shared" si="90"/>
        <v>3000</v>
      </c>
      <c r="J210" s="56">
        <v>50</v>
      </c>
    </row>
    <row r="211" spans="1:10" x14ac:dyDescent="0.25">
      <c r="A211" s="9">
        <f t="shared" si="59"/>
        <v>201</v>
      </c>
      <c r="B211" s="23" t="s">
        <v>4</v>
      </c>
      <c r="C211" s="30">
        <f>SUM(D211:I211)</f>
        <v>18581.61449</v>
      </c>
      <c r="D211" s="27">
        <v>3381.6144899999999</v>
      </c>
      <c r="E211" s="13">
        <v>3200</v>
      </c>
      <c r="F211" s="27">
        <v>3000</v>
      </c>
      <c r="G211" s="27">
        <v>3000</v>
      </c>
      <c r="H211" s="27">
        <v>3000</v>
      </c>
      <c r="I211" s="27">
        <v>3000</v>
      </c>
      <c r="J211" s="57"/>
    </row>
    <row r="212" spans="1:10" x14ac:dyDescent="0.25">
      <c r="A212" s="9">
        <f t="shared" si="59"/>
        <v>202</v>
      </c>
      <c r="B212" s="61" t="s">
        <v>58</v>
      </c>
      <c r="C212" s="62"/>
      <c r="D212" s="62"/>
      <c r="E212" s="62"/>
      <c r="F212" s="62"/>
      <c r="G212" s="62"/>
      <c r="H212" s="62"/>
      <c r="I212" s="62"/>
      <c r="J212" s="63"/>
    </row>
    <row r="213" spans="1:10" x14ac:dyDescent="0.25">
      <c r="A213" s="9">
        <f t="shared" si="59"/>
        <v>203</v>
      </c>
      <c r="B213" s="23" t="s">
        <v>16</v>
      </c>
      <c r="C213" s="27">
        <f t="shared" ref="C213:I213" si="91">SUM(C214)</f>
        <v>3956</v>
      </c>
      <c r="D213" s="27">
        <f t="shared" si="91"/>
        <v>600</v>
      </c>
      <c r="E213" s="27">
        <f t="shared" si="91"/>
        <v>600</v>
      </c>
      <c r="F213" s="27">
        <f t="shared" si="91"/>
        <v>600</v>
      </c>
      <c r="G213" s="27">
        <f t="shared" si="91"/>
        <v>650</v>
      </c>
      <c r="H213" s="27">
        <f t="shared" si="91"/>
        <v>753</v>
      </c>
      <c r="I213" s="27">
        <f t="shared" si="91"/>
        <v>753</v>
      </c>
      <c r="J213" s="56">
        <v>51</v>
      </c>
    </row>
    <row r="214" spans="1:10" x14ac:dyDescent="0.25">
      <c r="A214" s="9">
        <f t="shared" si="59"/>
        <v>204</v>
      </c>
      <c r="B214" s="23" t="s">
        <v>4</v>
      </c>
      <c r="C214" s="27">
        <f>SUM(D214:I214)</f>
        <v>3956</v>
      </c>
      <c r="D214" s="27">
        <v>600</v>
      </c>
      <c r="E214" s="27">
        <v>600</v>
      </c>
      <c r="F214" s="27">
        <v>600</v>
      </c>
      <c r="G214" s="13">
        <v>650</v>
      </c>
      <c r="H214" s="27">
        <v>753</v>
      </c>
      <c r="I214" s="27">
        <v>753</v>
      </c>
      <c r="J214" s="57"/>
    </row>
    <row r="215" spans="1:10" ht="46.5" customHeight="1" x14ac:dyDescent="0.25">
      <c r="A215" s="9">
        <f t="shared" si="59"/>
        <v>205</v>
      </c>
      <c r="B215" s="66" t="s">
        <v>60</v>
      </c>
      <c r="C215" s="67"/>
      <c r="D215" s="67"/>
      <c r="E215" s="67"/>
      <c r="F215" s="67"/>
      <c r="G215" s="67"/>
      <c r="H215" s="67"/>
      <c r="I215" s="67"/>
      <c r="J215" s="68"/>
    </row>
    <row r="216" spans="1:10" ht="25.5" x14ac:dyDescent="0.25">
      <c r="A216" s="9">
        <f t="shared" si="59"/>
        <v>206</v>
      </c>
      <c r="B216" s="42" t="s">
        <v>61</v>
      </c>
      <c r="C216" s="45">
        <f>SUM(D216:I216)</f>
        <v>86740.815350000004</v>
      </c>
      <c r="D216" s="41">
        <f t="shared" ref="D216:I216" si="92">SUM(D217:D217)</f>
        <v>15050.315350000001</v>
      </c>
      <c r="E216" s="41">
        <f t="shared" si="92"/>
        <v>13730</v>
      </c>
      <c r="F216" s="41">
        <f t="shared" si="92"/>
        <v>13986.4</v>
      </c>
      <c r="G216" s="41">
        <f t="shared" si="92"/>
        <v>14689.9</v>
      </c>
      <c r="H216" s="41">
        <f t="shared" si="92"/>
        <v>14642.1</v>
      </c>
      <c r="I216" s="41">
        <f t="shared" si="92"/>
        <v>14642.1</v>
      </c>
      <c r="J216" s="69" t="s">
        <v>28</v>
      </c>
    </row>
    <row r="217" spans="1:10" x14ac:dyDescent="0.25">
      <c r="A217" s="9">
        <f t="shared" si="59"/>
        <v>207</v>
      </c>
      <c r="B217" s="12" t="s">
        <v>4</v>
      </c>
      <c r="C217" s="30">
        <f>SUM(D217:I217)</f>
        <v>86740.815350000004</v>
      </c>
      <c r="D217" s="13">
        <f t="shared" ref="D217:I217" si="93">D220+D229</f>
        <v>15050.315350000001</v>
      </c>
      <c r="E217" s="13">
        <f t="shared" si="93"/>
        <v>13730</v>
      </c>
      <c r="F217" s="13">
        <f t="shared" si="93"/>
        <v>13986.4</v>
      </c>
      <c r="G217" s="13">
        <f t="shared" si="93"/>
        <v>14689.9</v>
      </c>
      <c r="H217" s="13">
        <f t="shared" si="93"/>
        <v>14642.1</v>
      </c>
      <c r="I217" s="13">
        <f t="shared" si="93"/>
        <v>14642.1</v>
      </c>
      <c r="J217" s="70"/>
    </row>
    <row r="218" spans="1:10" x14ac:dyDescent="0.25">
      <c r="A218" s="9">
        <f t="shared" si="59"/>
        <v>208</v>
      </c>
      <c r="B218" s="44" t="s">
        <v>9</v>
      </c>
      <c r="C218" s="18"/>
      <c r="D218" s="18"/>
      <c r="E218" s="18"/>
      <c r="F218" s="18"/>
      <c r="G218" s="18"/>
      <c r="H218" s="18"/>
      <c r="I218" s="18"/>
      <c r="J218" s="19"/>
    </row>
    <row r="219" spans="1:10" ht="38.25" x14ac:dyDescent="0.25">
      <c r="A219" s="9">
        <f t="shared" si="59"/>
        <v>209</v>
      </c>
      <c r="B219" s="12" t="s">
        <v>25</v>
      </c>
      <c r="C219" s="45">
        <f>SUM(D219:I219)</f>
        <v>0</v>
      </c>
      <c r="D219" s="41">
        <f t="shared" ref="D219:I219" si="94">SUM(D220)</f>
        <v>0</v>
      </c>
      <c r="E219" s="41">
        <f t="shared" si="94"/>
        <v>0</v>
      </c>
      <c r="F219" s="41">
        <f t="shared" si="94"/>
        <v>0</v>
      </c>
      <c r="G219" s="41">
        <f t="shared" si="94"/>
        <v>0</v>
      </c>
      <c r="H219" s="41">
        <f t="shared" si="94"/>
        <v>0</v>
      </c>
      <c r="I219" s="41">
        <f t="shared" si="94"/>
        <v>0</v>
      </c>
      <c r="J219" s="69" t="s">
        <v>28</v>
      </c>
    </row>
    <row r="220" spans="1:10" x14ac:dyDescent="0.25">
      <c r="A220" s="9">
        <f t="shared" si="59"/>
        <v>210</v>
      </c>
      <c r="B220" s="12" t="s">
        <v>4</v>
      </c>
      <c r="C220" s="30">
        <f>SUM(D220:I220)</f>
        <v>0</v>
      </c>
      <c r="D220" s="13">
        <f>SUM(D223+D226)</f>
        <v>0</v>
      </c>
      <c r="E220" s="13">
        <f>SUM(E223+E226)</f>
        <v>0</v>
      </c>
      <c r="F220" s="13">
        <f>SUM(F223+F226)</f>
        <v>0</v>
      </c>
      <c r="G220" s="13">
        <f>SUM(G223+G226)</f>
        <v>0</v>
      </c>
      <c r="H220" s="13">
        <f>SUM(H223+H226)</f>
        <v>0</v>
      </c>
      <c r="I220" s="13">
        <f>SUM(I223+I225)</f>
        <v>0</v>
      </c>
      <c r="J220" s="70"/>
    </row>
    <row r="221" spans="1:10" x14ac:dyDescent="0.25">
      <c r="A221" s="9">
        <f t="shared" si="59"/>
        <v>211</v>
      </c>
      <c r="B221" s="58" t="s">
        <v>10</v>
      </c>
      <c r="C221" s="59"/>
      <c r="D221" s="59"/>
      <c r="E221" s="59"/>
      <c r="F221" s="59"/>
      <c r="G221" s="59"/>
      <c r="H221" s="59"/>
      <c r="I221" s="59"/>
      <c r="J221" s="60"/>
    </row>
    <row r="222" spans="1:10" ht="51" x14ac:dyDescent="0.25">
      <c r="A222" s="9">
        <f t="shared" si="59"/>
        <v>212</v>
      </c>
      <c r="B222" s="23" t="s">
        <v>23</v>
      </c>
      <c r="C222" s="13">
        <f>SUM(C223)</f>
        <v>0</v>
      </c>
      <c r="D222" s="29">
        <f t="shared" ref="D222:I222" si="95">SUM(D223)</f>
        <v>0</v>
      </c>
      <c r="E222" s="29">
        <f t="shared" si="95"/>
        <v>0</v>
      </c>
      <c r="F222" s="29">
        <f t="shared" si="95"/>
        <v>0</v>
      </c>
      <c r="G222" s="29">
        <f t="shared" si="95"/>
        <v>0</v>
      </c>
      <c r="H222" s="29">
        <f t="shared" si="95"/>
        <v>0</v>
      </c>
      <c r="I222" s="29">
        <f t="shared" si="95"/>
        <v>0</v>
      </c>
      <c r="J222" s="56" t="s">
        <v>28</v>
      </c>
    </row>
    <row r="223" spans="1:10" x14ac:dyDescent="0.25">
      <c r="A223" s="9">
        <f t="shared" ref="A223:A232" si="96">SUM(A222+1)</f>
        <v>213</v>
      </c>
      <c r="B223" s="20" t="s">
        <v>4</v>
      </c>
      <c r="C223" s="13">
        <f>SUM(D223:I223)</f>
        <v>0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57"/>
    </row>
    <row r="224" spans="1:10" ht="15" customHeight="1" x14ac:dyDescent="0.25">
      <c r="A224" s="9">
        <f t="shared" si="96"/>
        <v>214</v>
      </c>
      <c r="B224" s="58" t="s">
        <v>11</v>
      </c>
      <c r="C224" s="59"/>
      <c r="D224" s="59"/>
      <c r="E224" s="59"/>
      <c r="F224" s="59"/>
      <c r="G224" s="59"/>
      <c r="H224" s="59"/>
      <c r="I224" s="59"/>
      <c r="J224" s="60"/>
    </row>
    <row r="225" spans="1:10" ht="12" customHeight="1" x14ac:dyDescent="0.25">
      <c r="A225" s="9">
        <f t="shared" si="96"/>
        <v>215</v>
      </c>
      <c r="B225" s="23" t="s">
        <v>8</v>
      </c>
      <c r="C225" s="27">
        <f>SUM(D225:I225)</f>
        <v>0</v>
      </c>
      <c r="D225" s="27">
        <f>SUM(D226)</f>
        <v>0</v>
      </c>
      <c r="E225" s="27">
        <f>SUM(E226)</f>
        <v>0</v>
      </c>
      <c r="F225" s="27">
        <f>SUM(F226)</f>
        <v>0</v>
      </c>
      <c r="G225" s="27">
        <f>SUM(G226)</f>
        <v>0</v>
      </c>
      <c r="H225" s="27">
        <f>SUM(H226)</f>
        <v>0</v>
      </c>
      <c r="I225" s="27">
        <f>I2170</f>
        <v>0</v>
      </c>
      <c r="J225" s="56" t="s">
        <v>28</v>
      </c>
    </row>
    <row r="226" spans="1:10" ht="13.5" customHeight="1" x14ac:dyDescent="0.25">
      <c r="A226" s="9">
        <f t="shared" si="96"/>
        <v>216</v>
      </c>
      <c r="B226" s="20" t="s">
        <v>4</v>
      </c>
      <c r="C226" s="27">
        <f>SUM(D226:I226)</f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57"/>
    </row>
    <row r="227" spans="1:10" ht="12" customHeight="1" x14ac:dyDescent="0.25">
      <c r="A227" s="9">
        <f t="shared" si="96"/>
        <v>217</v>
      </c>
      <c r="B227" s="44" t="s">
        <v>17</v>
      </c>
      <c r="C227" s="18"/>
      <c r="D227" s="18"/>
      <c r="E227" s="18"/>
      <c r="F227" s="18"/>
      <c r="G227" s="18"/>
      <c r="H227" s="18"/>
      <c r="I227" s="18"/>
      <c r="J227" s="19"/>
    </row>
    <row r="228" spans="1:10" ht="38.25" x14ac:dyDescent="0.25">
      <c r="A228" s="9">
        <f t="shared" si="96"/>
        <v>218</v>
      </c>
      <c r="B228" s="42" t="s">
        <v>13</v>
      </c>
      <c r="C228" s="41">
        <f t="shared" ref="C228:I228" si="97">SUM(C229:C229)</f>
        <v>86740.815350000004</v>
      </c>
      <c r="D228" s="41">
        <f t="shared" si="97"/>
        <v>15050.315350000001</v>
      </c>
      <c r="E228" s="41">
        <f t="shared" si="97"/>
        <v>13730</v>
      </c>
      <c r="F228" s="41">
        <f t="shared" si="97"/>
        <v>13986.4</v>
      </c>
      <c r="G228" s="41">
        <f t="shared" si="97"/>
        <v>14689.9</v>
      </c>
      <c r="H228" s="41">
        <f t="shared" si="97"/>
        <v>14642.1</v>
      </c>
      <c r="I228" s="41">
        <f t="shared" si="97"/>
        <v>14642.1</v>
      </c>
      <c r="J228" s="64" t="s">
        <v>28</v>
      </c>
    </row>
    <row r="229" spans="1:10" x14ac:dyDescent="0.25">
      <c r="A229" s="9">
        <f t="shared" si="96"/>
        <v>219</v>
      </c>
      <c r="B229" s="31" t="s">
        <v>4</v>
      </c>
      <c r="C229" s="13">
        <f>SUM(D229:I229)</f>
        <v>86740.815350000004</v>
      </c>
      <c r="D229" s="13">
        <f t="shared" ref="D229:I229" si="98">SUM(D232)</f>
        <v>15050.315350000001</v>
      </c>
      <c r="E229" s="13">
        <f t="shared" si="98"/>
        <v>13730</v>
      </c>
      <c r="F229" s="13">
        <f t="shared" si="98"/>
        <v>13986.4</v>
      </c>
      <c r="G229" s="13">
        <f t="shared" si="98"/>
        <v>14689.9</v>
      </c>
      <c r="H229" s="13">
        <f t="shared" si="98"/>
        <v>14642.1</v>
      </c>
      <c r="I229" s="13">
        <f t="shared" si="98"/>
        <v>14642.1</v>
      </c>
      <c r="J229" s="65"/>
    </row>
    <row r="230" spans="1:10" ht="14.25" customHeight="1" x14ac:dyDescent="0.25">
      <c r="A230" s="9">
        <f t="shared" si="96"/>
        <v>220</v>
      </c>
      <c r="B230" s="61" t="s">
        <v>50</v>
      </c>
      <c r="C230" s="62"/>
      <c r="D230" s="62"/>
      <c r="E230" s="62"/>
      <c r="F230" s="62"/>
      <c r="G230" s="62"/>
      <c r="H230" s="62"/>
      <c r="I230" s="62"/>
      <c r="J230" s="63"/>
    </row>
    <row r="231" spans="1:10" x14ac:dyDescent="0.25">
      <c r="A231" s="9">
        <f t="shared" si="96"/>
        <v>221</v>
      </c>
      <c r="B231" s="23" t="s">
        <v>16</v>
      </c>
      <c r="C231" s="27">
        <f t="shared" ref="C231:I231" si="99">SUM(C232)</f>
        <v>86740.815350000004</v>
      </c>
      <c r="D231" s="27">
        <f t="shared" si="99"/>
        <v>15050.315350000001</v>
      </c>
      <c r="E231" s="27">
        <f t="shared" si="99"/>
        <v>13730</v>
      </c>
      <c r="F231" s="27">
        <f t="shared" si="99"/>
        <v>13986.4</v>
      </c>
      <c r="G231" s="27">
        <f t="shared" si="99"/>
        <v>14689.9</v>
      </c>
      <c r="H231" s="27">
        <f t="shared" si="99"/>
        <v>14642.1</v>
      </c>
      <c r="I231" s="27">
        <f t="shared" si="99"/>
        <v>14642.1</v>
      </c>
      <c r="J231" s="56">
        <v>55</v>
      </c>
    </row>
    <row r="232" spans="1:10" x14ac:dyDescent="0.25">
      <c r="A232" s="9">
        <f t="shared" si="96"/>
        <v>222</v>
      </c>
      <c r="B232" s="23" t="s">
        <v>4</v>
      </c>
      <c r="C232" s="27">
        <f>SUM(D232:I232)</f>
        <v>86740.815350000004</v>
      </c>
      <c r="D232" s="27">
        <v>15050.315350000001</v>
      </c>
      <c r="E232" s="13">
        <v>13730</v>
      </c>
      <c r="F232" s="13">
        <v>13986.4</v>
      </c>
      <c r="G232" s="13">
        <v>14689.9</v>
      </c>
      <c r="H232" s="27">
        <v>14642.1</v>
      </c>
      <c r="I232" s="27">
        <v>14642.1</v>
      </c>
      <c r="J232" s="57"/>
    </row>
  </sheetData>
  <mergeCells count="137">
    <mergeCell ref="B65:J65"/>
    <mergeCell ref="B87:J87"/>
    <mergeCell ref="B80:J80"/>
    <mergeCell ref="B98:J98"/>
    <mergeCell ref="J88:J89"/>
    <mergeCell ref="J77:J79"/>
    <mergeCell ref="J58:J60"/>
    <mergeCell ref="J110:J112"/>
    <mergeCell ref="B106:J106"/>
    <mergeCell ref="B90:J90"/>
    <mergeCell ref="J107:J108"/>
    <mergeCell ref="J66:J68"/>
    <mergeCell ref="J81:J83"/>
    <mergeCell ref="J85:J86"/>
    <mergeCell ref="J70:J72"/>
    <mergeCell ref="B29:J29"/>
    <mergeCell ref="F21:F22"/>
    <mergeCell ref="J26:J28"/>
    <mergeCell ref="J44:J45"/>
    <mergeCell ref="D21:D22"/>
    <mergeCell ref="J21:J24"/>
    <mergeCell ref="C21:C22"/>
    <mergeCell ref="G21:G22"/>
    <mergeCell ref="E21:E22"/>
    <mergeCell ref="H21:H22"/>
    <mergeCell ref="I21:I22"/>
    <mergeCell ref="J30:J31"/>
    <mergeCell ref="B50:J50"/>
    <mergeCell ref="B40:J40"/>
    <mergeCell ref="B43:J43"/>
    <mergeCell ref="J153:J154"/>
    <mergeCell ref="J55:J56"/>
    <mergeCell ref="B54:J54"/>
    <mergeCell ref="J62:J64"/>
    <mergeCell ref="B109:J109"/>
    <mergeCell ref="B84:J84"/>
    <mergeCell ref="B94:J94"/>
    <mergeCell ref="J103:J105"/>
    <mergeCell ref="B102:J102"/>
    <mergeCell ref="J95:J97"/>
    <mergeCell ref="B123:J123"/>
    <mergeCell ref="J138:J139"/>
    <mergeCell ref="J124:J126"/>
    <mergeCell ref="B134:J134"/>
    <mergeCell ref="J128:J130"/>
    <mergeCell ref="B131:J131"/>
    <mergeCell ref="J135:J136"/>
    <mergeCell ref="B137:J137"/>
    <mergeCell ref="J121:J122"/>
    <mergeCell ref="J114:J116"/>
    <mergeCell ref="B61:J61"/>
    <mergeCell ref="A7:J7"/>
    <mergeCell ref="J8:J9"/>
    <mergeCell ref="A8:A9"/>
    <mergeCell ref="C8:I8"/>
    <mergeCell ref="A2:J2"/>
    <mergeCell ref="A3:J3"/>
    <mergeCell ref="G4:J4"/>
    <mergeCell ref="A5:J5"/>
    <mergeCell ref="A6:J6"/>
    <mergeCell ref="B8:B9"/>
    <mergeCell ref="J11:J13"/>
    <mergeCell ref="B20:J20"/>
    <mergeCell ref="J14:J16"/>
    <mergeCell ref="J17:J19"/>
    <mergeCell ref="B179:J179"/>
    <mergeCell ref="B200:J200"/>
    <mergeCell ref="J189:J190"/>
    <mergeCell ref="J195:J196"/>
    <mergeCell ref="J186:J187"/>
    <mergeCell ref="B191:J191"/>
    <mergeCell ref="B120:J120"/>
    <mergeCell ref="J99:J101"/>
    <mergeCell ref="J91:J93"/>
    <mergeCell ref="J118:J119"/>
    <mergeCell ref="B117:J117"/>
    <mergeCell ref="B46:J46"/>
    <mergeCell ref="J41:J42"/>
    <mergeCell ref="B32:J32"/>
    <mergeCell ref="J37:J39"/>
    <mergeCell ref="B36:J36"/>
    <mergeCell ref="J33:J35"/>
    <mergeCell ref="B57:J57"/>
    <mergeCell ref="J51:J53"/>
    <mergeCell ref="J47:J49"/>
    <mergeCell ref="B185:J185"/>
    <mergeCell ref="J198:J199"/>
    <mergeCell ref="J183:J184"/>
    <mergeCell ref="J192:J193"/>
    <mergeCell ref="B197:J197"/>
    <mergeCell ref="J204:J205"/>
    <mergeCell ref="J180:J181"/>
    <mergeCell ref="J74:J75"/>
    <mergeCell ref="B73:J73"/>
    <mergeCell ref="B76:J76"/>
    <mergeCell ref="J177:J178"/>
    <mergeCell ref="J174:J175"/>
    <mergeCell ref="J156:J157"/>
    <mergeCell ref="J141:J142"/>
    <mergeCell ref="J171:J172"/>
    <mergeCell ref="J168:J169"/>
    <mergeCell ref="B209:J209"/>
    <mergeCell ref="J210:J211"/>
    <mergeCell ref="B69:J69"/>
    <mergeCell ref="B176:J176"/>
    <mergeCell ref="J165:J166"/>
    <mergeCell ref="B170:J170"/>
    <mergeCell ref="J147:J148"/>
    <mergeCell ref="J144:J145"/>
    <mergeCell ref="B146:J146"/>
    <mergeCell ref="B152:J152"/>
    <mergeCell ref="B143:J143"/>
    <mergeCell ref="B173:J173"/>
    <mergeCell ref="B161:J161"/>
    <mergeCell ref="J132:J133"/>
    <mergeCell ref="B167:J167"/>
    <mergeCell ref="B164:J164"/>
    <mergeCell ref="J162:J163"/>
    <mergeCell ref="J159:J160"/>
    <mergeCell ref="B140:J140"/>
    <mergeCell ref="J150:J151"/>
    <mergeCell ref="B188:J188"/>
    <mergeCell ref="B182:J182"/>
    <mergeCell ref="J207:J208"/>
    <mergeCell ref="J201:J202"/>
    <mergeCell ref="J231:J232"/>
    <mergeCell ref="J225:J226"/>
    <mergeCell ref="B224:J224"/>
    <mergeCell ref="B221:J221"/>
    <mergeCell ref="J222:J223"/>
    <mergeCell ref="B230:J230"/>
    <mergeCell ref="J228:J229"/>
    <mergeCell ref="B212:J212"/>
    <mergeCell ref="B215:J215"/>
    <mergeCell ref="J219:J220"/>
    <mergeCell ref="J213:J214"/>
    <mergeCell ref="J216:J217"/>
  </mergeCells>
  <phoneticPr fontId="0" type="noConversion"/>
  <pageMargins left="0.39370078740157483" right="0.39370078740157483" top="0.78740157480314965" bottom="0.27559055118110237" header="0.51181102362204722" footer="0.31496062992125984"/>
  <pageSetup paperSize="9" scale="95" firstPageNumber="17" orientation="landscape" useFirstPageNumber="1" r:id="rId1"/>
  <headerFooter>
    <oddHeader>&amp;C&amp;"PT Astra Serif,обычный"&amp;P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Князева Валентина Александровна</cp:lastModifiedBy>
  <cp:lastPrinted>2021-01-21T10:30:35Z</cp:lastPrinted>
  <dcterms:created xsi:type="dcterms:W3CDTF">2013-09-11T09:57:45Z</dcterms:created>
  <dcterms:modified xsi:type="dcterms:W3CDTF">2021-01-21T10:31:36Z</dcterms:modified>
</cp:coreProperties>
</file>