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Area" localSheetId="0">'Мероприятия'!$A$1:$M$157</definedName>
  </definedNames>
  <calcPr fullCalcOnLoad="1"/>
</workbook>
</file>

<file path=xl/sharedStrings.xml><?xml version="1.0" encoding="utf-8"?>
<sst xmlns="http://schemas.openxmlformats.org/spreadsheetml/2006/main" count="325" uniqueCount="188">
  <si>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</si>
  <si>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</si>
  <si>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</si>
  <si>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</si>
  <si>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</si>
  <si>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</si>
  <si>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</si>
  <si>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</si>
  <si>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</si>
  <si>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</si>
  <si>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</si>
  <si>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</si>
  <si>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</si>
  <si>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</si>
  <si>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</si>
  <si>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</si>
  <si>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</si>
  <si>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</si>
  <si>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</si>
  <si>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</si>
  <si>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</si>
  <si>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</si>
  <si>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</si>
  <si>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</si>
  <si>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</si>
  <si>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</si>
  <si>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</si>
  <si>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</si>
  <si>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</si>
  <si>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</si>
  <si>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</si>
  <si>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</si>
  <si>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</si>
  <si>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</si>
  <si>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</si>
  <si>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</si>
  <si>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</si>
  <si>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</si>
  <si>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</si>
  <si>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</si>
  <si>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</si>
  <si>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</si>
  <si>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</si>
  <si>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</si>
  <si>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</si>
  <si>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</si>
  <si>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</si>
  <si>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</si>
  <si>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</si>
  <si>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</si>
  <si>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</si>
  <si>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</si>
  <si>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</si>
  <si>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</si>
  <si>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</si>
  <si>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</si>
  <si>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</si>
  <si>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</si>
  <si>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</si>
  <si>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</si>
  <si>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</si>
  <si>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</si>
  <si>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</si>
  <si>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</si>
  <si>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</si>
  <si>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</si>
  <si>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</si>
  <si>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</si>
  <si>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</si>
  <si>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</si>
  <si>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</si>
  <si>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</si>
  <si>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</si>
  <si>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</si>
  <si>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</si>
  <si>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</si>
  <si>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</si>
  <si>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</si>
  <si>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</si>
  <si>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</si>
  <si>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</si>
  <si>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</si>
  <si>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</si>
  <si>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</si>
  <si>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</si>
  <si>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</si>
  <si>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</si>
  <si>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</si>
  <si>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</si>
  <si>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</si>
  <si>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</si>
  <si>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</si>
  <si>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</si>
  <si>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</si>
  <si>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</si>
  <si>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</si>
  <si>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</si>
  <si>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</si>
  <si>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</si>
  <si>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</si>
  <si>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</si>
  <si>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</si>
  <si>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</si>
  <si>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</si>
  <si>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</si>
  <si>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</si>
  <si>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</si>
  <si>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</si>
  <si>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</si>
  <si>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</si>
  <si>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</si>
  <si>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</si>
  <si>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</si>
  <si>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</si>
  <si>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</si>
  <si>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</si>
  <si>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</si>
  <si>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</si>
  <si>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</si>
  <si>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</si>
  <si>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</si>
  <si>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</si>
  <si>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</si>
  <si>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</si>
  <si>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</si>
  <si>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</si>
  <si>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</si>
  <si>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</si>
  <si>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</si>
  <si>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</si>
  <si>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</si>
  <si>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</si>
  <si>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</si>
  <si>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</si>
  <si>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</si>
  <si>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</si>
  <si>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</si>
  <si>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</si>
  <si>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</si>
  <si>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</si>
  <si>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</si>
  <si>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</si>
  <si>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</si>
  <si>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</si>
  <si>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</si>
  <si>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</si>
  <si>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</si>
  <si>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</si>
  <si>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</si>
  <si>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t>3.5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</si>
  <si>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>всего, в т.ч.:</t>
  </si>
  <si>
    <t>31.3.</t>
  </si>
  <si>
    <t>32.2.</t>
  </si>
  <si>
    <t>33.</t>
  </si>
  <si>
    <t>33.1.</t>
  </si>
  <si>
    <t xml:space="preserve">3.6 Ремонт автомобильных дорог  города Североуральска (улицы Попова, Горняков), улицы п. третий Северный, п. Калья, п. Черемухово </t>
  </si>
  <si>
    <t>17.2.</t>
  </si>
  <si>
    <t>18.2.</t>
  </si>
  <si>
    <t>18.3.</t>
  </si>
  <si>
    <t>стр.3,4,9,10. с 2016 года стр.12</t>
  </si>
  <si>
    <t>стр.12</t>
  </si>
  <si>
    <t>стр.3,4,9,10. с 2016 года стр.11</t>
  </si>
  <si>
    <t>стр. 5,9,10  с 2016 года стр.5</t>
  </si>
  <si>
    <t>Мероприятие 2- Разработка и экспертиза проектно-сметной документации по капитальному ремонту, реконструкции мостов и автомобильных дорог общего пользования местного значения, осуществление авторского надзора</t>
  </si>
  <si>
    <t>Мероприятие 7- Разработка комплексной схемы организации дорожного движения, программы по формированию законопослушного поведения участников дорожного движения, программ комплексного развития транспортной  и социальной инфраструктуры на территории Североуральского городского округа</t>
  </si>
  <si>
    <t>12.2.</t>
  </si>
  <si>
    <t>12.3.</t>
  </si>
  <si>
    <t>33.2.</t>
  </si>
  <si>
    <t>стр.12.1.</t>
  </si>
  <si>
    <t>стр.3,4,9,10,12,12.1.,13</t>
  </si>
  <si>
    <t xml:space="preserve">3.7 Ремонт автомобильных дорог и тротуаров города Североуральска 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</si>
  <si>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</si>
  <si>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>2.1. Разработка и экспертиза проектно-сметной документации по реконструкции автомобильной дороги по ул. Ленина п.Калья</t>
  </si>
  <si>
    <t>2.2.Разработка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</si>
  <si>
    <t>стр.5</t>
  </si>
  <si>
    <t>9.3.</t>
  </si>
  <si>
    <t>9.4.</t>
  </si>
  <si>
    <t>9.5.</t>
  </si>
  <si>
    <t>9.6.</t>
  </si>
  <si>
    <t>10.2.</t>
  </si>
  <si>
    <t>13.2.</t>
  </si>
  <si>
    <t>13.3.</t>
  </si>
  <si>
    <t>19.2.</t>
  </si>
  <si>
    <t>19.3.</t>
  </si>
  <si>
    <t>20.2.</t>
  </si>
  <si>
    <t>20.3.</t>
  </si>
  <si>
    <t>Приложение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от 27.12.2018  № 1406</t>
  </si>
  <si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</sst>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69" fontId="5" fillId="0" borderId="13" xfId="0" applyNumberFormat="1" applyFont="1" applyBorder="1" applyAlignment="1">
      <alignment horizontal="center" vertical="center" wrapText="1"/>
    </xf>
    <xf numFmtId="16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73" fontId="5" fillId="0" borderId="16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173" fontId="3" fillId="0" borderId="20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view="pageBreakPreview" zoomScale="60" zoomScalePageLayoutView="90" workbookViewId="0" topLeftCell="A1">
      <selection activeCell="C9" sqref="C9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7.28125" style="0" customWidth="1"/>
    <col min="4" max="4" width="14.8515625" style="0" customWidth="1"/>
    <col min="5" max="5" width="15.42187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57421875" style="0" customWidth="1"/>
    <col min="11" max="11" width="13.421875" style="0" hidden="1" customWidth="1"/>
    <col min="12" max="12" width="13.28125" style="0" customWidth="1"/>
  </cols>
  <sheetData>
    <row r="1" spans="9:12" ht="67.5" customHeight="1">
      <c r="I1" s="126" t="s">
        <v>186</v>
      </c>
      <c r="J1" s="127"/>
      <c r="K1" s="127"/>
      <c r="L1" s="127"/>
    </row>
    <row r="2" spans="9:12" ht="126" customHeight="1">
      <c r="I2" s="126" t="s">
        <v>187</v>
      </c>
      <c r="J2" s="127"/>
      <c r="K2" s="127"/>
      <c r="L2" s="127"/>
    </row>
    <row r="3" spans="1:12" ht="15.75">
      <c r="A3" s="99" t="s">
        <v>34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5.75">
      <c r="A4" s="101" t="s">
        <v>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5.75">
      <c r="A5" s="102" t="s">
        <v>171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5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7" ht="15.75">
      <c r="A7" s="1"/>
      <c r="O7" s="79"/>
      <c r="P7" s="80"/>
      <c r="Q7" s="80"/>
    </row>
    <row r="8" spans="1:12" ht="94.5" customHeight="1">
      <c r="A8" s="84" t="s">
        <v>0</v>
      </c>
      <c r="B8" s="84" t="s">
        <v>1</v>
      </c>
      <c r="C8" s="81" t="s">
        <v>2</v>
      </c>
      <c r="D8" s="82"/>
      <c r="E8" s="82"/>
      <c r="F8" s="82"/>
      <c r="G8" s="82"/>
      <c r="H8" s="82"/>
      <c r="I8" s="82"/>
      <c r="J8" s="82"/>
      <c r="K8" s="83"/>
      <c r="L8" s="84" t="s">
        <v>19</v>
      </c>
    </row>
    <row r="9" spans="1:12" ht="24" customHeight="1">
      <c r="A9" s="84"/>
      <c r="B9" s="84"/>
      <c r="C9" s="2" t="s">
        <v>3</v>
      </c>
      <c r="D9" s="2">
        <v>2014</v>
      </c>
      <c r="E9" s="2">
        <f aca="true" t="shared" si="0" ref="E9:K9">D9+1</f>
        <v>2015</v>
      </c>
      <c r="F9" s="2">
        <f t="shared" si="0"/>
        <v>2016</v>
      </c>
      <c r="G9" s="2">
        <f t="shared" si="0"/>
        <v>2017</v>
      </c>
      <c r="H9" s="53">
        <f t="shared" si="0"/>
        <v>2018</v>
      </c>
      <c r="I9" s="2">
        <f t="shared" si="0"/>
        <v>2019</v>
      </c>
      <c r="J9" s="2">
        <f t="shared" si="0"/>
        <v>2020</v>
      </c>
      <c r="K9" s="2">
        <f t="shared" si="0"/>
        <v>2021</v>
      </c>
      <c r="L9" s="84"/>
    </row>
    <row r="10" spans="1:12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12" ht="30" customHeight="1">
      <c r="A11" s="7" t="s">
        <v>78</v>
      </c>
      <c r="B11" s="4" t="s">
        <v>4</v>
      </c>
      <c r="C11" s="24">
        <f>SUM(D11:J11)</f>
        <v>507937.88109</v>
      </c>
      <c r="D11" s="24">
        <f>SUM(D12:D15)</f>
        <v>93819.79999999999</v>
      </c>
      <c r="E11" s="24">
        <f aca="true" t="shared" si="1" ref="E11:K11">SUM(E12:E15)</f>
        <v>84965.5</v>
      </c>
      <c r="F11" s="24">
        <f t="shared" si="1"/>
        <v>138460.18821</v>
      </c>
      <c r="G11" s="24">
        <f>SUM(G12:G15)</f>
        <v>102821.93464</v>
      </c>
      <c r="H11" s="24">
        <f t="shared" si="1"/>
        <v>46196.45824</v>
      </c>
      <c r="I11" s="24">
        <f t="shared" si="1"/>
        <v>21937</v>
      </c>
      <c r="J11" s="24">
        <f t="shared" si="1"/>
        <v>19737</v>
      </c>
      <c r="K11" s="24">
        <f t="shared" si="1"/>
        <v>0</v>
      </c>
      <c r="L11" s="6" t="s">
        <v>26</v>
      </c>
    </row>
    <row r="12" spans="1:12" ht="21" customHeight="1">
      <c r="A12" s="7" t="s">
        <v>66</v>
      </c>
      <c r="B12" s="5" t="s">
        <v>5</v>
      </c>
      <c r="C12" s="20">
        <f aca="true" t="shared" si="2" ref="C12:C25">SUM(D12:J12)</f>
        <v>225427.68816999998</v>
      </c>
      <c r="D12" s="20">
        <f aca="true" t="shared" si="3" ref="D12:K12">SUM(D22+D17)</f>
        <v>26472.9</v>
      </c>
      <c r="E12" s="20">
        <f t="shared" si="3"/>
        <v>28094.5</v>
      </c>
      <c r="F12" s="20">
        <f>SUM(F22+F17)</f>
        <v>55900.229289999996</v>
      </c>
      <c r="G12" s="20">
        <f t="shared" si="3"/>
        <v>36693.54964</v>
      </c>
      <c r="H12" s="20">
        <f t="shared" si="3"/>
        <v>36592.50924</v>
      </c>
      <c r="I12" s="20">
        <f t="shared" si="3"/>
        <v>21937</v>
      </c>
      <c r="J12" s="20">
        <f t="shared" si="3"/>
        <v>19737</v>
      </c>
      <c r="K12" s="20">
        <f t="shared" si="3"/>
        <v>0</v>
      </c>
      <c r="L12" s="6" t="s">
        <v>26</v>
      </c>
    </row>
    <row r="13" spans="1:12" ht="18.75" customHeight="1">
      <c r="A13" s="7" t="s">
        <v>67</v>
      </c>
      <c r="B13" s="5" t="s">
        <v>6</v>
      </c>
      <c r="C13" s="20">
        <f t="shared" si="2"/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6" t="s">
        <v>26</v>
      </c>
    </row>
    <row r="14" spans="1:12" ht="19.5" customHeight="1">
      <c r="A14" s="7" t="s">
        <v>68</v>
      </c>
      <c r="B14" s="5" t="s">
        <v>7</v>
      </c>
      <c r="C14" s="20">
        <f t="shared" si="2"/>
        <v>282510.19292000006</v>
      </c>
      <c r="D14" s="20">
        <f>SUM(D24+D19)</f>
        <v>67346.9</v>
      </c>
      <c r="E14" s="20">
        <f aca="true" t="shared" si="4" ref="E14:J14">SUM(E24+E19)</f>
        <v>56871</v>
      </c>
      <c r="F14" s="20">
        <f>SUM(F24+F19)</f>
        <v>82559.95892</v>
      </c>
      <c r="G14" s="20">
        <f t="shared" si="4"/>
        <v>66128.38500000001</v>
      </c>
      <c r="H14" s="20">
        <f t="shared" si="4"/>
        <v>9603.949</v>
      </c>
      <c r="I14" s="20">
        <f t="shared" si="4"/>
        <v>0</v>
      </c>
      <c r="J14" s="20">
        <f t="shared" si="4"/>
        <v>0</v>
      </c>
      <c r="K14" s="20">
        <f>SUM(K24+K19)</f>
        <v>0</v>
      </c>
      <c r="L14" s="6" t="s">
        <v>26</v>
      </c>
    </row>
    <row r="15" spans="1:12" ht="20.25" customHeight="1">
      <c r="A15" s="7" t="s">
        <v>69</v>
      </c>
      <c r="B15" s="5" t="s">
        <v>8</v>
      </c>
      <c r="C15" s="20">
        <f t="shared" si="2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6" t="s">
        <v>26</v>
      </c>
    </row>
    <row r="16" spans="1:12" ht="21.75" customHeight="1">
      <c r="A16" s="7" t="s">
        <v>79</v>
      </c>
      <c r="B16" s="4" t="s">
        <v>9</v>
      </c>
      <c r="C16" s="24">
        <f t="shared" si="2"/>
        <v>289583.79943</v>
      </c>
      <c r="D16" s="24">
        <f>SUM(D17:D20)</f>
        <v>67346.9</v>
      </c>
      <c r="E16" s="24">
        <f aca="true" t="shared" si="5" ref="E16:J16">SUM(E17:E20)</f>
        <v>56871</v>
      </c>
      <c r="F16" s="24">
        <f t="shared" si="5"/>
        <v>101857.36743000001</v>
      </c>
      <c r="G16" s="24">
        <f t="shared" si="5"/>
        <v>48115.985</v>
      </c>
      <c r="H16" s="24">
        <f t="shared" si="5"/>
        <v>15392.547</v>
      </c>
      <c r="I16" s="24">
        <f t="shared" si="5"/>
        <v>0</v>
      </c>
      <c r="J16" s="24">
        <f t="shared" si="5"/>
        <v>0</v>
      </c>
      <c r="K16" s="24">
        <f>SUM(K17:K20)</f>
        <v>0</v>
      </c>
      <c r="L16" s="6" t="s">
        <v>26</v>
      </c>
    </row>
    <row r="17" spans="1:12" ht="21" customHeight="1">
      <c r="A17" s="7" t="s">
        <v>70</v>
      </c>
      <c r="B17" s="5" t="s">
        <v>5</v>
      </c>
      <c r="C17" s="20">
        <f t="shared" si="2"/>
        <v>32893.88151</v>
      </c>
      <c r="D17" s="20">
        <f>SUM(D33)</f>
        <v>0</v>
      </c>
      <c r="E17" s="20">
        <f aca="true" t="shared" si="6" ref="E17:J17">SUM(E33)</f>
        <v>0</v>
      </c>
      <c r="F17" s="20">
        <f>SUM(F33)</f>
        <v>20412.28351</v>
      </c>
      <c r="G17" s="20">
        <f t="shared" si="6"/>
        <v>0</v>
      </c>
      <c r="H17" s="20">
        <f t="shared" si="6"/>
        <v>12481.598</v>
      </c>
      <c r="I17" s="20">
        <f t="shared" si="6"/>
        <v>0</v>
      </c>
      <c r="J17" s="20">
        <f t="shared" si="6"/>
        <v>0</v>
      </c>
      <c r="K17" s="20">
        <f>SUM(K33)</f>
        <v>0</v>
      </c>
      <c r="L17" s="6" t="s">
        <v>26</v>
      </c>
    </row>
    <row r="18" spans="1:12" ht="22.5" customHeight="1">
      <c r="A18" s="7" t="s">
        <v>71</v>
      </c>
      <c r="B18" s="5" t="s">
        <v>6</v>
      </c>
      <c r="C18" s="20">
        <f t="shared" si="2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6" t="s">
        <v>26</v>
      </c>
    </row>
    <row r="19" spans="1:12" ht="21" customHeight="1">
      <c r="A19" s="7" t="s">
        <v>73</v>
      </c>
      <c r="B19" s="5" t="s">
        <v>7</v>
      </c>
      <c r="C19" s="20">
        <f t="shared" si="2"/>
        <v>256689.91792</v>
      </c>
      <c r="D19" s="20">
        <f>SUM(D50)</f>
        <v>67346.9</v>
      </c>
      <c r="E19" s="20">
        <f aca="true" t="shared" si="7" ref="E19:J19">SUM(E50)</f>
        <v>56871</v>
      </c>
      <c r="F19" s="20">
        <f>SUM(F50)</f>
        <v>81445.08392</v>
      </c>
      <c r="G19" s="20">
        <f t="shared" si="7"/>
        <v>48115.985</v>
      </c>
      <c r="H19" s="20">
        <f t="shared" si="7"/>
        <v>2910.949</v>
      </c>
      <c r="I19" s="20">
        <f t="shared" si="7"/>
        <v>0</v>
      </c>
      <c r="J19" s="20">
        <f t="shared" si="7"/>
        <v>0</v>
      </c>
      <c r="K19" s="20">
        <f>SUM(K50)</f>
        <v>0</v>
      </c>
      <c r="L19" s="6" t="s">
        <v>26</v>
      </c>
    </row>
    <row r="20" spans="1:12" ht="23.25" customHeight="1">
      <c r="A20" s="7" t="s">
        <v>72</v>
      </c>
      <c r="B20" s="5" t="s">
        <v>8</v>
      </c>
      <c r="C20" s="20">
        <f t="shared" si="2"/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6" t="s">
        <v>26</v>
      </c>
    </row>
    <row r="21" spans="1:12" ht="15.75" customHeight="1">
      <c r="A21" s="7" t="s">
        <v>80</v>
      </c>
      <c r="B21" s="4" t="s">
        <v>10</v>
      </c>
      <c r="C21" s="24">
        <f t="shared" si="2"/>
        <v>218354.08166</v>
      </c>
      <c r="D21" s="24">
        <f>SUM(D22:D25)</f>
        <v>26472.9</v>
      </c>
      <c r="E21" s="24">
        <f aca="true" t="shared" si="8" ref="E21:J21">SUM(E22:E25)</f>
        <v>28094.5</v>
      </c>
      <c r="F21" s="24">
        <f t="shared" si="8"/>
        <v>36602.820779999995</v>
      </c>
      <c r="G21" s="24">
        <f t="shared" si="8"/>
        <v>54705.94964</v>
      </c>
      <c r="H21" s="24">
        <f t="shared" si="8"/>
        <v>30803.911239999998</v>
      </c>
      <c r="I21" s="24">
        <f t="shared" si="8"/>
        <v>21937</v>
      </c>
      <c r="J21" s="24">
        <f t="shared" si="8"/>
        <v>19737</v>
      </c>
      <c r="K21" s="24">
        <f>SUM(K22:K25)</f>
        <v>0</v>
      </c>
      <c r="L21" s="6" t="s">
        <v>26</v>
      </c>
    </row>
    <row r="22" spans="1:12" ht="15">
      <c r="A22" s="7" t="s">
        <v>74</v>
      </c>
      <c r="B22" s="5" t="s">
        <v>5</v>
      </c>
      <c r="C22" s="20">
        <f t="shared" si="2"/>
        <v>192533.80666</v>
      </c>
      <c r="D22" s="20">
        <f aca="true" t="shared" si="9" ref="D22:J22">SUM(D69)</f>
        <v>26472.9</v>
      </c>
      <c r="E22" s="20">
        <f t="shared" si="9"/>
        <v>28094.5</v>
      </c>
      <c r="F22" s="20">
        <f>SUM(F69)</f>
        <v>35487.945779999995</v>
      </c>
      <c r="G22" s="20">
        <f t="shared" si="9"/>
        <v>36693.54964</v>
      </c>
      <c r="H22" s="20">
        <f t="shared" si="9"/>
        <v>24110.911239999998</v>
      </c>
      <c r="I22" s="20">
        <f t="shared" si="9"/>
        <v>21937</v>
      </c>
      <c r="J22" s="20">
        <f t="shared" si="9"/>
        <v>19737</v>
      </c>
      <c r="K22" s="20">
        <f>SUM(K69)</f>
        <v>0</v>
      </c>
      <c r="L22" s="6" t="s">
        <v>26</v>
      </c>
    </row>
    <row r="23" spans="1:12" ht="15">
      <c r="A23" s="7" t="s">
        <v>75</v>
      </c>
      <c r="B23" s="5" t="s">
        <v>6</v>
      </c>
      <c r="C23" s="20">
        <f t="shared" si="2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6" t="s">
        <v>26</v>
      </c>
    </row>
    <row r="24" spans="1:12" ht="15">
      <c r="A24" s="7" t="s">
        <v>76</v>
      </c>
      <c r="B24" s="5" t="s">
        <v>7</v>
      </c>
      <c r="C24" s="20">
        <f t="shared" si="2"/>
        <v>25820.275</v>
      </c>
      <c r="D24" s="20">
        <f>SUM(D70)</f>
        <v>0</v>
      </c>
      <c r="E24" s="20">
        <f aca="true" t="shared" si="10" ref="E24:J24">SUM(E70)</f>
        <v>0</v>
      </c>
      <c r="F24" s="20">
        <f t="shared" si="10"/>
        <v>1114.875</v>
      </c>
      <c r="G24" s="20">
        <f t="shared" si="10"/>
        <v>18012.4</v>
      </c>
      <c r="H24" s="20">
        <f t="shared" si="10"/>
        <v>6693</v>
      </c>
      <c r="I24" s="20">
        <f t="shared" si="10"/>
        <v>0</v>
      </c>
      <c r="J24" s="20">
        <f t="shared" si="10"/>
        <v>0</v>
      </c>
      <c r="K24" s="20">
        <f>SUM(K70)</f>
        <v>0</v>
      </c>
      <c r="L24" s="6" t="s">
        <v>26</v>
      </c>
    </row>
    <row r="25" spans="1:12" ht="15">
      <c r="A25" s="7" t="s">
        <v>77</v>
      </c>
      <c r="B25" s="5" t="s">
        <v>8</v>
      </c>
      <c r="C25" s="20">
        <f t="shared" si="2"/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6" t="s">
        <v>26</v>
      </c>
    </row>
    <row r="26" spans="1:12" ht="36.75" customHeight="1" hidden="1">
      <c r="A26" s="85" t="s">
        <v>22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5" hidden="1">
      <c r="A27" s="71">
        <v>4</v>
      </c>
      <c r="B27" s="18" t="s">
        <v>11</v>
      </c>
      <c r="C27" s="70">
        <f aca="true" t="shared" si="11" ref="C27:J27">SUM(C29:C29)</f>
        <v>225427.68816999998</v>
      </c>
      <c r="D27" s="70">
        <f t="shared" si="11"/>
        <v>26472.9</v>
      </c>
      <c r="E27" s="70">
        <f t="shared" si="11"/>
        <v>28094.5</v>
      </c>
      <c r="F27" s="70">
        <f t="shared" si="11"/>
        <v>55900.229289999996</v>
      </c>
      <c r="G27" s="70">
        <f t="shared" si="11"/>
        <v>36693.54964</v>
      </c>
      <c r="H27" s="70">
        <f t="shared" si="11"/>
        <v>36592.50924</v>
      </c>
      <c r="I27" s="70">
        <f t="shared" si="11"/>
        <v>21937</v>
      </c>
      <c r="J27" s="70">
        <f t="shared" si="11"/>
        <v>19737</v>
      </c>
      <c r="K27" s="8"/>
      <c r="L27" s="71" t="s">
        <v>20</v>
      </c>
    </row>
    <row r="28" spans="1:12" ht="15" hidden="1">
      <c r="A28" s="71"/>
      <c r="B28" s="18" t="s">
        <v>12</v>
      </c>
      <c r="C28" s="71"/>
      <c r="D28" s="71"/>
      <c r="E28" s="71"/>
      <c r="F28" s="71"/>
      <c r="G28" s="78"/>
      <c r="H28" s="78"/>
      <c r="I28" s="78"/>
      <c r="J28" s="78"/>
      <c r="K28" s="57"/>
      <c r="L28" s="71"/>
    </row>
    <row r="29" spans="1:12" ht="15" hidden="1">
      <c r="A29" s="17"/>
      <c r="B29" s="15" t="s">
        <v>5</v>
      </c>
      <c r="C29" s="8">
        <f>SUM(D29:J29)</f>
        <v>225427.68816999998</v>
      </c>
      <c r="D29" s="8">
        <f aca="true" t="shared" si="12" ref="D29:J29">D33+D69</f>
        <v>26472.9</v>
      </c>
      <c r="E29" s="8">
        <f t="shared" si="12"/>
        <v>28094.5</v>
      </c>
      <c r="F29" s="8">
        <f t="shared" si="12"/>
        <v>55900.229289999996</v>
      </c>
      <c r="G29" s="8">
        <f t="shared" si="12"/>
        <v>36693.54964</v>
      </c>
      <c r="H29" s="8">
        <f t="shared" si="12"/>
        <v>36592.50924</v>
      </c>
      <c r="I29" s="8">
        <f t="shared" si="12"/>
        <v>21937</v>
      </c>
      <c r="J29" s="8">
        <f t="shared" si="12"/>
        <v>19737</v>
      </c>
      <c r="K29" s="8"/>
      <c r="L29" s="17"/>
    </row>
    <row r="30" spans="1:12" ht="15">
      <c r="A30" s="84" t="s">
        <v>13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30">
      <c r="A31" s="107" t="s">
        <v>81</v>
      </c>
      <c r="B31" s="4" t="s">
        <v>14</v>
      </c>
      <c r="C31" s="77">
        <f>SUM(C33:C36)</f>
        <v>289583.79943</v>
      </c>
      <c r="D31" s="77">
        <f>SUM(D33:D36)</f>
        <v>67346.9</v>
      </c>
      <c r="E31" s="77">
        <f aca="true" t="shared" si="13" ref="E31:J31">SUM(E33:E36)</f>
        <v>56871</v>
      </c>
      <c r="F31" s="77">
        <f t="shared" si="13"/>
        <v>101857.36743000001</v>
      </c>
      <c r="G31" s="77">
        <f t="shared" si="13"/>
        <v>48115.985</v>
      </c>
      <c r="H31" s="77">
        <f>SUM(H33:H36)</f>
        <v>15392.547</v>
      </c>
      <c r="I31" s="77">
        <f>SUM(I33:I36)</f>
        <v>0</v>
      </c>
      <c r="J31" s="77">
        <f t="shared" si="13"/>
        <v>0</v>
      </c>
      <c r="K31" s="77">
        <f>SUM(K33:K36)</f>
        <v>1</v>
      </c>
      <c r="L31" s="107" t="s">
        <v>54</v>
      </c>
    </row>
    <row r="32" spans="1:12" ht="15">
      <c r="A32" s="107"/>
      <c r="B32" s="4" t="s">
        <v>12</v>
      </c>
      <c r="C32" s="77"/>
      <c r="D32" s="77"/>
      <c r="E32" s="77"/>
      <c r="F32" s="77"/>
      <c r="G32" s="77"/>
      <c r="H32" s="77"/>
      <c r="I32" s="77"/>
      <c r="J32" s="77"/>
      <c r="K32" s="77"/>
      <c r="L32" s="107"/>
    </row>
    <row r="33" spans="1:12" ht="15">
      <c r="A33" s="3" t="s">
        <v>82</v>
      </c>
      <c r="B33" s="5" t="s">
        <v>5</v>
      </c>
      <c r="C33" s="20">
        <f>SUM(D33:J33)</f>
        <v>32893.88151</v>
      </c>
      <c r="D33" s="20">
        <f>SUM(D48+D62)</f>
        <v>0</v>
      </c>
      <c r="E33" s="20">
        <f aca="true" t="shared" si="14" ref="E33:J33">SUM(E48+E62)</f>
        <v>0</v>
      </c>
      <c r="F33" s="20">
        <f t="shared" si="14"/>
        <v>20412.28351</v>
      </c>
      <c r="G33" s="20">
        <f t="shared" si="14"/>
        <v>0</v>
      </c>
      <c r="H33" s="20">
        <f t="shared" si="14"/>
        <v>12481.598</v>
      </c>
      <c r="I33" s="20">
        <f t="shared" si="14"/>
        <v>0</v>
      </c>
      <c r="J33" s="20">
        <f t="shared" si="14"/>
        <v>0</v>
      </c>
      <c r="K33" s="20">
        <f>SUM(K48)</f>
        <v>0</v>
      </c>
      <c r="L33" s="6" t="s">
        <v>26</v>
      </c>
    </row>
    <row r="34" spans="1:12" ht="15">
      <c r="A34" s="3" t="s">
        <v>83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6" t="s">
        <v>26</v>
      </c>
    </row>
    <row r="35" spans="1:12" ht="15">
      <c r="A35" s="3" t="s">
        <v>84</v>
      </c>
      <c r="B35" s="5" t="s">
        <v>7</v>
      </c>
      <c r="C35" s="20">
        <f>SUM(D35:J35)</f>
        <v>256689.91792</v>
      </c>
      <c r="D35" s="20">
        <f>SUM(D50)</f>
        <v>67346.9</v>
      </c>
      <c r="E35" s="20">
        <f aca="true" t="shared" si="15" ref="E35:J35">SUM(E50)</f>
        <v>56871</v>
      </c>
      <c r="F35" s="20">
        <f>SUM(F50)</f>
        <v>81445.08392</v>
      </c>
      <c r="G35" s="20">
        <f t="shared" si="15"/>
        <v>48115.985</v>
      </c>
      <c r="H35" s="20">
        <f t="shared" si="15"/>
        <v>2910.949</v>
      </c>
      <c r="I35" s="20">
        <f t="shared" si="15"/>
        <v>0</v>
      </c>
      <c r="J35" s="20">
        <f t="shared" si="15"/>
        <v>0</v>
      </c>
      <c r="K35" s="20">
        <f>SUM(K50)</f>
        <v>0</v>
      </c>
      <c r="L35" s="6" t="s">
        <v>26</v>
      </c>
    </row>
    <row r="36" spans="1:12" ht="15">
      <c r="A36" s="3" t="s">
        <v>85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1</v>
      </c>
      <c r="L36" s="6" t="s">
        <v>26</v>
      </c>
    </row>
    <row r="37" spans="1:12" ht="15" hidden="1">
      <c r="A37" s="84" t="s">
        <v>15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3" ht="30" customHeight="1" hidden="1">
      <c r="A38" s="84" t="s">
        <v>24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9"/>
    </row>
    <row r="39" spans="1:12" ht="45" hidden="1">
      <c r="A39" s="107">
        <v>6</v>
      </c>
      <c r="B39" s="4" t="s">
        <v>16</v>
      </c>
      <c r="C39" s="75">
        <f>SUM(D39:F40)</f>
        <v>207957.71000000002</v>
      </c>
      <c r="D39" s="107">
        <f>SUM(D41:D44)</f>
        <v>67957.71</v>
      </c>
      <c r="E39" s="75">
        <v>80000</v>
      </c>
      <c r="F39" s="75">
        <v>60000</v>
      </c>
      <c r="G39" s="75">
        <f>SUM(G41:G44)</f>
        <v>0</v>
      </c>
      <c r="H39" s="75">
        <f>SUM(H41:H44)</f>
        <v>0</v>
      </c>
      <c r="I39" s="75">
        <f>SUM(I41:I44)</f>
        <v>0</v>
      </c>
      <c r="J39" s="75">
        <f>SUM(J41:J44)</f>
        <v>0</v>
      </c>
      <c r="K39" s="6"/>
      <c r="L39" s="107" t="s">
        <v>20</v>
      </c>
    </row>
    <row r="40" spans="1:12" ht="15" hidden="1">
      <c r="A40" s="107"/>
      <c r="B40" s="4" t="s">
        <v>12</v>
      </c>
      <c r="C40" s="75"/>
      <c r="D40" s="107"/>
      <c r="E40" s="75"/>
      <c r="F40" s="75"/>
      <c r="G40" s="76"/>
      <c r="H40" s="76"/>
      <c r="I40" s="76"/>
      <c r="J40" s="76"/>
      <c r="K40" s="56"/>
      <c r="L40" s="107"/>
    </row>
    <row r="41" spans="1:12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6"/>
      <c r="L41" s="3"/>
    </row>
    <row r="42" spans="1:12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/>
      <c r="L42" s="3"/>
    </row>
    <row r="43" spans="1:12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6"/>
      <c r="L43" s="3"/>
    </row>
    <row r="44" spans="1:12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/>
      <c r="L44" s="3"/>
    </row>
    <row r="45" spans="1:12" ht="15">
      <c r="A45" s="125" t="s">
        <v>17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12" ht="21.75" customHeight="1">
      <c r="A46" s="3" t="s">
        <v>86</v>
      </c>
      <c r="B46" s="119" t="s">
        <v>43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1"/>
    </row>
    <row r="47" spans="1:12" ht="15" customHeight="1">
      <c r="A47" s="3" t="s">
        <v>87</v>
      </c>
      <c r="B47" s="14" t="s">
        <v>27</v>
      </c>
      <c r="C47" s="23">
        <f>SUM(C48:C51)</f>
        <v>285083.79943</v>
      </c>
      <c r="D47" s="23">
        <f aca="true" t="shared" si="16" ref="D47:K47">SUM(D48:D51)</f>
        <v>67346.9</v>
      </c>
      <c r="E47" s="23">
        <f t="shared" si="16"/>
        <v>56871</v>
      </c>
      <c r="F47" s="23">
        <f t="shared" si="16"/>
        <v>101857.36743000001</v>
      </c>
      <c r="G47" s="23">
        <f t="shared" si="16"/>
        <v>48115.985</v>
      </c>
      <c r="H47" s="23">
        <f t="shared" si="16"/>
        <v>10892.547</v>
      </c>
      <c r="I47" s="23">
        <f t="shared" si="16"/>
        <v>0</v>
      </c>
      <c r="J47" s="23">
        <f t="shared" si="16"/>
        <v>0</v>
      </c>
      <c r="K47" s="23">
        <f t="shared" si="16"/>
        <v>0</v>
      </c>
      <c r="L47" s="6"/>
    </row>
    <row r="48" spans="1:12" ht="15">
      <c r="A48" s="3" t="s">
        <v>88</v>
      </c>
      <c r="B48" s="11" t="s">
        <v>5</v>
      </c>
      <c r="C48" s="22">
        <f>SUM(D48:J48)</f>
        <v>28393.88151</v>
      </c>
      <c r="D48" s="22">
        <f aca="true" t="shared" si="17" ref="D48:J48">SUM(D53+D56+D59)</f>
        <v>0</v>
      </c>
      <c r="E48" s="22">
        <f t="shared" si="17"/>
        <v>0</v>
      </c>
      <c r="F48" s="22">
        <f t="shared" si="17"/>
        <v>20412.28351</v>
      </c>
      <c r="G48" s="22">
        <f t="shared" si="17"/>
        <v>0</v>
      </c>
      <c r="H48" s="22">
        <f t="shared" si="17"/>
        <v>7981.598</v>
      </c>
      <c r="I48" s="22">
        <f t="shared" si="17"/>
        <v>0</v>
      </c>
      <c r="J48" s="22">
        <f t="shared" si="17"/>
        <v>0</v>
      </c>
      <c r="K48" s="22">
        <f>SUM(K53+K56+K59)</f>
        <v>0</v>
      </c>
      <c r="L48" s="10" t="s">
        <v>52</v>
      </c>
    </row>
    <row r="49" spans="1:12" ht="15">
      <c r="A49" s="3" t="s">
        <v>89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6" t="s">
        <v>26</v>
      </c>
    </row>
    <row r="50" spans="1:12" ht="15">
      <c r="A50" s="3" t="s">
        <v>90</v>
      </c>
      <c r="B50" s="11" t="s">
        <v>7</v>
      </c>
      <c r="C50" s="22">
        <f>SUM(D50:J50)</f>
        <v>256689.91792</v>
      </c>
      <c r="D50" s="22">
        <f aca="true" t="shared" si="18" ref="D50:J50">SUM(D57+D54)</f>
        <v>67346.9</v>
      </c>
      <c r="E50" s="22">
        <f t="shared" si="18"/>
        <v>56871</v>
      </c>
      <c r="F50" s="22">
        <f t="shared" si="18"/>
        <v>81445.08392</v>
      </c>
      <c r="G50" s="22">
        <f t="shared" si="18"/>
        <v>48115.985</v>
      </c>
      <c r="H50" s="22">
        <f t="shared" si="18"/>
        <v>2910.949</v>
      </c>
      <c r="I50" s="22">
        <f t="shared" si="18"/>
        <v>0</v>
      </c>
      <c r="J50" s="22">
        <f t="shared" si="18"/>
        <v>0</v>
      </c>
      <c r="K50" s="22">
        <f>SUM(K57+K54)</f>
        <v>0</v>
      </c>
      <c r="L50" s="10" t="s">
        <v>53</v>
      </c>
    </row>
    <row r="51" spans="1:12" ht="15">
      <c r="A51" s="3" t="s">
        <v>91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6" t="s">
        <v>26</v>
      </c>
    </row>
    <row r="52" spans="1:12" ht="15" customHeight="1">
      <c r="A52" s="26" t="s">
        <v>92</v>
      </c>
      <c r="B52" s="90" t="s">
        <v>62</v>
      </c>
      <c r="C52" s="91"/>
      <c r="D52" s="91"/>
      <c r="E52" s="91"/>
      <c r="F52" s="91"/>
      <c r="G52" s="91"/>
      <c r="H52" s="91"/>
      <c r="I52" s="91"/>
      <c r="J52" s="91"/>
      <c r="K52" s="91"/>
      <c r="L52" s="92"/>
    </row>
    <row r="53" spans="1:12" ht="15">
      <c r="A53" s="10" t="s">
        <v>93</v>
      </c>
      <c r="B53" s="11" t="s">
        <v>5</v>
      </c>
      <c r="C53" s="22">
        <f>SUM(D53:F53)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58"/>
      <c r="L53" s="87" t="s">
        <v>53</v>
      </c>
    </row>
    <row r="54" spans="1:12" ht="15">
      <c r="A54" s="10" t="s">
        <v>94</v>
      </c>
      <c r="B54" s="11" t="s">
        <v>7</v>
      </c>
      <c r="C54" s="22">
        <f>SUM(D54:J54)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59"/>
      <c r="L54" s="89"/>
    </row>
    <row r="55" spans="1:12" ht="15" customHeight="1">
      <c r="A55" s="26" t="s">
        <v>95</v>
      </c>
      <c r="B55" s="90" t="s">
        <v>63</v>
      </c>
      <c r="C55" s="91"/>
      <c r="D55" s="91"/>
      <c r="E55" s="91"/>
      <c r="F55" s="91"/>
      <c r="G55" s="91"/>
      <c r="H55" s="91"/>
      <c r="I55" s="91"/>
      <c r="J55" s="91"/>
      <c r="K55" s="91"/>
      <c r="L55" s="92"/>
    </row>
    <row r="56" spans="1:12" ht="15">
      <c r="A56" s="10" t="s">
        <v>96</v>
      </c>
      <c r="B56" s="11" t="s">
        <v>5</v>
      </c>
      <c r="C56" s="22">
        <f>SUM(D56:J56)</f>
        <v>11964.588</v>
      </c>
      <c r="D56" s="22">
        <v>0</v>
      </c>
      <c r="E56" s="22">
        <v>0</v>
      </c>
      <c r="F56" s="22">
        <v>3982.99</v>
      </c>
      <c r="G56" s="22">
        <v>0</v>
      </c>
      <c r="H56" s="22">
        <v>7981.598</v>
      </c>
      <c r="I56" s="22">
        <v>0</v>
      </c>
      <c r="J56" s="22">
        <v>0</v>
      </c>
      <c r="K56" s="58"/>
      <c r="L56" s="87" t="s">
        <v>52</v>
      </c>
    </row>
    <row r="57" spans="1:12" ht="15">
      <c r="A57" s="10" t="s">
        <v>97</v>
      </c>
      <c r="B57" s="11" t="s">
        <v>7</v>
      </c>
      <c r="C57" s="22">
        <f>SUM(D57:J57)</f>
        <v>126659.934</v>
      </c>
      <c r="D57" s="22">
        <v>0</v>
      </c>
      <c r="E57" s="22">
        <v>0</v>
      </c>
      <c r="F57" s="22">
        <v>75633</v>
      </c>
      <c r="G57" s="22">
        <v>48115.985</v>
      </c>
      <c r="H57" s="22">
        <v>2910.949</v>
      </c>
      <c r="I57" s="22">
        <v>0</v>
      </c>
      <c r="J57" s="22">
        <v>0</v>
      </c>
      <c r="K57" s="59"/>
      <c r="L57" s="89"/>
    </row>
    <row r="58" spans="1:12" ht="15" customHeight="1">
      <c r="A58" s="26" t="s">
        <v>98</v>
      </c>
      <c r="B58" s="90" t="s">
        <v>64</v>
      </c>
      <c r="C58" s="91"/>
      <c r="D58" s="91"/>
      <c r="E58" s="91"/>
      <c r="F58" s="91"/>
      <c r="G58" s="91"/>
      <c r="H58" s="91"/>
      <c r="I58" s="91"/>
      <c r="J58" s="91"/>
      <c r="K58" s="91"/>
      <c r="L58" s="92"/>
    </row>
    <row r="59" spans="1:12" ht="15">
      <c r="A59" s="10" t="s">
        <v>99</v>
      </c>
      <c r="B59" s="11" t="s">
        <v>5</v>
      </c>
      <c r="C59" s="22">
        <f>SUM(D59:J59)</f>
        <v>16429.29351</v>
      </c>
      <c r="D59" s="22">
        <v>0</v>
      </c>
      <c r="E59" s="22">
        <v>0</v>
      </c>
      <c r="F59" s="22">
        <v>16429.29351</v>
      </c>
      <c r="G59" s="22">
        <v>0</v>
      </c>
      <c r="H59" s="22">
        <v>0</v>
      </c>
      <c r="I59" s="22">
        <v>0</v>
      </c>
      <c r="J59" s="22">
        <v>0</v>
      </c>
      <c r="K59" s="22"/>
      <c r="L59" s="10" t="s">
        <v>52</v>
      </c>
    </row>
    <row r="60" spans="1:12" ht="35.25" customHeight="1">
      <c r="A60" s="3" t="s">
        <v>100</v>
      </c>
      <c r="B60" s="72" t="s">
        <v>163</v>
      </c>
      <c r="C60" s="73"/>
      <c r="D60" s="73"/>
      <c r="E60" s="73"/>
      <c r="F60" s="73"/>
      <c r="G60" s="73"/>
      <c r="H60" s="73"/>
      <c r="I60" s="73"/>
      <c r="J60" s="73"/>
      <c r="K60" s="73"/>
      <c r="L60" s="74"/>
    </row>
    <row r="61" spans="1:12" ht="15">
      <c r="A61" s="3" t="s">
        <v>101</v>
      </c>
      <c r="B61" s="14" t="s">
        <v>27</v>
      </c>
      <c r="C61" s="24">
        <f>SUM(D61:J61)</f>
        <v>4500</v>
      </c>
      <c r="D61" s="69">
        <f aca="true" t="shared" si="19" ref="D61:J61">SUM(D62)</f>
        <v>0</v>
      </c>
      <c r="E61" s="69">
        <f t="shared" si="19"/>
        <v>0</v>
      </c>
      <c r="F61" s="69">
        <f t="shared" si="19"/>
        <v>0</v>
      </c>
      <c r="G61" s="69">
        <f t="shared" si="19"/>
        <v>0</v>
      </c>
      <c r="H61" s="69">
        <f t="shared" si="19"/>
        <v>4500</v>
      </c>
      <c r="I61" s="69">
        <f t="shared" si="19"/>
        <v>0</v>
      </c>
      <c r="J61" s="69">
        <f t="shared" si="19"/>
        <v>0</v>
      </c>
      <c r="K61" s="22"/>
      <c r="L61" s="87" t="s">
        <v>174</v>
      </c>
    </row>
    <row r="62" spans="1:12" ht="15">
      <c r="A62" s="3" t="s">
        <v>102</v>
      </c>
      <c r="B62" s="5" t="s">
        <v>5</v>
      </c>
      <c r="C62" s="20">
        <f>SUM(D62:J62)</f>
        <v>4500</v>
      </c>
      <c r="D62" s="22">
        <f aca="true" t="shared" si="20" ref="D62:K62">SUM(D66+D64)</f>
        <v>0</v>
      </c>
      <c r="E62" s="22">
        <f t="shared" si="20"/>
        <v>0</v>
      </c>
      <c r="F62" s="22">
        <f t="shared" si="20"/>
        <v>0</v>
      </c>
      <c r="G62" s="22">
        <f t="shared" si="20"/>
        <v>0</v>
      </c>
      <c r="H62" s="22">
        <f t="shared" si="20"/>
        <v>4500</v>
      </c>
      <c r="I62" s="22">
        <f t="shared" si="20"/>
        <v>0</v>
      </c>
      <c r="J62" s="22">
        <f t="shared" si="20"/>
        <v>0</v>
      </c>
      <c r="K62" s="22">
        <f t="shared" si="20"/>
        <v>0</v>
      </c>
      <c r="L62" s="89"/>
    </row>
    <row r="63" spans="1:12" ht="15.75" customHeight="1">
      <c r="A63" s="3" t="s">
        <v>175</v>
      </c>
      <c r="B63" s="90" t="s">
        <v>172</v>
      </c>
      <c r="C63" s="91"/>
      <c r="D63" s="91"/>
      <c r="E63" s="91"/>
      <c r="F63" s="91"/>
      <c r="G63" s="91"/>
      <c r="H63" s="91"/>
      <c r="I63" s="91"/>
      <c r="J63" s="91"/>
      <c r="K63" s="91"/>
      <c r="L63" s="92"/>
    </row>
    <row r="64" spans="1:12" ht="15">
      <c r="A64" s="3" t="s">
        <v>176</v>
      </c>
      <c r="B64" s="11" t="s">
        <v>5</v>
      </c>
      <c r="C64" s="20">
        <f>SUM(D64:J64)</f>
        <v>2362.30349</v>
      </c>
      <c r="D64" s="20">
        <v>0</v>
      </c>
      <c r="E64" s="20">
        <v>0</v>
      </c>
      <c r="F64" s="20">
        <v>0</v>
      </c>
      <c r="G64" s="20">
        <v>0</v>
      </c>
      <c r="H64" s="68">
        <v>2362.30349</v>
      </c>
      <c r="I64" s="20">
        <v>0</v>
      </c>
      <c r="J64" s="20">
        <v>0</v>
      </c>
      <c r="K64" s="22"/>
      <c r="L64" s="10" t="s">
        <v>174</v>
      </c>
    </row>
    <row r="65" spans="1:12" ht="15">
      <c r="A65" s="3" t="s">
        <v>177</v>
      </c>
      <c r="B65" s="90" t="s">
        <v>173</v>
      </c>
      <c r="C65" s="91"/>
      <c r="D65" s="91"/>
      <c r="E65" s="91"/>
      <c r="F65" s="91"/>
      <c r="G65" s="91"/>
      <c r="H65" s="91"/>
      <c r="I65" s="91"/>
      <c r="J65" s="91"/>
      <c r="K65" s="91"/>
      <c r="L65" s="92"/>
    </row>
    <row r="66" spans="1:12" ht="15">
      <c r="A66" s="3" t="s">
        <v>178</v>
      </c>
      <c r="B66" s="5" t="s">
        <v>5</v>
      </c>
      <c r="C66" s="20">
        <f>SUM(D66:J66)</f>
        <v>2137.69651</v>
      </c>
      <c r="D66" s="20">
        <v>0</v>
      </c>
      <c r="E66" s="20">
        <v>0</v>
      </c>
      <c r="F66" s="20">
        <v>0</v>
      </c>
      <c r="G66" s="20">
        <v>0</v>
      </c>
      <c r="H66" s="68">
        <v>2137.69651</v>
      </c>
      <c r="I66" s="20">
        <v>0</v>
      </c>
      <c r="J66" s="20">
        <v>0</v>
      </c>
      <c r="K66" s="22"/>
      <c r="L66" s="10" t="s">
        <v>174</v>
      </c>
    </row>
    <row r="67" spans="1:12" ht="15">
      <c r="A67" s="84" t="s">
        <v>21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1:12" ht="30">
      <c r="A68" s="3" t="s">
        <v>103</v>
      </c>
      <c r="B68" s="4" t="s">
        <v>18</v>
      </c>
      <c r="C68" s="21">
        <f>SUM(D68:J68)</f>
        <v>218354.08166</v>
      </c>
      <c r="D68" s="21">
        <f aca="true" t="shared" si="21" ref="D68:J68">SUM(D69:D70)</f>
        <v>26472.9</v>
      </c>
      <c r="E68" s="21">
        <f t="shared" si="21"/>
        <v>28094.5</v>
      </c>
      <c r="F68" s="21">
        <f>SUM(F69:F70)</f>
        <v>36602.820779999995</v>
      </c>
      <c r="G68" s="21">
        <f>SUM(G69:G70)</f>
        <v>54705.94964</v>
      </c>
      <c r="H68" s="21">
        <f t="shared" si="21"/>
        <v>30803.911239999998</v>
      </c>
      <c r="I68" s="21">
        <f t="shared" si="21"/>
        <v>21937</v>
      </c>
      <c r="J68" s="21">
        <f t="shared" si="21"/>
        <v>19737</v>
      </c>
      <c r="K68" s="21"/>
      <c r="L68" s="107" t="s">
        <v>26</v>
      </c>
    </row>
    <row r="69" spans="1:12" ht="15">
      <c r="A69" s="3" t="s">
        <v>104</v>
      </c>
      <c r="B69" s="5" t="s">
        <v>5</v>
      </c>
      <c r="C69" s="20">
        <f>SUM(D69:J69)</f>
        <v>192533.80666</v>
      </c>
      <c r="D69" s="20">
        <f aca="true" t="shared" si="22" ref="D69:J69">D72+D157+D75+D100+D109+D151</f>
        <v>26472.9</v>
      </c>
      <c r="E69" s="20">
        <f t="shared" si="22"/>
        <v>28094.5</v>
      </c>
      <c r="F69" s="20">
        <f t="shared" si="22"/>
        <v>35487.945779999995</v>
      </c>
      <c r="G69" s="20">
        <f>G72+G157+G75+G100+G109+G151</f>
        <v>36693.54964</v>
      </c>
      <c r="H69" s="20">
        <f t="shared" si="22"/>
        <v>24110.911239999998</v>
      </c>
      <c r="I69" s="20">
        <f t="shared" si="22"/>
        <v>21937</v>
      </c>
      <c r="J69" s="20">
        <f t="shared" si="22"/>
        <v>19737</v>
      </c>
      <c r="K69" s="20"/>
      <c r="L69" s="107"/>
    </row>
    <row r="70" spans="1:12" ht="15">
      <c r="A70" s="3" t="s">
        <v>179</v>
      </c>
      <c r="B70" s="11" t="s">
        <v>7</v>
      </c>
      <c r="C70" s="20">
        <f>SUM(D70:J70)</f>
        <v>25820.275</v>
      </c>
      <c r="D70" s="20">
        <f aca="true" t="shared" si="23" ref="D70:J70">SUM(D152+D76)</f>
        <v>0</v>
      </c>
      <c r="E70" s="20">
        <f t="shared" si="23"/>
        <v>0</v>
      </c>
      <c r="F70" s="20">
        <f t="shared" si="23"/>
        <v>1114.875</v>
      </c>
      <c r="G70" s="20">
        <f t="shared" si="23"/>
        <v>18012.4</v>
      </c>
      <c r="H70" s="20">
        <f>SUM(H152+H76)</f>
        <v>6693</v>
      </c>
      <c r="I70" s="20">
        <f t="shared" si="23"/>
        <v>0</v>
      </c>
      <c r="J70" s="20">
        <f t="shared" si="23"/>
        <v>0</v>
      </c>
      <c r="K70" s="20"/>
      <c r="L70" s="3"/>
    </row>
    <row r="71" spans="1:12" ht="28.5" customHeight="1">
      <c r="A71" s="27" t="s">
        <v>105</v>
      </c>
      <c r="B71" s="72" t="s">
        <v>163</v>
      </c>
      <c r="C71" s="73"/>
      <c r="D71" s="73"/>
      <c r="E71" s="73"/>
      <c r="F71" s="73"/>
      <c r="G71" s="73"/>
      <c r="H71" s="73"/>
      <c r="I71" s="73"/>
      <c r="J71" s="73"/>
      <c r="K71" s="73"/>
      <c r="L71" s="74"/>
    </row>
    <row r="72" spans="1:12" ht="45">
      <c r="A72" s="27" t="s">
        <v>106</v>
      </c>
      <c r="B72" s="5" t="s">
        <v>5</v>
      </c>
      <c r="C72" s="20">
        <f>SUM(D72:J72)</f>
        <v>4847.02748</v>
      </c>
      <c r="D72" s="20">
        <v>1570.7</v>
      </c>
      <c r="E72" s="20">
        <v>795</v>
      </c>
      <c r="F72" s="20">
        <v>100</v>
      </c>
      <c r="G72" s="20">
        <v>181.32748</v>
      </c>
      <c r="H72" s="20">
        <v>0</v>
      </c>
      <c r="I72" s="20">
        <v>2200</v>
      </c>
      <c r="J72" s="20">
        <v>0</v>
      </c>
      <c r="K72" s="20"/>
      <c r="L72" s="3" t="s">
        <v>162</v>
      </c>
    </row>
    <row r="73" spans="1:12" ht="15" customHeight="1">
      <c r="A73" s="27" t="s">
        <v>107</v>
      </c>
      <c r="B73" s="72" t="s">
        <v>28</v>
      </c>
      <c r="C73" s="73"/>
      <c r="D73" s="73"/>
      <c r="E73" s="73"/>
      <c r="F73" s="73"/>
      <c r="G73" s="73"/>
      <c r="H73" s="73"/>
      <c r="I73" s="73"/>
      <c r="J73" s="73"/>
      <c r="K73" s="73"/>
      <c r="L73" s="74"/>
    </row>
    <row r="74" spans="1:12" ht="15" customHeight="1">
      <c r="A74" s="27" t="s">
        <v>108</v>
      </c>
      <c r="B74" s="14" t="s">
        <v>27</v>
      </c>
      <c r="C74" s="50">
        <f>SUM(C75:C76)</f>
        <v>55919.38644</v>
      </c>
      <c r="D74" s="24">
        <f aca="true" t="shared" si="24" ref="D74:J74">SUM(D75:D76)</f>
        <v>7484.8</v>
      </c>
      <c r="E74" s="24">
        <f t="shared" si="24"/>
        <v>7542.5</v>
      </c>
      <c r="F74" s="24">
        <f t="shared" si="24"/>
        <v>5634.67403</v>
      </c>
      <c r="G74" s="24">
        <f>SUM(G75:G76)</f>
        <v>24341.23109</v>
      </c>
      <c r="H74" s="24">
        <f t="shared" si="24"/>
        <v>10916.18132</v>
      </c>
      <c r="I74" s="24">
        <f t="shared" si="24"/>
        <v>0</v>
      </c>
      <c r="J74" s="24">
        <f t="shared" si="24"/>
        <v>0</v>
      </c>
      <c r="K74" s="24"/>
      <c r="L74" s="107" t="s">
        <v>169</v>
      </c>
    </row>
    <row r="75" spans="1:12" ht="17.25" customHeight="1">
      <c r="A75" s="27" t="s">
        <v>165</v>
      </c>
      <c r="B75" s="5" t="s">
        <v>5</v>
      </c>
      <c r="C75" s="20">
        <f>SUM(D75:J75)</f>
        <v>31213.986439999997</v>
      </c>
      <c r="D75" s="20">
        <f aca="true" t="shared" si="25" ref="D75:J75">SUM(D79+D82+D84+D86+D89)</f>
        <v>7484.8</v>
      </c>
      <c r="E75" s="20">
        <f t="shared" si="25"/>
        <v>7542.5</v>
      </c>
      <c r="F75" s="20">
        <f t="shared" si="25"/>
        <v>5634.67403</v>
      </c>
      <c r="G75" s="20">
        <f>SUM(G79+G82+G84+G86+G89+G93)</f>
        <v>6328.83109</v>
      </c>
      <c r="H75" s="20">
        <f t="shared" si="25"/>
        <v>4223.18132</v>
      </c>
      <c r="I75" s="20">
        <f t="shared" si="25"/>
        <v>0</v>
      </c>
      <c r="J75" s="20">
        <f t="shared" si="25"/>
        <v>0</v>
      </c>
      <c r="K75" s="20"/>
      <c r="L75" s="107"/>
    </row>
    <row r="76" spans="1:12" ht="17.25" customHeight="1">
      <c r="A76" s="27" t="s">
        <v>166</v>
      </c>
      <c r="B76" s="11" t="s">
        <v>7</v>
      </c>
      <c r="C76" s="20">
        <f>SUM(D76:J76)</f>
        <v>24705.4</v>
      </c>
      <c r="D76" s="20">
        <f>SUM(D90+D94+D80+D98)</f>
        <v>0</v>
      </c>
      <c r="E76" s="20">
        <f aca="true" t="shared" si="26" ref="E76:J76">SUM(E90+E94+E80+E98)</f>
        <v>0</v>
      </c>
      <c r="F76" s="20">
        <f t="shared" si="26"/>
        <v>0</v>
      </c>
      <c r="G76" s="20">
        <f t="shared" si="26"/>
        <v>18012.4</v>
      </c>
      <c r="H76" s="20">
        <f t="shared" si="26"/>
        <v>6693</v>
      </c>
      <c r="I76" s="20">
        <f t="shared" si="26"/>
        <v>0</v>
      </c>
      <c r="J76" s="20">
        <f t="shared" si="26"/>
        <v>0</v>
      </c>
      <c r="K76" s="20"/>
      <c r="L76" s="107"/>
    </row>
    <row r="77" spans="1:12" ht="15" customHeight="1">
      <c r="A77" s="27" t="s">
        <v>109</v>
      </c>
      <c r="B77" s="90" t="s">
        <v>40</v>
      </c>
      <c r="C77" s="91"/>
      <c r="D77" s="91"/>
      <c r="E77" s="91"/>
      <c r="F77" s="91"/>
      <c r="G77" s="91"/>
      <c r="H77" s="91"/>
      <c r="I77" s="91"/>
      <c r="J77" s="91"/>
      <c r="K77" s="91"/>
      <c r="L77" s="92"/>
    </row>
    <row r="78" spans="1:12" ht="15" customHeight="1">
      <c r="A78" s="27" t="s">
        <v>110</v>
      </c>
      <c r="B78" s="49" t="s">
        <v>150</v>
      </c>
      <c r="C78" s="20">
        <f>SUM(D78:J78)</f>
        <v>19463.89517</v>
      </c>
      <c r="D78" s="20">
        <f>SUM(D79:D80)</f>
        <v>7484.8</v>
      </c>
      <c r="E78" s="20">
        <f aca="true" t="shared" si="27" ref="E78:J78">SUM(E79:E80)</f>
        <v>4722.7</v>
      </c>
      <c r="F78" s="20">
        <f t="shared" si="27"/>
        <v>2997.04117</v>
      </c>
      <c r="G78" s="20">
        <f t="shared" si="27"/>
        <v>2720.181</v>
      </c>
      <c r="H78" s="20">
        <f t="shared" si="27"/>
        <v>1539.173</v>
      </c>
      <c r="I78" s="51">
        <f t="shared" si="27"/>
        <v>0</v>
      </c>
      <c r="J78" s="51">
        <f t="shared" si="27"/>
        <v>0</v>
      </c>
      <c r="K78" s="51"/>
      <c r="L78" s="93" t="s">
        <v>159</v>
      </c>
    </row>
    <row r="79" spans="1:12" ht="20.25" customHeight="1">
      <c r="A79" s="27" t="s">
        <v>180</v>
      </c>
      <c r="B79" s="5" t="s">
        <v>5</v>
      </c>
      <c r="C79" s="20">
        <f>SUM(D79:J79)</f>
        <v>19463.89517</v>
      </c>
      <c r="D79" s="20">
        <v>7484.8</v>
      </c>
      <c r="E79" s="20">
        <v>4722.7</v>
      </c>
      <c r="F79" s="20">
        <v>2997.04117</v>
      </c>
      <c r="G79" s="20">
        <v>2720.181</v>
      </c>
      <c r="H79" s="20">
        <v>1539.173</v>
      </c>
      <c r="I79" s="20">
        <v>0</v>
      </c>
      <c r="J79" s="20">
        <v>0</v>
      </c>
      <c r="K79" s="20"/>
      <c r="L79" s="94"/>
    </row>
    <row r="80" spans="1:12" ht="15.75" customHeight="1">
      <c r="A80" s="27" t="s">
        <v>181</v>
      </c>
      <c r="B80" s="11" t="s">
        <v>7</v>
      </c>
      <c r="C80" s="20">
        <f>SUM(D80:J80)</f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/>
      <c r="L80" s="95"/>
    </row>
    <row r="81" spans="1:12" ht="15" customHeight="1">
      <c r="A81" s="27" t="s">
        <v>111</v>
      </c>
      <c r="B81" s="90" t="s">
        <v>41</v>
      </c>
      <c r="C81" s="91"/>
      <c r="D81" s="91"/>
      <c r="E81" s="91"/>
      <c r="F81" s="91"/>
      <c r="G81" s="91"/>
      <c r="H81" s="91"/>
      <c r="I81" s="91"/>
      <c r="J81" s="91"/>
      <c r="K81" s="91"/>
      <c r="L81" s="92"/>
    </row>
    <row r="82" spans="1:12" ht="45" customHeight="1">
      <c r="A82" s="27" t="s">
        <v>112</v>
      </c>
      <c r="B82" s="5" t="s">
        <v>5</v>
      </c>
      <c r="C82" s="20">
        <f>SUM(D82:J82)</f>
        <v>1399.0729999999999</v>
      </c>
      <c r="D82" s="20">
        <v>0</v>
      </c>
      <c r="E82" s="20">
        <v>398</v>
      </c>
      <c r="F82" s="20">
        <v>401.128</v>
      </c>
      <c r="G82" s="20">
        <v>99.997</v>
      </c>
      <c r="H82" s="20">
        <v>499.948</v>
      </c>
      <c r="I82" s="20">
        <v>0</v>
      </c>
      <c r="J82" s="20">
        <v>0</v>
      </c>
      <c r="K82" s="20"/>
      <c r="L82" s="3" t="s">
        <v>159</v>
      </c>
    </row>
    <row r="83" spans="1:12" ht="15" customHeight="1">
      <c r="A83" s="27" t="s">
        <v>113</v>
      </c>
      <c r="B83" s="90" t="s">
        <v>42</v>
      </c>
      <c r="C83" s="91"/>
      <c r="D83" s="91"/>
      <c r="E83" s="91"/>
      <c r="F83" s="91"/>
      <c r="G83" s="91"/>
      <c r="H83" s="91"/>
      <c r="I83" s="91"/>
      <c r="J83" s="91"/>
      <c r="K83" s="91"/>
      <c r="L83" s="92"/>
    </row>
    <row r="84" spans="1:12" ht="53.25" customHeight="1">
      <c r="A84" s="27" t="s">
        <v>114</v>
      </c>
      <c r="B84" s="5" t="s">
        <v>5</v>
      </c>
      <c r="C84" s="20">
        <f>SUM(D84:J84)</f>
        <v>7948.37059</v>
      </c>
      <c r="D84" s="20">
        <v>0</v>
      </c>
      <c r="E84" s="20">
        <v>2421.8</v>
      </c>
      <c r="F84" s="20">
        <v>2236.50486</v>
      </c>
      <c r="G84" s="20">
        <v>1106.00541</v>
      </c>
      <c r="H84" s="20">
        <v>2184.06032</v>
      </c>
      <c r="I84" s="20">
        <v>0</v>
      </c>
      <c r="J84" s="20">
        <v>0</v>
      </c>
      <c r="K84" s="20"/>
      <c r="L84" s="3" t="s">
        <v>159</v>
      </c>
    </row>
    <row r="85" spans="1:12" ht="15" customHeight="1">
      <c r="A85" s="27" t="s">
        <v>115</v>
      </c>
      <c r="B85" s="90" t="s">
        <v>48</v>
      </c>
      <c r="C85" s="91"/>
      <c r="D85" s="91"/>
      <c r="E85" s="91"/>
      <c r="F85" s="91"/>
      <c r="G85" s="91"/>
      <c r="H85" s="91"/>
      <c r="I85" s="91"/>
      <c r="J85" s="91"/>
      <c r="K85" s="91"/>
      <c r="L85" s="92"/>
    </row>
    <row r="86" spans="1:12" ht="15">
      <c r="A86" s="27" t="s">
        <v>116</v>
      </c>
      <c r="B86" s="5" t="s">
        <v>5</v>
      </c>
      <c r="C86" s="20">
        <f>SUM(D86:J86)</f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/>
      <c r="L86" s="3" t="s">
        <v>45</v>
      </c>
    </row>
    <row r="87" spans="1:12" ht="15">
      <c r="A87" s="27" t="s">
        <v>116</v>
      </c>
      <c r="B87" s="90" t="s">
        <v>149</v>
      </c>
      <c r="C87" s="91"/>
      <c r="D87" s="91"/>
      <c r="E87" s="91"/>
      <c r="F87" s="91"/>
      <c r="G87" s="91"/>
      <c r="H87" s="91"/>
      <c r="I87" s="91"/>
      <c r="J87" s="91"/>
      <c r="K87" s="91"/>
      <c r="L87" s="92"/>
    </row>
    <row r="88" spans="1:12" ht="15">
      <c r="A88" s="27" t="s">
        <v>117</v>
      </c>
      <c r="B88" s="49" t="s">
        <v>150</v>
      </c>
      <c r="C88" s="51">
        <f>SUM(C89:C90)</f>
        <v>15552.418</v>
      </c>
      <c r="D88" s="51">
        <f aca="true" t="shared" si="28" ref="D88:J88">SUM(D89:D90)</f>
        <v>0</v>
      </c>
      <c r="E88" s="51">
        <f t="shared" si="28"/>
        <v>0</v>
      </c>
      <c r="F88" s="51">
        <f t="shared" si="28"/>
        <v>0</v>
      </c>
      <c r="G88" s="51">
        <f t="shared" si="28"/>
        <v>15552.418</v>
      </c>
      <c r="H88" s="51">
        <f t="shared" si="28"/>
        <v>0</v>
      </c>
      <c r="I88" s="51">
        <f t="shared" si="28"/>
        <v>0</v>
      </c>
      <c r="J88" s="51">
        <f t="shared" si="28"/>
        <v>0</v>
      </c>
      <c r="K88" s="51"/>
      <c r="L88" s="93" t="s">
        <v>160</v>
      </c>
    </row>
    <row r="89" spans="1:12" ht="15">
      <c r="A89" s="27" t="s">
        <v>118</v>
      </c>
      <c r="B89" s="5" t="s">
        <v>5</v>
      </c>
      <c r="C89" s="20">
        <f>SUM(D89:J89)</f>
        <v>2159.518</v>
      </c>
      <c r="D89" s="20">
        <v>0</v>
      </c>
      <c r="E89" s="20">
        <v>0</v>
      </c>
      <c r="F89" s="20">
        <v>0</v>
      </c>
      <c r="G89" s="20">
        <v>2159.518</v>
      </c>
      <c r="H89" s="20">
        <v>0</v>
      </c>
      <c r="I89" s="20">
        <v>0</v>
      </c>
      <c r="J89" s="20">
        <v>0</v>
      </c>
      <c r="K89" s="20"/>
      <c r="L89" s="94"/>
    </row>
    <row r="90" spans="1:12" ht="15">
      <c r="A90" s="27" t="s">
        <v>156</v>
      </c>
      <c r="B90" s="11" t="s">
        <v>7</v>
      </c>
      <c r="C90" s="20">
        <f>SUM(D90:J90)</f>
        <v>13392.9</v>
      </c>
      <c r="D90" s="20">
        <v>0</v>
      </c>
      <c r="E90" s="20">
        <v>0</v>
      </c>
      <c r="F90" s="20">
        <v>0</v>
      </c>
      <c r="G90" s="20">
        <v>13392.9</v>
      </c>
      <c r="H90" s="20">
        <v>0</v>
      </c>
      <c r="I90" s="20">
        <v>0</v>
      </c>
      <c r="J90" s="20">
        <v>0</v>
      </c>
      <c r="K90" s="20"/>
      <c r="L90" s="95"/>
    </row>
    <row r="91" spans="1:12" ht="15">
      <c r="A91" s="27" t="s">
        <v>119</v>
      </c>
      <c r="B91" s="90" t="s">
        <v>155</v>
      </c>
      <c r="C91" s="91"/>
      <c r="D91" s="91"/>
      <c r="E91" s="91"/>
      <c r="F91" s="91"/>
      <c r="G91" s="91"/>
      <c r="H91" s="91"/>
      <c r="I91" s="91"/>
      <c r="J91" s="91"/>
      <c r="K91" s="91"/>
      <c r="L91" s="92"/>
    </row>
    <row r="92" spans="1:12" ht="15">
      <c r="A92" s="52" t="s">
        <v>120</v>
      </c>
      <c r="B92" s="49" t="s">
        <v>150</v>
      </c>
      <c r="C92" s="51">
        <f>SUM(C93:C94)</f>
        <v>4862.62968</v>
      </c>
      <c r="D92" s="51">
        <f aca="true" t="shared" si="29" ref="D92:K92">SUM(D93:D94)</f>
        <v>0</v>
      </c>
      <c r="E92" s="51">
        <f t="shared" si="29"/>
        <v>0</v>
      </c>
      <c r="F92" s="51">
        <f t="shared" si="29"/>
        <v>0</v>
      </c>
      <c r="G92" s="51">
        <f t="shared" si="29"/>
        <v>4862.62968</v>
      </c>
      <c r="H92" s="51">
        <f t="shared" si="29"/>
        <v>0</v>
      </c>
      <c r="I92" s="51">
        <f t="shared" si="29"/>
        <v>0</v>
      </c>
      <c r="J92" s="51">
        <f t="shared" si="29"/>
        <v>0</v>
      </c>
      <c r="K92" s="51">
        <f t="shared" si="29"/>
        <v>0</v>
      </c>
      <c r="L92" s="93" t="s">
        <v>160</v>
      </c>
    </row>
    <row r="93" spans="1:12" ht="15">
      <c r="A93" s="27" t="s">
        <v>157</v>
      </c>
      <c r="B93" s="5" t="s">
        <v>5</v>
      </c>
      <c r="C93" s="20">
        <f>SUM(D93:J93)</f>
        <v>243.12968</v>
      </c>
      <c r="D93" s="20">
        <v>0</v>
      </c>
      <c r="E93" s="20">
        <v>0</v>
      </c>
      <c r="F93" s="20">
        <v>0</v>
      </c>
      <c r="G93" s="20">
        <v>243.12968</v>
      </c>
      <c r="H93" s="20">
        <v>0</v>
      </c>
      <c r="I93" s="20">
        <v>0</v>
      </c>
      <c r="J93" s="20">
        <v>0</v>
      </c>
      <c r="K93" s="20"/>
      <c r="L93" s="94"/>
    </row>
    <row r="94" spans="1:12" ht="15">
      <c r="A94" s="27" t="s">
        <v>158</v>
      </c>
      <c r="B94" s="11" t="s">
        <v>7</v>
      </c>
      <c r="C94" s="20">
        <f>SUM(D94:J94)</f>
        <v>4619.5</v>
      </c>
      <c r="D94" s="20">
        <v>0</v>
      </c>
      <c r="E94" s="20">
        <v>0</v>
      </c>
      <c r="F94" s="20">
        <v>0</v>
      </c>
      <c r="G94" s="20">
        <v>4619.5</v>
      </c>
      <c r="H94" s="20">
        <v>0</v>
      </c>
      <c r="I94" s="20">
        <v>0</v>
      </c>
      <c r="J94" s="20">
        <v>0</v>
      </c>
      <c r="K94" s="20"/>
      <c r="L94" s="95"/>
    </row>
    <row r="95" spans="1:12" ht="15">
      <c r="A95" s="27" t="s">
        <v>121</v>
      </c>
      <c r="B95" s="96" t="s">
        <v>170</v>
      </c>
      <c r="C95" s="97"/>
      <c r="D95" s="97"/>
      <c r="E95" s="97"/>
      <c r="F95" s="97"/>
      <c r="G95" s="97"/>
      <c r="H95" s="97"/>
      <c r="I95" s="97"/>
      <c r="J95" s="97"/>
      <c r="K95" s="97"/>
      <c r="L95" s="98"/>
    </row>
    <row r="96" spans="1:12" ht="15">
      <c r="A96" s="52" t="s">
        <v>122</v>
      </c>
      <c r="B96" s="54" t="s">
        <v>150</v>
      </c>
      <c r="C96" s="55">
        <f>SUM(C97:C98)</f>
        <v>6693</v>
      </c>
      <c r="D96" s="55">
        <f aca="true" t="shared" si="30" ref="D96:J96">SUM(D97:D98)</f>
        <v>0</v>
      </c>
      <c r="E96" s="55">
        <f t="shared" si="30"/>
        <v>0</v>
      </c>
      <c r="F96" s="55">
        <f t="shared" si="30"/>
        <v>0</v>
      </c>
      <c r="G96" s="55">
        <f t="shared" si="30"/>
        <v>0</v>
      </c>
      <c r="H96" s="55">
        <f t="shared" si="30"/>
        <v>6693</v>
      </c>
      <c r="I96" s="55">
        <f t="shared" si="30"/>
        <v>0</v>
      </c>
      <c r="J96" s="55">
        <f t="shared" si="30"/>
        <v>0</v>
      </c>
      <c r="K96" s="55"/>
      <c r="L96" s="87" t="s">
        <v>168</v>
      </c>
    </row>
    <row r="97" spans="1:12" ht="15">
      <c r="A97" s="27" t="s">
        <v>182</v>
      </c>
      <c r="B97" s="11" t="s">
        <v>5</v>
      </c>
      <c r="C97" s="22">
        <f>SUM(D97:J97)</f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/>
      <c r="L97" s="88"/>
    </row>
    <row r="98" spans="1:12" ht="15">
      <c r="A98" s="27" t="s">
        <v>183</v>
      </c>
      <c r="B98" s="11" t="s">
        <v>7</v>
      </c>
      <c r="C98" s="22">
        <f>SUM(D98:J98)</f>
        <v>6693</v>
      </c>
      <c r="D98" s="22">
        <v>0</v>
      </c>
      <c r="E98" s="22">
        <v>0</v>
      </c>
      <c r="F98" s="22">
        <v>0</v>
      </c>
      <c r="G98" s="22">
        <v>0</v>
      </c>
      <c r="H98" s="22">
        <v>6693</v>
      </c>
      <c r="I98" s="22">
        <v>0</v>
      </c>
      <c r="J98" s="22">
        <v>0</v>
      </c>
      <c r="K98" s="22"/>
      <c r="L98" s="89"/>
    </row>
    <row r="99" spans="1:12" ht="18" customHeight="1">
      <c r="A99" s="27" t="s">
        <v>123</v>
      </c>
      <c r="B99" s="108" t="s">
        <v>29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10"/>
    </row>
    <row r="100" spans="1:12" ht="30" customHeight="1">
      <c r="A100" s="25" t="s">
        <v>124</v>
      </c>
      <c r="B100" s="29" t="s">
        <v>5</v>
      </c>
      <c r="C100" s="32">
        <f>SUM(D100:J100)</f>
        <v>121692.05825999999</v>
      </c>
      <c r="D100" s="32">
        <f>SUM(D103+D105+D107)</f>
        <v>15403.900000000001</v>
      </c>
      <c r="E100" s="32">
        <f aca="true" t="shared" si="31" ref="E100:J100">SUM(E103+E105+E107)</f>
        <v>16917</v>
      </c>
      <c r="F100" s="32">
        <f t="shared" si="31"/>
        <v>21687.09127</v>
      </c>
      <c r="G100" s="32">
        <f t="shared" si="31"/>
        <v>19583.227069999997</v>
      </c>
      <c r="H100" s="32">
        <f t="shared" si="31"/>
        <v>16492.83992</v>
      </c>
      <c r="I100" s="32">
        <f t="shared" si="31"/>
        <v>15804</v>
      </c>
      <c r="J100" s="32">
        <f t="shared" si="31"/>
        <v>15804</v>
      </c>
      <c r="K100" s="32"/>
      <c r="L100" s="93" t="s">
        <v>161</v>
      </c>
    </row>
    <row r="101" spans="1:12" ht="15.75">
      <c r="A101" s="28"/>
      <c r="B101" s="30" t="s">
        <v>25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95"/>
    </row>
    <row r="102" spans="1:12" ht="15" customHeight="1">
      <c r="A102" s="27" t="s">
        <v>184</v>
      </c>
      <c r="B102" s="90" t="s">
        <v>35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2"/>
    </row>
    <row r="103" spans="1:12" ht="45" customHeight="1">
      <c r="A103" s="27" t="s">
        <v>185</v>
      </c>
      <c r="B103" s="5" t="s">
        <v>5</v>
      </c>
      <c r="C103" s="20">
        <f>SUM(D103:J103)</f>
        <v>113001.58455</v>
      </c>
      <c r="D103" s="20">
        <v>14029.7</v>
      </c>
      <c r="E103" s="20">
        <v>15687.2</v>
      </c>
      <c r="F103" s="20">
        <v>20286.05775</v>
      </c>
      <c r="G103" s="20">
        <v>18650.6268</v>
      </c>
      <c r="H103" s="20">
        <v>15500</v>
      </c>
      <c r="I103" s="20">
        <v>14424</v>
      </c>
      <c r="J103" s="20">
        <v>14424</v>
      </c>
      <c r="K103" s="20"/>
      <c r="L103" s="3" t="s">
        <v>161</v>
      </c>
    </row>
    <row r="104" spans="1:14" ht="15" customHeight="1">
      <c r="A104" s="27" t="s">
        <v>125</v>
      </c>
      <c r="B104" s="90" t="s">
        <v>36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2"/>
      <c r="N104" s="16"/>
    </row>
    <row r="105" spans="1:12" ht="41.25" customHeight="1">
      <c r="A105" s="27" t="s">
        <v>126</v>
      </c>
      <c r="B105" s="5" t="s">
        <v>5</v>
      </c>
      <c r="C105" s="19">
        <f>SUM(D105:J105)</f>
        <v>3270</v>
      </c>
      <c r="D105" s="19">
        <v>295</v>
      </c>
      <c r="E105" s="19">
        <v>450</v>
      </c>
      <c r="F105" s="19">
        <v>485</v>
      </c>
      <c r="G105" s="19">
        <v>480</v>
      </c>
      <c r="H105" s="19">
        <v>600</v>
      </c>
      <c r="I105" s="19">
        <v>480</v>
      </c>
      <c r="J105" s="19">
        <v>480</v>
      </c>
      <c r="K105" s="19"/>
      <c r="L105" s="3" t="s">
        <v>161</v>
      </c>
    </row>
    <row r="106" spans="1:12" ht="15" customHeight="1">
      <c r="A106" s="27" t="s">
        <v>127</v>
      </c>
      <c r="B106" s="90" t="s">
        <v>49</v>
      </c>
      <c r="C106" s="91"/>
      <c r="D106" s="91"/>
      <c r="E106" s="91"/>
      <c r="F106" s="91"/>
      <c r="G106" s="91"/>
      <c r="H106" s="91"/>
      <c r="I106" s="91"/>
      <c r="J106" s="91"/>
      <c r="K106" s="91"/>
      <c r="L106" s="92"/>
    </row>
    <row r="107" spans="1:14" ht="45" customHeight="1">
      <c r="A107" s="27" t="s">
        <v>128</v>
      </c>
      <c r="B107" s="5" t="s">
        <v>5</v>
      </c>
      <c r="C107" s="20">
        <f>SUM(D107:J107)</f>
        <v>5420.47371</v>
      </c>
      <c r="D107" s="20">
        <v>1079.2</v>
      </c>
      <c r="E107" s="20">
        <v>779.8</v>
      </c>
      <c r="F107" s="20">
        <v>916.03352</v>
      </c>
      <c r="G107" s="20">
        <v>452.60027</v>
      </c>
      <c r="H107" s="20">
        <v>392.83992</v>
      </c>
      <c r="I107" s="20">
        <v>900</v>
      </c>
      <c r="J107" s="20">
        <v>900</v>
      </c>
      <c r="K107" s="20"/>
      <c r="L107" s="3" t="s">
        <v>161</v>
      </c>
      <c r="N107" s="16"/>
    </row>
    <row r="108" spans="1:12" ht="15" customHeight="1">
      <c r="A108" s="26" t="s">
        <v>129</v>
      </c>
      <c r="B108" s="123" t="s">
        <v>37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74"/>
    </row>
    <row r="109" spans="1:12" ht="17.25" customHeight="1">
      <c r="A109" s="34" t="s">
        <v>130</v>
      </c>
      <c r="B109" s="36" t="s">
        <v>5</v>
      </c>
      <c r="C109" s="32">
        <f>SUM(D109:J109)</f>
        <v>23778.77548</v>
      </c>
      <c r="D109" s="32">
        <f aca="true" t="shared" si="32" ref="D109:I109">D112+D117+D119+D145</f>
        <v>2013.5</v>
      </c>
      <c r="E109" s="32">
        <f t="shared" si="32"/>
        <v>2840</v>
      </c>
      <c r="F109" s="32">
        <f t="shared" si="32"/>
        <v>3108.18048</v>
      </c>
      <c r="G109" s="32">
        <f t="shared" si="32"/>
        <v>4851.094999999999</v>
      </c>
      <c r="H109" s="32">
        <f t="shared" si="32"/>
        <v>3100</v>
      </c>
      <c r="I109" s="32">
        <f t="shared" si="32"/>
        <v>3933</v>
      </c>
      <c r="J109" s="31">
        <f>J112+J117+J119</f>
        <v>3933</v>
      </c>
      <c r="K109" s="31"/>
      <c r="L109" s="117" t="s">
        <v>59</v>
      </c>
    </row>
    <row r="110" spans="1:12" ht="24" customHeight="1">
      <c r="A110" s="35"/>
      <c r="B110" s="37" t="s">
        <v>25</v>
      </c>
      <c r="C110" s="39"/>
      <c r="D110" s="39"/>
      <c r="E110" s="39"/>
      <c r="F110" s="39"/>
      <c r="G110" s="39"/>
      <c r="H110" s="39"/>
      <c r="I110" s="39"/>
      <c r="J110" s="38"/>
      <c r="K110" s="38"/>
      <c r="L110" s="118"/>
    </row>
    <row r="111" spans="1:12" ht="15" customHeight="1">
      <c r="A111" s="40" t="s">
        <v>131</v>
      </c>
      <c r="B111" s="90" t="s">
        <v>30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2"/>
    </row>
    <row r="112" spans="1:12" ht="15">
      <c r="A112" s="3" t="s">
        <v>132</v>
      </c>
      <c r="B112" s="5" t="s">
        <v>5</v>
      </c>
      <c r="C112" s="20">
        <f>SUM(D112:J112)</f>
        <v>20890.264479999998</v>
      </c>
      <c r="D112" s="20">
        <v>1743</v>
      </c>
      <c r="E112" s="20">
        <v>2640</v>
      </c>
      <c r="F112" s="20">
        <v>3108.18048</v>
      </c>
      <c r="G112" s="20">
        <v>2669.084</v>
      </c>
      <c r="H112" s="20">
        <v>3100</v>
      </c>
      <c r="I112" s="20">
        <v>3815</v>
      </c>
      <c r="J112" s="20">
        <v>3815</v>
      </c>
      <c r="K112" s="20"/>
      <c r="L112" s="6" t="s">
        <v>55</v>
      </c>
    </row>
    <row r="113" spans="1:12" ht="15" hidden="1">
      <c r="A113" s="3"/>
      <c r="B113" s="5" t="s">
        <v>6</v>
      </c>
      <c r="C113" s="12">
        <f>SUM(D113:F113)</f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/>
      <c r="L113" s="3"/>
    </row>
    <row r="114" spans="1:12" ht="15" hidden="1">
      <c r="A114" s="3"/>
      <c r="B114" s="5" t="s">
        <v>7</v>
      </c>
      <c r="C114" s="12">
        <f>SUM(D114:F114)</f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/>
      <c r="L114" s="3"/>
    </row>
    <row r="115" spans="1:12" ht="15" hidden="1">
      <c r="A115" s="3"/>
      <c r="B115" s="5" t="s">
        <v>8</v>
      </c>
      <c r="C115" s="12">
        <f>SUM(D115:F115)</f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/>
      <c r="L115" s="3"/>
    </row>
    <row r="116" spans="1:12" ht="29.25" customHeight="1">
      <c r="A116" s="40" t="s">
        <v>133</v>
      </c>
      <c r="B116" s="90" t="s">
        <v>61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2"/>
    </row>
    <row r="117" spans="1:12" ht="15" customHeight="1">
      <c r="A117" s="3" t="s">
        <v>134</v>
      </c>
      <c r="B117" s="5" t="s">
        <v>5</v>
      </c>
      <c r="C117" s="20">
        <f>SUM(D117:J117)</f>
        <v>510.5</v>
      </c>
      <c r="D117" s="20">
        <v>215.5</v>
      </c>
      <c r="E117" s="20">
        <v>0</v>
      </c>
      <c r="F117" s="20">
        <v>0</v>
      </c>
      <c r="G117" s="20">
        <v>295</v>
      </c>
      <c r="H117" s="20">
        <v>0</v>
      </c>
      <c r="I117" s="20">
        <v>0</v>
      </c>
      <c r="J117" s="20">
        <v>0</v>
      </c>
      <c r="K117" s="20"/>
      <c r="L117" s="6" t="s">
        <v>46</v>
      </c>
    </row>
    <row r="118" spans="1:12" ht="15" customHeight="1">
      <c r="A118" s="25" t="s">
        <v>135</v>
      </c>
      <c r="B118" s="111" t="s">
        <v>31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3"/>
    </row>
    <row r="119" spans="1:12" ht="15">
      <c r="A119" s="34" t="s">
        <v>136</v>
      </c>
      <c r="B119" s="36" t="s">
        <v>5</v>
      </c>
      <c r="C119" s="43">
        <f>C125+C130+C135+C140</f>
        <v>491</v>
      </c>
      <c r="D119" s="43">
        <f>D125+D130+D135+D140</f>
        <v>55</v>
      </c>
      <c r="E119" s="43">
        <f aca="true" t="shared" si="33" ref="E119:J119">E125+E130+E135+E140</f>
        <v>200</v>
      </c>
      <c r="F119" s="43">
        <f t="shared" si="33"/>
        <v>0</v>
      </c>
      <c r="G119" s="43">
        <f>G125+G130+G135+G140</f>
        <v>0</v>
      </c>
      <c r="H119" s="43">
        <f t="shared" si="33"/>
        <v>0</v>
      </c>
      <c r="I119" s="43">
        <f t="shared" si="33"/>
        <v>118</v>
      </c>
      <c r="J119" s="43">
        <f t="shared" si="33"/>
        <v>118</v>
      </c>
      <c r="K119" s="61"/>
      <c r="L119" s="64" t="s">
        <v>26</v>
      </c>
    </row>
    <row r="120" spans="1:12" ht="15" hidden="1">
      <c r="A120" s="41"/>
      <c r="B120" s="42" t="s">
        <v>6</v>
      </c>
      <c r="C120" s="44">
        <f>SUM(D120:F120)</f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66"/>
      <c r="L120" s="65"/>
    </row>
    <row r="121" spans="1:12" ht="15" hidden="1">
      <c r="A121" s="41"/>
      <c r="B121" s="42" t="s">
        <v>7</v>
      </c>
      <c r="C121" s="44">
        <f>SUM(D121:F121)</f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66"/>
      <c r="L121" s="65"/>
    </row>
    <row r="122" spans="1:12" ht="15" hidden="1">
      <c r="A122" s="41"/>
      <c r="B122" s="42" t="s">
        <v>8</v>
      </c>
      <c r="C122" s="44">
        <f>SUM(D122:F122)</f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66"/>
      <c r="L122" s="65"/>
    </row>
    <row r="123" spans="1:12" ht="15">
      <c r="A123" s="35"/>
      <c r="B123" s="37" t="s">
        <v>25</v>
      </c>
      <c r="C123" s="45"/>
      <c r="D123" s="45"/>
      <c r="E123" s="45"/>
      <c r="F123" s="45"/>
      <c r="G123" s="46"/>
      <c r="H123" s="46"/>
      <c r="I123" s="46"/>
      <c r="J123" s="46"/>
      <c r="K123" s="67"/>
      <c r="L123" s="63"/>
    </row>
    <row r="124" spans="1:12" ht="32.25" customHeight="1">
      <c r="A124" s="3" t="s">
        <v>137</v>
      </c>
      <c r="B124" s="114" t="s">
        <v>39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6"/>
    </row>
    <row r="125" spans="1:12" ht="15">
      <c r="A125" s="3" t="s">
        <v>138</v>
      </c>
      <c r="B125" s="5" t="s">
        <v>5</v>
      </c>
      <c r="C125" s="19">
        <f>SUM(D125:J125)</f>
        <v>160</v>
      </c>
      <c r="D125" s="19">
        <v>50</v>
      </c>
      <c r="E125" s="19">
        <v>0</v>
      </c>
      <c r="F125" s="19">
        <v>0</v>
      </c>
      <c r="G125" s="19">
        <v>0</v>
      </c>
      <c r="H125" s="19">
        <v>0</v>
      </c>
      <c r="I125" s="19">
        <v>55</v>
      </c>
      <c r="J125" s="19">
        <v>55</v>
      </c>
      <c r="K125" s="19"/>
      <c r="L125" s="6" t="s">
        <v>56</v>
      </c>
    </row>
    <row r="126" spans="1:12" ht="15" hidden="1">
      <c r="A126" s="3"/>
      <c r="B126" s="5" t="s">
        <v>6</v>
      </c>
      <c r="C126" s="13">
        <f>SUM(D126:F126)</f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/>
      <c r="L126" s="3"/>
    </row>
    <row r="127" spans="1:12" ht="15" hidden="1">
      <c r="A127" s="3"/>
      <c r="B127" s="5" t="s">
        <v>7</v>
      </c>
      <c r="C127" s="13">
        <f>SUM(D127:F127)</f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/>
      <c r="L127" s="3"/>
    </row>
    <row r="128" spans="1:12" ht="15" hidden="1">
      <c r="A128" s="3"/>
      <c r="B128" s="5" t="s">
        <v>8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/>
      <c r="L128" s="3"/>
    </row>
    <row r="129" spans="1:12" ht="18.75" customHeight="1">
      <c r="A129" s="3" t="s">
        <v>139</v>
      </c>
      <c r="B129" s="90" t="s">
        <v>32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2"/>
    </row>
    <row r="130" spans="1:12" ht="28.5" customHeight="1">
      <c r="A130" s="3" t="s">
        <v>140</v>
      </c>
      <c r="B130" s="5" t="s">
        <v>5</v>
      </c>
      <c r="C130" s="19">
        <f>SUM(D130:J130)</f>
        <v>116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58</v>
      </c>
      <c r="J130" s="19">
        <v>58</v>
      </c>
      <c r="K130" s="19"/>
      <c r="L130" s="6" t="s">
        <v>57</v>
      </c>
    </row>
    <row r="131" spans="1:12" ht="15" hidden="1">
      <c r="A131" s="3"/>
      <c r="B131" s="5" t="s">
        <v>6</v>
      </c>
      <c r="C131" s="13">
        <f>SUM(D131:F131)</f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/>
      <c r="L131" s="3"/>
    </row>
    <row r="132" spans="1:12" ht="15" hidden="1">
      <c r="A132" s="3"/>
      <c r="B132" s="5" t="s">
        <v>7</v>
      </c>
      <c r="C132" s="13">
        <f>SUM(D132:F132)</f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/>
      <c r="L132" s="3"/>
    </row>
    <row r="133" spans="1:12" ht="15" hidden="1">
      <c r="A133" s="3"/>
      <c r="B133" s="5" t="s">
        <v>8</v>
      </c>
      <c r="C133" s="13">
        <f>SUM(D133:F133)</f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/>
      <c r="L133" s="3"/>
    </row>
    <row r="134" spans="1:12" ht="19.5" customHeight="1">
      <c r="A134" s="3" t="s">
        <v>141</v>
      </c>
      <c r="B134" s="90" t="s">
        <v>33</v>
      </c>
      <c r="C134" s="91"/>
      <c r="D134" s="91"/>
      <c r="E134" s="91"/>
      <c r="F134" s="91"/>
      <c r="G134" s="91"/>
      <c r="H134" s="91"/>
      <c r="I134" s="91"/>
      <c r="J134" s="91"/>
      <c r="K134" s="91"/>
      <c r="L134" s="92"/>
    </row>
    <row r="135" spans="1:12" ht="25.5" customHeight="1">
      <c r="A135" s="3" t="s">
        <v>142</v>
      </c>
      <c r="B135" s="5" t="s">
        <v>5</v>
      </c>
      <c r="C135" s="19">
        <f>SUM(D135:J135)</f>
        <v>15</v>
      </c>
      <c r="D135" s="19">
        <v>5</v>
      </c>
      <c r="E135" s="19">
        <v>0</v>
      </c>
      <c r="F135" s="19">
        <v>0</v>
      </c>
      <c r="G135" s="19">
        <v>0</v>
      </c>
      <c r="H135" s="19">
        <v>0</v>
      </c>
      <c r="I135" s="19">
        <v>5</v>
      </c>
      <c r="J135" s="19">
        <v>5</v>
      </c>
      <c r="K135" s="19"/>
      <c r="L135" s="6" t="s">
        <v>57</v>
      </c>
    </row>
    <row r="136" spans="1:12" ht="15" hidden="1">
      <c r="A136" s="3"/>
      <c r="B136" s="5" t="s">
        <v>6</v>
      </c>
      <c r="C136" s="13">
        <f>SUM(D136:F136)</f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/>
      <c r="L136" s="3"/>
    </row>
    <row r="137" spans="1:12" ht="15" hidden="1">
      <c r="A137" s="3"/>
      <c r="B137" s="5" t="s">
        <v>7</v>
      </c>
      <c r="C137" s="13">
        <f>SUM(D137:F137)</f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/>
      <c r="L137" s="3"/>
    </row>
    <row r="138" spans="1:12" ht="15" hidden="1">
      <c r="A138" s="3"/>
      <c r="B138" s="5" t="s">
        <v>8</v>
      </c>
      <c r="C138" s="13">
        <f>SUM(D138:F138)</f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/>
      <c r="L138" s="3"/>
    </row>
    <row r="139" spans="1:12" ht="19.5" customHeight="1">
      <c r="A139" s="3" t="s">
        <v>143</v>
      </c>
      <c r="B139" s="90" t="s">
        <v>38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92"/>
    </row>
    <row r="140" spans="1:12" ht="15">
      <c r="A140" s="3" t="s">
        <v>144</v>
      </c>
      <c r="B140" s="5" t="s">
        <v>5</v>
      </c>
      <c r="C140" s="19">
        <f>SUM(D140:J140)</f>
        <v>200</v>
      </c>
      <c r="D140" s="19">
        <v>0</v>
      </c>
      <c r="E140" s="19">
        <v>200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/>
      <c r="L140" s="6" t="s">
        <v>56</v>
      </c>
    </row>
    <row r="141" spans="1:12" ht="15" hidden="1">
      <c r="A141" s="3"/>
      <c r="B141" s="5" t="s">
        <v>6</v>
      </c>
      <c r="C141" s="13">
        <f>SUM(D141:F141)</f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/>
      <c r="L141" s="3"/>
    </row>
    <row r="142" spans="1:12" ht="15" hidden="1">
      <c r="A142" s="3"/>
      <c r="B142" s="5" t="s">
        <v>7</v>
      </c>
      <c r="C142" s="13">
        <f>SUM(D142:F142)</f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/>
      <c r="L142" s="3"/>
    </row>
    <row r="143" spans="1:12" ht="15" hidden="1">
      <c r="A143" s="3"/>
      <c r="B143" s="5" t="s">
        <v>8</v>
      </c>
      <c r="C143" s="13">
        <f>SUM(D143:F143)</f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/>
      <c r="L143" s="3"/>
    </row>
    <row r="144" spans="1:12" ht="15" customHeight="1">
      <c r="A144" s="25" t="s">
        <v>145</v>
      </c>
      <c r="B144" s="111" t="s">
        <v>50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3"/>
    </row>
    <row r="145" spans="1:12" ht="15">
      <c r="A145" s="34" t="s">
        <v>146</v>
      </c>
      <c r="B145" s="36" t="s">
        <v>5</v>
      </c>
      <c r="C145" s="43">
        <f>SUM(D145:J145)</f>
        <v>1887.011</v>
      </c>
      <c r="D145" s="43">
        <v>0</v>
      </c>
      <c r="E145" s="43">
        <v>0</v>
      </c>
      <c r="F145" s="43">
        <v>0</v>
      </c>
      <c r="G145" s="43">
        <f>SUM(G148)</f>
        <v>1887.011</v>
      </c>
      <c r="H145" s="43">
        <v>0</v>
      </c>
      <c r="I145" s="43">
        <v>0</v>
      </c>
      <c r="J145" s="43">
        <v>0</v>
      </c>
      <c r="K145" s="61">
        <v>0</v>
      </c>
      <c r="L145" s="62" t="s">
        <v>26</v>
      </c>
    </row>
    <row r="146" spans="1:12" ht="15.75">
      <c r="A146" s="47"/>
      <c r="B146" s="37" t="s">
        <v>25</v>
      </c>
      <c r="C146" s="48"/>
      <c r="D146" s="48"/>
      <c r="E146" s="48"/>
      <c r="F146" s="48"/>
      <c r="G146" s="48"/>
      <c r="H146" s="48"/>
      <c r="I146" s="48"/>
      <c r="J146" s="48"/>
      <c r="K146" s="60"/>
      <c r="L146" s="63"/>
    </row>
    <row r="147" spans="1:12" ht="15" customHeight="1">
      <c r="A147" s="34" t="s">
        <v>147</v>
      </c>
      <c r="B147" s="90" t="s">
        <v>65</v>
      </c>
      <c r="C147" s="91"/>
      <c r="D147" s="91"/>
      <c r="E147" s="91"/>
      <c r="F147" s="91"/>
      <c r="G147" s="91"/>
      <c r="H147" s="91"/>
      <c r="I147" s="91"/>
      <c r="J147" s="91"/>
      <c r="K147" s="115"/>
      <c r="L147" s="92"/>
    </row>
    <row r="148" spans="1:12" ht="15">
      <c r="A148" s="34" t="s">
        <v>148</v>
      </c>
      <c r="B148" s="5" t="s">
        <v>5</v>
      </c>
      <c r="C148" s="20">
        <f>SUM(D148:J148)</f>
        <v>1887.011</v>
      </c>
      <c r="D148" s="20">
        <v>0</v>
      </c>
      <c r="E148" s="20">
        <v>0</v>
      </c>
      <c r="F148" s="20">
        <v>0</v>
      </c>
      <c r="G148" s="20">
        <v>1887.011</v>
      </c>
      <c r="H148" s="20">
        <v>0</v>
      </c>
      <c r="I148" s="20">
        <v>0</v>
      </c>
      <c r="J148" s="20">
        <v>0</v>
      </c>
      <c r="K148" s="20">
        <v>0</v>
      </c>
      <c r="L148" s="3" t="s">
        <v>58</v>
      </c>
    </row>
    <row r="149" spans="1:12" ht="28.5" customHeight="1">
      <c r="A149" s="3" t="s">
        <v>153</v>
      </c>
      <c r="B149" s="72" t="s">
        <v>47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4"/>
    </row>
    <row r="150" spans="1:12" ht="15">
      <c r="A150" s="3" t="s">
        <v>154</v>
      </c>
      <c r="B150" s="14" t="s">
        <v>27</v>
      </c>
      <c r="C150" s="21">
        <f>SUM(D150:J150)</f>
        <v>11821.944</v>
      </c>
      <c r="D150" s="21">
        <f>SUM(D151:D152)</f>
        <v>0</v>
      </c>
      <c r="E150" s="21">
        <f aca="true" t="shared" si="34" ref="E150:K150">SUM(E151:E152)</f>
        <v>0</v>
      </c>
      <c r="F150" s="21">
        <f>SUM(F151:F152)</f>
        <v>6072.875</v>
      </c>
      <c r="G150" s="21">
        <f t="shared" si="34"/>
        <v>5749.069</v>
      </c>
      <c r="H150" s="21">
        <f t="shared" si="34"/>
        <v>0</v>
      </c>
      <c r="I150" s="21">
        <f t="shared" si="34"/>
        <v>0</v>
      </c>
      <c r="J150" s="21">
        <f t="shared" si="34"/>
        <v>0</v>
      </c>
      <c r="K150" s="21">
        <f t="shared" si="34"/>
        <v>0</v>
      </c>
      <c r="L150" s="117" t="s">
        <v>60</v>
      </c>
    </row>
    <row r="151" spans="1:12" ht="15">
      <c r="A151" s="3" t="s">
        <v>167</v>
      </c>
      <c r="B151" s="5" t="s">
        <v>5</v>
      </c>
      <c r="C151" s="20">
        <f>SUM(D151:J151)</f>
        <v>10707.069</v>
      </c>
      <c r="D151" s="20">
        <f>SUM(D154)</f>
        <v>0</v>
      </c>
      <c r="E151" s="20">
        <f aca="true" t="shared" si="35" ref="E151:J151">SUM(E154)</f>
        <v>0</v>
      </c>
      <c r="F151" s="20">
        <f t="shared" si="35"/>
        <v>4958</v>
      </c>
      <c r="G151" s="20">
        <f t="shared" si="35"/>
        <v>5749.069</v>
      </c>
      <c r="H151" s="20">
        <f t="shared" si="35"/>
        <v>0</v>
      </c>
      <c r="I151" s="20">
        <f t="shared" si="35"/>
        <v>0</v>
      </c>
      <c r="J151" s="20">
        <f t="shared" si="35"/>
        <v>0</v>
      </c>
      <c r="K151" s="20">
        <f>SUM(K154)</f>
        <v>0</v>
      </c>
      <c r="L151" s="122"/>
    </row>
    <row r="152" spans="1:12" ht="15">
      <c r="A152" s="3" t="s">
        <v>151</v>
      </c>
      <c r="B152" s="11" t="s">
        <v>7</v>
      </c>
      <c r="C152" s="20">
        <f>SUM(D152:J152)</f>
        <v>1114.875</v>
      </c>
      <c r="D152" s="20">
        <f>SUM(D155)</f>
        <v>0</v>
      </c>
      <c r="E152" s="20">
        <f aca="true" t="shared" si="36" ref="E152:J152">SUM(E155)</f>
        <v>0</v>
      </c>
      <c r="F152" s="20">
        <f t="shared" si="36"/>
        <v>1114.875</v>
      </c>
      <c r="G152" s="20">
        <f t="shared" si="36"/>
        <v>0</v>
      </c>
      <c r="H152" s="20">
        <f t="shared" si="36"/>
        <v>0</v>
      </c>
      <c r="I152" s="20">
        <f t="shared" si="36"/>
        <v>0</v>
      </c>
      <c r="J152" s="20">
        <f t="shared" si="36"/>
        <v>0</v>
      </c>
      <c r="K152" s="20">
        <f>SUM(K155)</f>
        <v>0</v>
      </c>
      <c r="L152" s="118"/>
    </row>
    <row r="153" spans="1:12" ht="15" customHeight="1">
      <c r="A153" s="26" t="s">
        <v>147</v>
      </c>
      <c r="B153" s="90" t="s">
        <v>51</v>
      </c>
      <c r="C153" s="91"/>
      <c r="D153" s="91"/>
      <c r="E153" s="91"/>
      <c r="F153" s="91"/>
      <c r="G153" s="91"/>
      <c r="H153" s="91"/>
      <c r="I153" s="91"/>
      <c r="J153" s="91"/>
      <c r="K153" s="91"/>
      <c r="L153" s="92"/>
    </row>
    <row r="154" spans="1:12" ht="15">
      <c r="A154" s="3" t="s">
        <v>148</v>
      </c>
      <c r="B154" s="5" t="s">
        <v>5</v>
      </c>
      <c r="C154" s="20">
        <f>SUM(D154:J154)</f>
        <v>10707.069</v>
      </c>
      <c r="D154" s="19">
        <v>0</v>
      </c>
      <c r="E154" s="19">
        <v>0</v>
      </c>
      <c r="F154" s="19">
        <v>4958</v>
      </c>
      <c r="G154" s="19">
        <v>5749.069</v>
      </c>
      <c r="H154" s="19">
        <v>0</v>
      </c>
      <c r="I154" s="19">
        <v>0</v>
      </c>
      <c r="J154" s="19">
        <v>0</v>
      </c>
      <c r="K154" s="19">
        <v>0</v>
      </c>
      <c r="L154" s="93" t="s">
        <v>60</v>
      </c>
    </row>
    <row r="155" spans="1:12" ht="15">
      <c r="A155" s="3" t="s">
        <v>152</v>
      </c>
      <c r="B155" s="11" t="s">
        <v>7</v>
      </c>
      <c r="C155" s="20">
        <f>SUM(D155:J155)</f>
        <v>1114.875</v>
      </c>
      <c r="D155" s="19">
        <v>0</v>
      </c>
      <c r="E155" s="19">
        <v>0</v>
      </c>
      <c r="F155" s="19">
        <v>1114.875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95"/>
    </row>
    <row r="156" spans="1:12" ht="25.5" customHeight="1">
      <c r="A156" s="27" t="s">
        <v>153</v>
      </c>
      <c r="B156" s="104" t="s">
        <v>164</v>
      </c>
      <c r="C156" s="105"/>
      <c r="D156" s="105"/>
      <c r="E156" s="105"/>
      <c r="F156" s="105"/>
      <c r="G156" s="105"/>
      <c r="H156" s="105"/>
      <c r="I156" s="105"/>
      <c r="J156" s="105"/>
      <c r="K156" s="105"/>
      <c r="L156" s="106"/>
    </row>
    <row r="157" spans="1:12" ht="15">
      <c r="A157" s="27" t="s">
        <v>154</v>
      </c>
      <c r="B157" s="11" t="s">
        <v>5</v>
      </c>
      <c r="C157" s="22">
        <f>SUM(D157:J157)</f>
        <v>294.89</v>
      </c>
      <c r="D157" s="22">
        <v>0</v>
      </c>
      <c r="E157" s="22">
        <v>0</v>
      </c>
      <c r="F157" s="22">
        <v>0</v>
      </c>
      <c r="G157" s="22">
        <v>0</v>
      </c>
      <c r="H157" s="22">
        <v>294.89</v>
      </c>
      <c r="I157" s="22">
        <v>0</v>
      </c>
      <c r="J157" s="22">
        <v>0</v>
      </c>
      <c r="K157" s="22">
        <v>0</v>
      </c>
      <c r="L157" s="3" t="s">
        <v>44</v>
      </c>
    </row>
  </sheetData>
  <sheetProtection/>
  <mergeCells count="94">
    <mergeCell ref="I1:L1"/>
    <mergeCell ref="B85:L85"/>
    <mergeCell ref="I31:I32"/>
    <mergeCell ref="D31:D32"/>
    <mergeCell ref="E31:E32"/>
    <mergeCell ref="D39:D40"/>
    <mergeCell ref="A45:L45"/>
    <mergeCell ref="E39:E40"/>
    <mergeCell ref="C31:C32"/>
    <mergeCell ref="L56:L57"/>
    <mergeCell ref="L154:L155"/>
    <mergeCell ref="L150:L152"/>
    <mergeCell ref="B153:L153"/>
    <mergeCell ref="B102:L102"/>
    <mergeCell ref="B104:L104"/>
    <mergeCell ref="B129:L129"/>
    <mergeCell ref="B106:L106"/>
    <mergeCell ref="B108:L108"/>
    <mergeCell ref="B111:L111"/>
    <mergeCell ref="B147:L147"/>
    <mergeCell ref="C27:C28"/>
    <mergeCell ref="B71:L71"/>
    <mergeCell ref="B73:L73"/>
    <mergeCell ref="B55:L55"/>
    <mergeCell ref="B58:L58"/>
    <mergeCell ref="B63:L63"/>
    <mergeCell ref="B65:L65"/>
    <mergeCell ref="L61:L62"/>
    <mergeCell ref="B46:L46"/>
    <mergeCell ref="A27:A28"/>
    <mergeCell ref="L53:L54"/>
    <mergeCell ref="F39:F40"/>
    <mergeCell ref="L31:L32"/>
    <mergeCell ref="C39:C40"/>
    <mergeCell ref="H31:H32"/>
    <mergeCell ref="A30:L30"/>
    <mergeCell ref="A31:A32"/>
    <mergeCell ref="H27:H28"/>
    <mergeCell ref="D27:D28"/>
    <mergeCell ref="B81:L81"/>
    <mergeCell ref="B83:L83"/>
    <mergeCell ref="L78:L80"/>
    <mergeCell ref="A37:L37"/>
    <mergeCell ref="A67:L67"/>
    <mergeCell ref="L68:L69"/>
    <mergeCell ref="L39:L40"/>
    <mergeCell ref="L74:L76"/>
    <mergeCell ref="B52:L52"/>
    <mergeCell ref="B144:L144"/>
    <mergeCell ref="B149:L149"/>
    <mergeCell ref="B134:L134"/>
    <mergeCell ref="B87:L87"/>
    <mergeCell ref="B124:L124"/>
    <mergeCell ref="L92:L94"/>
    <mergeCell ref="B118:L118"/>
    <mergeCell ref="L109:L110"/>
    <mergeCell ref="B116:L116"/>
    <mergeCell ref="L100:L101"/>
    <mergeCell ref="B156:L156"/>
    <mergeCell ref="I2:L2"/>
    <mergeCell ref="G39:G40"/>
    <mergeCell ref="H39:H40"/>
    <mergeCell ref="I39:I40"/>
    <mergeCell ref="A38:L38"/>
    <mergeCell ref="A39:A40"/>
    <mergeCell ref="B139:L139"/>
    <mergeCell ref="B99:L99"/>
    <mergeCell ref="F31:F32"/>
    <mergeCell ref="A3:L3"/>
    <mergeCell ref="A4:L4"/>
    <mergeCell ref="L8:L9"/>
    <mergeCell ref="B8:B9"/>
    <mergeCell ref="A5:L5"/>
    <mergeCell ref="A6:L6"/>
    <mergeCell ref="O7:Q7"/>
    <mergeCell ref="C8:K8"/>
    <mergeCell ref="A8:A9"/>
    <mergeCell ref="A26:L26"/>
    <mergeCell ref="L96:L98"/>
    <mergeCell ref="B77:L77"/>
    <mergeCell ref="L88:L90"/>
    <mergeCell ref="B91:L91"/>
    <mergeCell ref="B95:L95"/>
    <mergeCell ref="J27:J28"/>
    <mergeCell ref="E27:E28"/>
    <mergeCell ref="F27:F28"/>
    <mergeCell ref="B60:L60"/>
    <mergeCell ref="J39:J40"/>
    <mergeCell ref="J31:J32"/>
    <mergeCell ref="G31:G32"/>
    <mergeCell ref="I27:I28"/>
    <mergeCell ref="K31:K32"/>
    <mergeCell ref="G27:G28"/>
    <mergeCell ref="L27:L28"/>
  </mergeCells>
  <printOptions horizontalCentered="1"/>
  <pageMargins left="0.31496062992125984" right="0" top="0.7874015748031497" bottom="0.5511811023622047" header="0.5118110236220472" footer="0.31496062992125984"/>
  <pageSetup firstPageNumber="3" useFirstPageNumber="1" horizontalDpi="600" verticalDpi="600" orientation="landscape" paperSize="9" scale="75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2018-11-06T05:44:01Z</cp:lastPrinted>
  <dcterms:created xsi:type="dcterms:W3CDTF">2006-09-16T00:00:00Z</dcterms:created>
  <dcterms:modified xsi:type="dcterms:W3CDTF">2018-12-27T10:49:43Z</dcterms:modified>
  <cp:category/>
  <cp:version/>
  <cp:contentType/>
  <cp:contentStatus/>
</cp:coreProperties>
</file>