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108" i="1"/>
  <c r="F108"/>
  <c r="G108"/>
  <c r="H108"/>
  <c r="I108"/>
  <c r="J108"/>
  <c r="D108"/>
  <c r="I120"/>
  <c r="I107"/>
  <c r="J120"/>
  <c r="J107"/>
  <c r="C107"/>
  <c r="D112"/>
  <c r="C115"/>
  <c r="D115"/>
  <c r="C117"/>
  <c r="D36"/>
  <c r="D29"/>
  <c r="D15"/>
  <c r="D193"/>
  <c r="D19"/>
  <c r="D11"/>
  <c r="E56"/>
  <c r="F56"/>
  <c r="G56"/>
  <c r="H56"/>
  <c r="I56"/>
  <c r="J56"/>
  <c r="D56"/>
  <c r="H80"/>
  <c r="I80"/>
  <c r="J80"/>
  <c r="C80"/>
  <c r="J79"/>
  <c r="I79"/>
  <c r="H79"/>
  <c r="G79"/>
  <c r="F79"/>
  <c r="E79"/>
  <c r="D79"/>
  <c r="C79"/>
  <c r="E165"/>
  <c r="F165"/>
  <c r="G165"/>
  <c r="H165"/>
  <c r="I165"/>
  <c r="J165"/>
  <c r="D165"/>
  <c r="D164"/>
  <c r="E164"/>
  <c r="F164"/>
  <c r="G164"/>
  <c r="D157"/>
  <c r="H74"/>
  <c r="I74"/>
  <c r="G73"/>
  <c r="F73"/>
  <c r="E73"/>
  <c r="D73"/>
  <c r="D228"/>
  <c r="D227"/>
  <c r="D243"/>
  <c r="D225"/>
  <c r="D44"/>
  <c r="E37"/>
  <c r="E30"/>
  <c r="E26"/>
  <c r="F37"/>
  <c r="G37"/>
  <c r="H37"/>
  <c r="I37"/>
  <c r="I30"/>
  <c r="I26"/>
  <c r="J37"/>
  <c r="D37"/>
  <c r="D30"/>
  <c r="G280"/>
  <c r="G20"/>
  <c r="H121"/>
  <c r="I121"/>
  <c r="D280"/>
  <c r="D20"/>
  <c r="D119"/>
  <c r="D111"/>
  <c r="D107"/>
  <c r="D83"/>
  <c r="E97"/>
  <c r="F97"/>
  <c r="F88"/>
  <c r="F29"/>
  <c r="F15"/>
  <c r="G102"/>
  <c r="G97"/>
  <c r="G88"/>
  <c r="D97"/>
  <c r="E98"/>
  <c r="F103"/>
  <c r="G103"/>
  <c r="H103"/>
  <c r="H98"/>
  <c r="D98"/>
  <c r="E89"/>
  <c r="E84"/>
  <c r="H89"/>
  <c r="E88"/>
  <c r="H102"/>
  <c r="H97"/>
  <c r="H88"/>
  <c r="I102"/>
  <c r="I97"/>
  <c r="I88"/>
  <c r="F30"/>
  <c r="F26"/>
  <c r="G30"/>
  <c r="G26"/>
  <c r="H30"/>
  <c r="H26"/>
  <c r="J30"/>
  <c r="J26"/>
  <c r="D25"/>
  <c r="F36"/>
  <c r="F35"/>
  <c r="E111"/>
  <c r="E107"/>
  <c r="E83"/>
  <c r="D179"/>
  <c r="D213"/>
  <c r="D292"/>
  <c r="D39"/>
  <c r="C41"/>
  <c r="E119"/>
  <c r="F119"/>
  <c r="G120"/>
  <c r="G119"/>
  <c r="H120"/>
  <c r="J121"/>
  <c r="H293"/>
  <c r="I293"/>
  <c r="G292"/>
  <c r="F292"/>
  <c r="E292"/>
  <c r="E58"/>
  <c r="F58"/>
  <c r="D163"/>
  <c r="E166"/>
  <c r="F166"/>
  <c r="G166"/>
  <c r="H166"/>
  <c r="I166"/>
  <c r="J166"/>
  <c r="C166"/>
  <c r="E163"/>
  <c r="F163"/>
  <c r="G163"/>
  <c r="H164"/>
  <c r="I164"/>
  <c r="I163"/>
  <c r="J164"/>
  <c r="J163"/>
  <c r="C164"/>
  <c r="D28"/>
  <c r="D35"/>
  <c r="E36"/>
  <c r="E35"/>
  <c r="G40"/>
  <c r="D168"/>
  <c r="E168"/>
  <c r="G168"/>
  <c r="H168"/>
  <c r="I168"/>
  <c r="J168"/>
  <c r="C169"/>
  <c r="C170"/>
  <c r="D145"/>
  <c r="D142"/>
  <c r="D130"/>
  <c r="D261"/>
  <c r="E145"/>
  <c r="E142"/>
  <c r="E130"/>
  <c r="E228"/>
  <c r="E243"/>
  <c r="E225"/>
  <c r="E261"/>
  <c r="E193"/>
  <c r="F44"/>
  <c r="F111"/>
  <c r="F145"/>
  <c r="F142"/>
  <c r="F130"/>
  <c r="F129"/>
  <c r="F228"/>
  <c r="F243"/>
  <c r="F225"/>
  <c r="F261"/>
  <c r="F249"/>
  <c r="F193"/>
  <c r="F179"/>
  <c r="G47"/>
  <c r="G50"/>
  <c r="G53"/>
  <c r="G55"/>
  <c r="G116"/>
  <c r="G124"/>
  <c r="G127"/>
  <c r="G148"/>
  <c r="G147"/>
  <c r="G231"/>
  <c r="G234"/>
  <c r="G237"/>
  <c r="H237"/>
  <c r="G228"/>
  <c r="G243"/>
  <c r="G225"/>
  <c r="G264"/>
  <c r="H264"/>
  <c r="H261"/>
  <c r="H249"/>
  <c r="G284"/>
  <c r="G196"/>
  <c r="G199"/>
  <c r="G202"/>
  <c r="G205"/>
  <c r="H205"/>
  <c r="I205"/>
  <c r="H47"/>
  <c r="H59"/>
  <c r="H58"/>
  <c r="H62"/>
  <c r="H61"/>
  <c r="H65"/>
  <c r="I65"/>
  <c r="J65"/>
  <c r="H68"/>
  <c r="H71"/>
  <c r="H77"/>
  <c r="I77"/>
  <c r="H124"/>
  <c r="H231"/>
  <c r="I231"/>
  <c r="H234"/>
  <c r="I234"/>
  <c r="I237"/>
  <c r="H240"/>
  <c r="I240"/>
  <c r="I228"/>
  <c r="J234"/>
  <c r="C234"/>
  <c r="C233"/>
  <c r="H228"/>
  <c r="H246"/>
  <c r="H243"/>
  <c r="H225"/>
  <c r="I246"/>
  <c r="J246"/>
  <c r="C246"/>
  <c r="C245"/>
  <c r="J243"/>
  <c r="H284"/>
  <c r="H290"/>
  <c r="H196"/>
  <c r="I196"/>
  <c r="H199"/>
  <c r="I199"/>
  <c r="I198"/>
  <c r="I68"/>
  <c r="J68"/>
  <c r="J67"/>
  <c r="I71"/>
  <c r="J71"/>
  <c r="J70"/>
  <c r="J240"/>
  <c r="I284"/>
  <c r="J77"/>
  <c r="E280"/>
  <c r="E20"/>
  <c r="F280"/>
  <c r="H280"/>
  <c r="I280"/>
  <c r="I267"/>
  <c r="J280"/>
  <c r="E29"/>
  <c r="E156"/>
  <c r="E15"/>
  <c r="D99"/>
  <c r="D90"/>
  <c r="E99"/>
  <c r="E90"/>
  <c r="E112"/>
  <c r="F99"/>
  <c r="F90"/>
  <c r="F112"/>
  <c r="I103"/>
  <c r="G104"/>
  <c r="G99"/>
  <c r="G90"/>
  <c r="G85"/>
  <c r="G113"/>
  <c r="H104"/>
  <c r="I104"/>
  <c r="J104"/>
  <c r="H99"/>
  <c r="H90"/>
  <c r="I99"/>
  <c r="I90"/>
  <c r="J99"/>
  <c r="J90"/>
  <c r="D156"/>
  <c r="E151"/>
  <c r="F151"/>
  <c r="G156"/>
  <c r="G151"/>
  <c r="G157"/>
  <c r="G152"/>
  <c r="G158"/>
  <c r="G153"/>
  <c r="G150"/>
  <c r="H156"/>
  <c r="I156"/>
  <c r="I151"/>
  <c r="J156"/>
  <c r="J151"/>
  <c r="J157"/>
  <c r="J152"/>
  <c r="J158"/>
  <c r="J153"/>
  <c r="J150"/>
  <c r="D152"/>
  <c r="E157"/>
  <c r="E152"/>
  <c r="F157"/>
  <c r="F152"/>
  <c r="H157"/>
  <c r="H152"/>
  <c r="I157"/>
  <c r="I152"/>
  <c r="D158"/>
  <c r="D153"/>
  <c r="E158"/>
  <c r="E153"/>
  <c r="F158"/>
  <c r="F153"/>
  <c r="H158"/>
  <c r="H153"/>
  <c r="I158"/>
  <c r="D191"/>
  <c r="D177"/>
  <c r="E191"/>
  <c r="E177"/>
  <c r="E192"/>
  <c r="E178"/>
  <c r="E179"/>
  <c r="E176"/>
  <c r="F191"/>
  <c r="G209"/>
  <c r="D192"/>
  <c r="D178"/>
  <c r="F192"/>
  <c r="F178"/>
  <c r="G192"/>
  <c r="H192"/>
  <c r="H178"/>
  <c r="I192"/>
  <c r="I178"/>
  <c r="J192"/>
  <c r="J178"/>
  <c r="F213"/>
  <c r="F212"/>
  <c r="D267"/>
  <c r="G267"/>
  <c r="H267"/>
  <c r="J267"/>
  <c r="E150"/>
  <c r="E260"/>
  <c r="E248"/>
  <c r="D129"/>
  <c r="D260"/>
  <c r="D248"/>
  <c r="E249"/>
  <c r="D249"/>
  <c r="E28"/>
  <c r="F28"/>
  <c r="C157"/>
  <c r="C181"/>
  <c r="E155"/>
  <c r="E181"/>
  <c r="F155"/>
  <c r="F181"/>
  <c r="G181"/>
  <c r="H181"/>
  <c r="I181"/>
  <c r="J181"/>
  <c r="D181"/>
  <c r="D43"/>
  <c r="D141"/>
  <c r="F224"/>
  <c r="C296"/>
  <c r="C295"/>
  <c r="F295"/>
  <c r="G295"/>
  <c r="H295"/>
  <c r="I295"/>
  <c r="J295"/>
  <c r="D295"/>
  <c r="E295"/>
  <c r="G58"/>
  <c r="D61"/>
  <c r="G195"/>
  <c r="C210"/>
  <c r="C208"/>
  <c r="E207"/>
  <c r="F207"/>
  <c r="D207"/>
  <c r="F204"/>
  <c r="E204"/>
  <c r="D204"/>
  <c r="F115"/>
  <c r="E115"/>
  <c r="G289"/>
  <c r="F289"/>
  <c r="F287"/>
  <c r="E289"/>
  <c r="E287"/>
  <c r="E281"/>
  <c r="E268"/>
  <c r="D289"/>
  <c r="D287"/>
  <c r="F147"/>
  <c r="E147"/>
  <c r="D147"/>
  <c r="E39"/>
  <c r="G61"/>
  <c r="D70"/>
  <c r="E70"/>
  <c r="F70"/>
  <c r="F76"/>
  <c r="E76"/>
  <c r="D76"/>
  <c r="F67"/>
  <c r="E67"/>
  <c r="D67"/>
  <c r="F64"/>
  <c r="E64"/>
  <c r="D64"/>
  <c r="F61"/>
  <c r="E61"/>
  <c r="D58"/>
  <c r="G242"/>
  <c r="H242"/>
  <c r="G245"/>
  <c r="F245"/>
  <c r="E245"/>
  <c r="D245"/>
  <c r="E227"/>
  <c r="G230"/>
  <c r="I233"/>
  <c r="E239"/>
  <c r="G239"/>
  <c r="F239"/>
  <c r="D239"/>
  <c r="F236"/>
  <c r="E236"/>
  <c r="D236"/>
  <c r="G233"/>
  <c r="F233"/>
  <c r="E233"/>
  <c r="D233"/>
  <c r="F230"/>
  <c r="E230"/>
  <c r="D230"/>
  <c r="F123"/>
  <c r="F126"/>
  <c r="E126"/>
  <c r="D126"/>
  <c r="G263"/>
  <c r="F39"/>
  <c r="G39"/>
  <c r="F263"/>
  <c r="E263"/>
  <c r="D263"/>
  <c r="C255"/>
  <c r="J254"/>
  <c r="I254"/>
  <c r="H254"/>
  <c r="G254"/>
  <c r="F254"/>
  <c r="E254"/>
  <c r="D254"/>
  <c r="C254"/>
  <c r="E286"/>
  <c r="C274"/>
  <c r="D273"/>
  <c r="E273"/>
  <c r="F273"/>
  <c r="G273"/>
  <c r="H273"/>
  <c r="I273"/>
  <c r="J273"/>
  <c r="C273"/>
  <c r="F242"/>
  <c r="F227"/>
  <c r="D218"/>
  <c r="E218"/>
  <c r="F218"/>
  <c r="G218"/>
  <c r="H218"/>
  <c r="I218"/>
  <c r="J218"/>
  <c r="C218"/>
  <c r="D201"/>
  <c r="E201"/>
  <c r="F201"/>
  <c r="D198"/>
  <c r="E198"/>
  <c r="F198"/>
  <c r="E195"/>
  <c r="F195"/>
  <c r="D195"/>
  <c r="C188"/>
  <c r="C185"/>
  <c r="D187"/>
  <c r="D184"/>
  <c r="E184"/>
  <c r="F184"/>
  <c r="G184"/>
  <c r="H184"/>
  <c r="I184"/>
  <c r="J184"/>
  <c r="C171"/>
  <c r="C138"/>
  <c r="D135"/>
  <c r="E135"/>
  <c r="F135"/>
  <c r="G135"/>
  <c r="H135"/>
  <c r="I135"/>
  <c r="J135"/>
  <c r="C135"/>
  <c r="D160"/>
  <c r="E160"/>
  <c r="F160"/>
  <c r="G160"/>
  <c r="H160"/>
  <c r="I160"/>
  <c r="J160"/>
  <c r="C160"/>
  <c r="D144"/>
  <c r="F144"/>
  <c r="D123"/>
  <c r="E123"/>
  <c r="E110"/>
  <c r="F55"/>
  <c r="E101"/>
  <c r="F101"/>
  <c r="D101"/>
  <c r="D55"/>
  <c r="D52"/>
  <c r="D49"/>
  <c r="D46"/>
  <c r="E52"/>
  <c r="F52"/>
  <c r="E49"/>
  <c r="F49"/>
  <c r="G49"/>
  <c r="E46"/>
  <c r="F46"/>
  <c r="G46"/>
  <c r="E283"/>
  <c r="D283"/>
  <c r="F283"/>
  <c r="G283"/>
  <c r="H195"/>
  <c r="H198"/>
  <c r="G198"/>
  <c r="H233"/>
  <c r="H289"/>
  <c r="H292"/>
  <c r="H287"/>
  <c r="G204"/>
  <c r="H245"/>
  <c r="I245"/>
  <c r="D110"/>
  <c r="H46"/>
  <c r="J245"/>
  <c r="G101"/>
  <c r="H283"/>
  <c r="H230"/>
  <c r="G115"/>
  <c r="H239"/>
  <c r="E242"/>
  <c r="G201"/>
  <c r="G64"/>
  <c r="I76"/>
  <c r="G76"/>
  <c r="G123"/>
  <c r="I239"/>
  <c r="C240"/>
  <c r="C239"/>
  <c r="J239"/>
  <c r="J242"/>
  <c r="H64"/>
  <c r="J76"/>
  <c r="I64"/>
  <c r="C104"/>
  <c r="J64"/>
  <c r="C77"/>
  <c r="C76"/>
  <c r="C99"/>
  <c r="H76"/>
  <c r="G70"/>
  <c r="G236"/>
  <c r="G67"/>
  <c r="H101"/>
  <c r="G227"/>
  <c r="H236"/>
  <c r="H70"/>
  <c r="I236"/>
  <c r="G21"/>
  <c r="I70"/>
  <c r="H227"/>
  <c r="I67"/>
  <c r="G191"/>
  <c r="H209"/>
  <c r="G207"/>
  <c r="G155"/>
  <c r="E16"/>
  <c r="C152"/>
  <c r="F141"/>
  <c r="F43"/>
  <c r="E190"/>
  <c r="J17"/>
  <c r="J155"/>
  <c r="E21"/>
  <c r="E106"/>
  <c r="J199"/>
  <c r="I264"/>
  <c r="I261"/>
  <c r="I260"/>
  <c r="H263"/>
  <c r="D242"/>
  <c r="D106"/>
  <c r="I243"/>
  <c r="I47"/>
  <c r="F25"/>
  <c r="H55"/>
  <c r="I62"/>
  <c r="J62"/>
  <c r="J61"/>
  <c r="H50"/>
  <c r="G44"/>
  <c r="G36"/>
  <c r="G35"/>
  <c r="G29"/>
  <c r="G15"/>
  <c r="H40"/>
  <c r="D286"/>
  <c r="G193"/>
  <c r="H202"/>
  <c r="G111"/>
  <c r="H116"/>
  <c r="I292"/>
  <c r="J293"/>
  <c r="J292"/>
  <c r="I202"/>
  <c r="I40"/>
  <c r="I39"/>
  <c r="H36"/>
  <c r="H35"/>
  <c r="H29"/>
  <c r="H39"/>
  <c r="I50"/>
  <c r="H49"/>
  <c r="J102"/>
  <c r="I101"/>
  <c r="G179"/>
  <c r="G28"/>
  <c r="F23"/>
  <c r="J47"/>
  <c r="I46"/>
  <c r="J198"/>
  <c r="C293"/>
  <c r="C292"/>
  <c r="H111"/>
  <c r="H115"/>
  <c r="I61"/>
  <c r="C62"/>
  <c r="C61"/>
  <c r="D224"/>
  <c r="I263"/>
  <c r="G177"/>
  <c r="H96"/>
  <c r="H260"/>
  <c r="H248"/>
  <c r="H87"/>
  <c r="J40"/>
  <c r="I29"/>
  <c r="I28"/>
  <c r="I36"/>
  <c r="I35"/>
  <c r="J46"/>
  <c r="C46"/>
  <c r="J21"/>
  <c r="C102"/>
  <c r="I249"/>
  <c r="I248"/>
  <c r="C47"/>
  <c r="J50"/>
  <c r="J49"/>
  <c r="I49"/>
  <c r="I21"/>
  <c r="J36"/>
  <c r="J35"/>
  <c r="H191"/>
  <c r="H207"/>
  <c r="G25"/>
  <c r="G23"/>
  <c r="G43"/>
  <c r="I227"/>
  <c r="I225"/>
  <c r="C50"/>
  <c r="J29"/>
  <c r="J39"/>
  <c r="C39"/>
  <c r="C40"/>
  <c r="J97"/>
  <c r="H28"/>
  <c r="H15"/>
  <c r="H201"/>
  <c r="H193"/>
  <c r="H281"/>
  <c r="H286"/>
  <c r="C49"/>
  <c r="C198"/>
  <c r="D281"/>
  <c r="J205"/>
  <c r="J204"/>
  <c r="I204"/>
  <c r="I209"/>
  <c r="F281"/>
  <c r="F268"/>
  <c r="F286"/>
  <c r="I201"/>
  <c r="J202"/>
  <c r="J201"/>
  <c r="C201"/>
  <c r="D176"/>
  <c r="D17"/>
  <c r="C90"/>
  <c r="J196"/>
  <c r="I195"/>
  <c r="C196"/>
  <c r="C195"/>
  <c r="H127"/>
  <c r="G126"/>
  <c r="H53"/>
  <c r="E129"/>
  <c r="E44"/>
  <c r="E55"/>
  <c r="C97"/>
  <c r="I20"/>
  <c r="I193"/>
  <c r="I179"/>
  <c r="I242"/>
  <c r="C243"/>
  <c r="C242"/>
  <c r="C192"/>
  <c r="G52"/>
  <c r="G287"/>
  <c r="E141"/>
  <c r="F260"/>
  <c r="F248"/>
  <c r="E267"/>
  <c r="E266"/>
  <c r="I153"/>
  <c r="C153"/>
  <c r="D151"/>
  <c r="I290"/>
  <c r="I124"/>
  <c r="H123"/>
  <c r="H67"/>
  <c r="C68"/>
  <c r="C67"/>
  <c r="F107"/>
  <c r="F110"/>
  <c r="E213"/>
  <c r="E212"/>
  <c r="E224"/>
  <c r="E144"/>
  <c r="D212"/>
  <c r="F98"/>
  <c r="G98"/>
  <c r="I98"/>
  <c r="J103"/>
  <c r="J98"/>
  <c r="C98"/>
  <c r="D89"/>
  <c r="C280"/>
  <c r="I89"/>
  <c r="I87"/>
  <c r="J264"/>
  <c r="I116"/>
  <c r="I96"/>
  <c r="E279"/>
  <c r="C156"/>
  <c r="G17"/>
  <c r="J233"/>
  <c r="F177"/>
  <c r="F190"/>
  <c r="I155"/>
  <c r="C158"/>
  <c r="H85"/>
  <c r="H17"/>
  <c r="E85"/>
  <c r="E87"/>
  <c r="E17"/>
  <c r="E13"/>
  <c r="J237"/>
  <c r="J236"/>
  <c r="C237"/>
  <c r="C236"/>
  <c r="I59"/>
  <c r="G213"/>
  <c r="G212"/>
  <c r="G224"/>
  <c r="H119"/>
  <c r="F20"/>
  <c r="I150"/>
  <c r="H151"/>
  <c r="H150"/>
  <c r="H155"/>
  <c r="J74"/>
  <c r="J73"/>
  <c r="I73"/>
  <c r="C36"/>
  <c r="I15"/>
  <c r="J13"/>
  <c r="H107"/>
  <c r="H106"/>
  <c r="G107"/>
  <c r="G106"/>
  <c r="E12"/>
  <c r="C71"/>
  <c r="C70"/>
  <c r="D155"/>
  <c r="G178"/>
  <c r="G176"/>
  <c r="G190"/>
  <c r="I85"/>
  <c r="I17"/>
  <c r="I13"/>
  <c r="F85"/>
  <c r="F17"/>
  <c r="F267"/>
  <c r="F266"/>
  <c r="F279"/>
  <c r="J284"/>
  <c r="I283"/>
  <c r="C199"/>
  <c r="H213"/>
  <c r="H212"/>
  <c r="H224"/>
  <c r="J231"/>
  <c r="I230"/>
  <c r="H204"/>
  <c r="C205"/>
  <c r="C204"/>
  <c r="C165"/>
  <c r="J20"/>
  <c r="J85"/>
  <c r="D96"/>
  <c r="H16"/>
  <c r="E82"/>
  <c r="H73"/>
  <c r="C74"/>
  <c r="C73"/>
  <c r="F21"/>
  <c r="F13"/>
  <c r="G13"/>
  <c r="E96"/>
  <c r="C65"/>
  <c r="C64"/>
  <c r="D190"/>
  <c r="C184"/>
  <c r="F150"/>
  <c r="J89"/>
  <c r="G261"/>
  <c r="C168"/>
  <c r="C35"/>
  <c r="H163"/>
  <c r="C163"/>
  <c r="G83"/>
  <c r="D26"/>
  <c r="C26"/>
  <c r="C30"/>
  <c r="C37"/>
  <c r="G112"/>
  <c r="G110"/>
  <c r="H113"/>
  <c r="G145"/>
  <c r="H148"/>
  <c r="C121"/>
  <c r="E25"/>
  <c r="E23"/>
  <c r="C29"/>
  <c r="C108"/>
  <c r="I58"/>
  <c r="J59"/>
  <c r="J261"/>
  <c r="C264"/>
  <c r="C263"/>
  <c r="J263"/>
  <c r="J124"/>
  <c r="J123"/>
  <c r="I123"/>
  <c r="I127"/>
  <c r="H126"/>
  <c r="H179"/>
  <c r="I224"/>
  <c r="I213"/>
  <c r="I212"/>
  <c r="H177"/>
  <c r="H176"/>
  <c r="H190"/>
  <c r="I148"/>
  <c r="H145"/>
  <c r="H147"/>
  <c r="G260"/>
  <c r="G248"/>
  <c r="G249"/>
  <c r="I119"/>
  <c r="F176"/>
  <c r="C261"/>
  <c r="E43"/>
  <c r="E19"/>
  <c r="D13"/>
  <c r="C17"/>
  <c r="D18"/>
  <c r="G142"/>
  <c r="G144"/>
  <c r="J84"/>
  <c r="J16"/>
  <c r="J12"/>
  <c r="J228"/>
  <c r="C231"/>
  <c r="C230"/>
  <c r="J230"/>
  <c r="C85"/>
  <c r="C267"/>
  <c r="C155"/>
  <c r="J290"/>
  <c r="I289"/>
  <c r="I287"/>
  <c r="I53"/>
  <c r="H52"/>
  <c r="H44"/>
  <c r="C103"/>
  <c r="C101"/>
  <c r="D268"/>
  <c r="D279"/>
  <c r="J101"/>
  <c r="C178"/>
  <c r="F89"/>
  <c r="F96"/>
  <c r="I113"/>
  <c r="H112"/>
  <c r="H110"/>
  <c r="G89"/>
  <c r="G96"/>
  <c r="I84"/>
  <c r="I16"/>
  <c r="I12"/>
  <c r="H83"/>
  <c r="H84"/>
  <c r="H82"/>
  <c r="J283"/>
  <c r="C284"/>
  <c r="C283"/>
  <c r="E14"/>
  <c r="D23"/>
  <c r="F106"/>
  <c r="F19"/>
  <c r="F83"/>
  <c r="J193"/>
  <c r="J179"/>
  <c r="J195"/>
  <c r="C202"/>
  <c r="D16"/>
  <c r="D84"/>
  <c r="C89"/>
  <c r="D87"/>
  <c r="D150"/>
  <c r="C151"/>
  <c r="C150"/>
  <c r="J209"/>
  <c r="I191"/>
  <c r="I207"/>
  <c r="I111"/>
  <c r="J116"/>
  <c r="I115"/>
  <c r="G286"/>
  <c r="G281"/>
  <c r="C96"/>
  <c r="H279"/>
  <c r="H268"/>
  <c r="H266"/>
  <c r="J88"/>
  <c r="J96"/>
  <c r="J15"/>
  <c r="C15"/>
  <c r="J28"/>
  <c r="C28"/>
  <c r="C209"/>
  <c r="C207"/>
  <c r="H20"/>
  <c r="C20"/>
  <c r="H21"/>
  <c r="H13"/>
  <c r="H14"/>
  <c r="I126"/>
  <c r="J127"/>
  <c r="J126"/>
  <c r="C126"/>
  <c r="F84"/>
  <c r="G84"/>
  <c r="C84"/>
  <c r="D82"/>
  <c r="J53"/>
  <c r="I52"/>
  <c r="C53"/>
  <c r="I44"/>
  <c r="J119"/>
  <c r="C120"/>
  <c r="C119"/>
  <c r="D12"/>
  <c r="F18"/>
  <c r="F11"/>
  <c r="I286"/>
  <c r="I281"/>
  <c r="E11"/>
  <c r="E10"/>
  <c r="E18"/>
  <c r="H12"/>
  <c r="I55"/>
  <c r="C56"/>
  <c r="I177"/>
  <c r="I190"/>
  <c r="D14"/>
  <c r="C21"/>
  <c r="G82"/>
  <c r="G87"/>
  <c r="G16"/>
  <c r="H43"/>
  <c r="H25"/>
  <c r="J289"/>
  <c r="J287"/>
  <c r="C290"/>
  <c r="C289"/>
  <c r="H142"/>
  <c r="H144"/>
  <c r="C179"/>
  <c r="J14"/>
  <c r="G279"/>
  <c r="G268"/>
  <c r="G266"/>
  <c r="D266"/>
  <c r="C249"/>
  <c r="C260"/>
  <c r="C248"/>
  <c r="J58"/>
  <c r="J55"/>
  <c r="C59"/>
  <c r="C58"/>
  <c r="D10"/>
  <c r="I112"/>
  <c r="J113"/>
  <c r="C193"/>
  <c r="J87"/>
  <c r="C88"/>
  <c r="C87"/>
  <c r="J111"/>
  <c r="J115"/>
  <c r="C116"/>
  <c r="J191"/>
  <c r="J207"/>
  <c r="F82"/>
  <c r="F87"/>
  <c r="F16"/>
  <c r="C124"/>
  <c r="J227"/>
  <c r="J225"/>
  <c r="C228"/>
  <c r="C227"/>
  <c r="G130"/>
  <c r="G141"/>
  <c r="G19"/>
  <c r="C13"/>
  <c r="I145"/>
  <c r="I147"/>
  <c r="J148"/>
  <c r="C127"/>
  <c r="C123"/>
  <c r="J249"/>
  <c r="J260"/>
  <c r="J248"/>
  <c r="I14"/>
  <c r="F12"/>
  <c r="F14"/>
  <c r="H130"/>
  <c r="H129"/>
  <c r="H141"/>
  <c r="G129"/>
  <c r="H19"/>
  <c r="C55"/>
  <c r="F10"/>
  <c r="C111"/>
  <c r="J145"/>
  <c r="J147"/>
  <c r="C148"/>
  <c r="C147"/>
  <c r="G18"/>
  <c r="G11"/>
  <c r="J177"/>
  <c r="J176"/>
  <c r="J190"/>
  <c r="J112"/>
  <c r="J110"/>
  <c r="C113"/>
  <c r="C191"/>
  <c r="C190"/>
  <c r="I176"/>
  <c r="J52"/>
  <c r="C52"/>
  <c r="J44"/>
  <c r="I106"/>
  <c r="I83"/>
  <c r="I144"/>
  <c r="I142"/>
  <c r="C145"/>
  <c r="H23"/>
  <c r="J213"/>
  <c r="J224"/>
  <c r="C225"/>
  <c r="C224"/>
  <c r="J286"/>
  <c r="J281"/>
  <c r="G12"/>
  <c r="C12"/>
  <c r="G14"/>
  <c r="C287"/>
  <c r="C286"/>
  <c r="I268"/>
  <c r="I279"/>
  <c r="C16"/>
  <c r="C14"/>
  <c r="I43"/>
  <c r="I19"/>
  <c r="I25"/>
  <c r="I23"/>
  <c r="I110"/>
  <c r="J25"/>
  <c r="C25"/>
  <c r="C23"/>
  <c r="J43"/>
  <c r="J23"/>
  <c r="J106"/>
  <c r="J83"/>
  <c r="J82"/>
  <c r="C110"/>
  <c r="I18"/>
  <c r="I11"/>
  <c r="I10"/>
  <c r="I266"/>
  <c r="J268"/>
  <c r="J266"/>
  <c r="J279"/>
  <c r="C281"/>
  <c r="C279"/>
  <c r="C43"/>
  <c r="J212"/>
  <c r="C213"/>
  <c r="C212"/>
  <c r="I82"/>
  <c r="C82"/>
  <c r="C83"/>
  <c r="C177"/>
  <c r="C176"/>
  <c r="G10"/>
  <c r="J142"/>
  <c r="J144"/>
  <c r="C144"/>
  <c r="H18"/>
  <c r="H11"/>
  <c r="H10"/>
  <c r="C44"/>
  <c r="C112"/>
  <c r="I141"/>
  <c r="I130"/>
  <c r="C106"/>
  <c r="J130"/>
  <c r="J129"/>
  <c r="J141"/>
  <c r="C142"/>
  <c r="C141"/>
  <c r="I129"/>
  <c r="C130"/>
  <c r="C129"/>
  <c r="C268"/>
  <c r="C266"/>
  <c r="J19"/>
  <c r="J18"/>
  <c r="J11"/>
  <c r="C19"/>
  <c r="C18"/>
  <c r="J10"/>
  <c r="C11"/>
  <c r="C10"/>
</calcChain>
</file>

<file path=xl/sharedStrings.xml><?xml version="1.0" encoding="utf-8"?>
<sst xmlns="http://schemas.openxmlformats.org/spreadsheetml/2006/main" count="311" uniqueCount="107">
  <si>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</si>
  <si>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</si>
  <si>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</si>
  <si>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</si>
  <si>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</si>
  <si>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</si>
  <si>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</si>
  <si>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</si>
  <si>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</si>
  <si>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</si>
  <si>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</si>
  <si>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</si>
  <si>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</si>
  <si>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</si>
  <si>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</si>
  <si>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</si>
  <si>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</si>
  <si>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</si>
  <si>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</si>
  <si>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</si>
  <si>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</si>
  <si>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</si>
  <si>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</si>
  <si>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</si>
  <si>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</si>
  <si>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</si>
  <si>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</si>
  <si>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</si>
  <si>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</si>
  <si>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</si>
  <si>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</si>
  <si>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</si>
  <si>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</si>
  <si>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</si>
  <si>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</si>
  <si>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</si>
  <si>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</si>
  <si>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</si>
  <si>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</si>
  <si>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</si>
  <si>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</si>
  <si>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</si>
  <si>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</si>
  <si>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</si>
  <si>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</si>
  <si>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</si>
  <si>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</si>
  <si>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</si>
  <si>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</si>
  <si>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</si>
  <si>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</si>
  <si>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</si>
  <si>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</si>
  <si>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</si>
  <si>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</si>
  <si>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</si>
  <si>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</si>
  <si>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</si>
  <si>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</si>
  <si>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</si>
  <si>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</si>
  <si>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</si>
  <si>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</si>
  <si>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</si>
  <si>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</si>
  <si>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</si>
  <si>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</si>
  <si>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</si>
  <si>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</si>
  <si>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</si>
  <si>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</si>
  <si>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</si>
  <si>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</si>
  <si>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</si>
  <si>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</si>
  <si>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</si>
  <si>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</si>
  <si>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</si>
  <si>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</si>
  <si>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</si>
  <si>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</si>
  <si>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</si>
  <si>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</si>
  <si>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</si>
  <si>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</si>
  <si>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</si>
  <si>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</si>
  <si>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</si>
  <si>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</si>
  <si>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</si>
  <si>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</si>
  <si>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</si>
  <si>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</si>
  <si>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</si>
  <si>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</si>
  <si>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</si>
  <si>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</si>
  <si>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</si>
  <si>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</si>
  <si>
    <t xml:space="preserve"> - Разработка проектно-сметной документации для строительства нового городского кладбища</t>
  </si>
  <si>
    <t xml:space="preserve"> Мероприятие 15 -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</si>
  <si>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 xml:space="preserve"> - Приобретение грунта плодородного (земли садовой)</t>
  </si>
  <si>
    <t>Мероприятие 16 -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</si>
  <si>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 xml:space="preserve">Мероприятие 18-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</si>
  <si>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- Приобретение декоративного освещения для улиц города Североуральска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</si>
  <si>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</si>
  <si>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.09.2014г. №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</si>
</sst>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06"/>
  <sheetViews>
    <sheetView tabSelected="1" view="pageLayout" topLeftCell="A151" zoomScaleNormal="120" zoomScaleSheetLayoutView="30" workbookViewId="0">
      <selection activeCell="A172" sqref="A172:K172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54.75" customHeight="1">
      <c r="I1" s="144" t="s">
        <v>106</v>
      </c>
      <c r="J1" s="144"/>
      <c r="K1" s="144"/>
    </row>
    <row r="2" spans="1:16" ht="116.25" customHeight="1">
      <c r="A2" s="140" t="s">
        <v>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47"/>
      <c r="M2" s="47"/>
    </row>
    <row r="3" spans="1:16" ht="28.5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6" ht="15.75">
      <c r="A4" s="143" t="s">
        <v>59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6" ht="15.75">
      <c r="A5" s="143" t="s">
        <v>49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6" ht="15.75">
      <c r="A6" s="141" t="s">
        <v>73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6" ht="15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48"/>
    </row>
    <row r="8" spans="1:16" ht="60" customHeight="1">
      <c r="A8" s="138" t="s">
        <v>1</v>
      </c>
      <c r="B8" s="138" t="s">
        <v>18</v>
      </c>
      <c r="C8" s="138" t="s">
        <v>17</v>
      </c>
      <c r="D8" s="138"/>
      <c r="E8" s="138"/>
      <c r="F8" s="138"/>
      <c r="G8" s="138"/>
      <c r="H8" s="138"/>
      <c r="I8" s="138"/>
      <c r="J8" s="138"/>
      <c r="K8" s="145" t="s">
        <v>16</v>
      </c>
    </row>
    <row r="9" spans="1:16" ht="30" customHeight="1">
      <c r="A9" s="142"/>
      <c r="B9" s="142"/>
      <c r="C9" s="101" t="s">
        <v>2</v>
      </c>
      <c r="D9" s="102" t="s">
        <v>27</v>
      </c>
      <c r="E9" s="101" t="s">
        <v>28</v>
      </c>
      <c r="F9" s="101" t="s">
        <v>29</v>
      </c>
      <c r="G9" s="101" t="s">
        <v>30</v>
      </c>
      <c r="H9" s="101" t="s">
        <v>31</v>
      </c>
      <c r="I9" s="101" t="s">
        <v>32</v>
      </c>
      <c r="J9" s="101" t="s">
        <v>33</v>
      </c>
      <c r="K9" s="146"/>
      <c r="L9" s="2"/>
      <c r="M9" s="2"/>
      <c r="N9" s="69"/>
      <c r="P9" s="2"/>
    </row>
    <row r="10" spans="1:16" ht="28.5" customHeight="1">
      <c r="A10" s="11" t="s">
        <v>26</v>
      </c>
      <c r="B10" s="73" t="s">
        <v>3</v>
      </c>
      <c r="C10" s="90">
        <f>SUM(C11:C13)</f>
        <v>930561.79999999993</v>
      </c>
      <c r="D10" s="90">
        <f>SUM(D11:D13)</f>
        <v>304826.5</v>
      </c>
      <c r="E10" s="90">
        <f t="shared" ref="E10:J10" si="0">SUM(E11:E13)</f>
        <v>238081.80000000002</v>
      </c>
      <c r="F10" s="90">
        <f t="shared" si="0"/>
        <v>56041.5</v>
      </c>
      <c r="G10" s="90">
        <f t="shared" si="0"/>
        <v>82903</v>
      </c>
      <c r="H10" s="90">
        <f t="shared" si="0"/>
        <v>82903</v>
      </c>
      <c r="I10" s="90">
        <f t="shared" si="0"/>
        <v>82903</v>
      </c>
      <c r="J10" s="90">
        <f t="shared" si="0"/>
        <v>82903</v>
      </c>
      <c r="K10" s="93"/>
      <c r="L10" s="2"/>
      <c r="M10" s="2"/>
      <c r="N10" s="2"/>
      <c r="O10" s="2"/>
      <c r="P10" s="2"/>
    </row>
    <row r="11" spans="1:16">
      <c r="A11" s="11"/>
      <c r="B11" s="70" t="s">
        <v>4</v>
      </c>
      <c r="C11" s="71">
        <f>SUM(D11:J11)</f>
        <v>580446.69999999995</v>
      </c>
      <c r="D11" s="71">
        <f>SUM(D15+D19)</f>
        <v>99464.299999999988</v>
      </c>
      <c r="E11" s="71">
        <f t="shared" ref="E11:J11" si="1">SUM(E15+E19)</f>
        <v>93663.9</v>
      </c>
      <c r="F11" s="71">
        <f t="shared" si="1"/>
        <v>55974.5</v>
      </c>
      <c r="G11" s="71">
        <f t="shared" si="1"/>
        <v>82836</v>
      </c>
      <c r="H11" s="71">
        <f t="shared" si="1"/>
        <v>82836</v>
      </c>
      <c r="I11" s="71">
        <f t="shared" si="1"/>
        <v>82836</v>
      </c>
      <c r="J11" s="71">
        <f t="shared" si="1"/>
        <v>82836</v>
      </c>
      <c r="K11" s="93"/>
      <c r="L11" s="2"/>
      <c r="M11" s="2"/>
      <c r="N11" s="2"/>
      <c r="O11" s="2"/>
      <c r="P11" s="2"/>
    </row>
    <row r="12" spans="1:16">
      <c r="A12" s="11"/>
      <c r="B12" s="70" t="s">
        <v>5</v>
      </c>
      <c r="C12" s="71">
        <f>SUM(D12:J12)</f>
        <v>251073.09999999998</v>
      </c>
      <c r="D12" s="71">
        <f>SUM(D16+D20)</f>
        <v>137104.29999999999</v>
      </c>
      <c r="E12" s="71">
        <f t="shared" ref="E12:J12" si="2">SUM(E16+E20)</f>
        <v>113633.8</v>
      </c>
      <c r="F12" s="71">
        <f t="shared" si="2"/>
        <v>67</v>
      </c>
      <c r="G12" s="71">
        <f t="shared" si="2"/>
        <v>67</v>
      </c>
      <c r="H12" s="71">
        <f t="shared" si="2"/>
        <v>67</v>
      </c>
      <c r="I12" s="71">
        <f t="shared" si="2"/>
        <v>67</v>
      </c>
      <c r="J12" s="71">
        <f t="shared" si="2"/>
        <v>67</v>
      </c>
      <c r="K12" s="93"/>
      <c r="L12" s="2"/>
      <c r="M12" s="2"/>
      <c r="N12" s="2"/>
      <c r="O12" s="2"/>
      <c r="P12" s="2"/>
    </row>
    <row r="13" spans="1:16">
      <c r="A13" s="11"/>
      <c r="B13" s="70" t="s">
        <v>90</v>
      </c>
      <c r="C13" s="71">
        <f>SUM(D13:J13)</f>
        <v>99042</v>
      </c>
      <c r="D13" s="71">
        <f>SUM(D21+D17)</f>
        <v>68257.899999999994</v>
      </c>
      <c r="E13" s="71">
        <f t="shared" ref="E13:J13" si="3">SUM(E21+E17)</f>
        <v>30784.1</v>
      </c>
      <c r="F13" s="71">
        <f t="shared" si="3"/>
        <v>0</v>
      </c>
      <c r="G13" s="71">
        <f t="shared" si="3"/>
        <v>0</v>
      </c>
      <c r="H13" s="71">
        <f t="shared" si="3"/>
        <v>0</v>
      </c>
      <c r="I13" s="71">
        <f t="shared" si="3"/>
        <v>0</v>
      </c>
      <c r="J13" s="71">
        <f t="shared" si="3"/>
        <v>0</v>
      </c>
      <c r="K13" s="75"/>
      <c r="L13" s="2"/>
      <c r="M13" s="2"/>
      <c r="N13" s="2"/>
      <c r="O13" s="2"/>
      <c r="P13" s="2"/>
    </row>
    <row r="14" spans="1:16" ht="16.5" customHeight="1">
      <c r="A14" s="11"/>
      <c r="B14" s="73" t="s">
        <v>6</v>
      </c>
      <c r="C14" s="90">
        <f>SUM(C15:C17)</f>
        <v>591314.19999999995</v>
      </c>
      <c r="D14" s="90">
        <f>SUM(D15:D17)</f>
        <v>250694</v>
      </c>
      <c r="E14" s="90">
        <f t="shared" ref="E14:J14" si="4">SUM(E15:E17)</f>
        <v>191046.7</v>
      </c>
      <c r="F14" s="90">
        <f t="shared" si="4"/>
        <v>8425.5</v>
      </c>
      <c r="G14" s="90">
        <f t="shared" si="4"/>
        <v>35287</v>
      </c>
      <c r="H14" s="90">
        <f t="shared" si="4"/>
        <v>35287</v>
      </c>
      <c r="I14" s="90">
        <f t="shared" si="4"/>
        <v>35287</v>
      </c>
      <c r="J14" s="90">
        <f t="shared" si="4"/>
        <v>35287</v>
      </c>
      <c r="K14" s="93"/>
    </row>
    <row r="15" spans="1:16">
      <c r="A15" s="11"/>
      <c r="B15" s="70" t="s">
        <v>4</v>
      </c>
      <c r="C15" s="72">
        <f>SUM(D15:J15)</f>
        <v>245418.9</v>
      </c>
      <c r="D15" s="72">
        <f t="shared" ref="D15:J15" si="5">D29+D88+D133+D156+D182+D216+D252+D271</f>
        <v>49149.599999999999</v>
      </c>
      <c r="E15" s="72">
        <f t="shared" si="5"/>
        <v>46695.799999999996</v>
      </c>
      <c r="F15" s="72">
        <f t="shared" si="5"/>
        <v>8425.5</v>
      </c>
      <c r="G15" s="72">
        <f t="shared" si="5"/>
        <v>35287</v>
      </c>
      <c r="H15" s="72">
        <f t="shared" si="5"/>
        <v>35287</v>
      </c>
      <c r="I15" s="72">
        <f t="shared" si="5"/>
        <v>35287</v>
      </c>
      <c r="J15" s="72">
        <f t="shared" si="5"/>
        <v>35287</v>
      </c>
      <c r="K15" s="93"/>
      <c r="L15" s="69"/>
    </row>
    <row r="16" spans="1:16">
      <c r="A16" s="11"/>
      <c r="B16" s="70" t="s">
        <v>5</v>
      </c>
      <c r="C16" s="72">
        <f>SUM(D16:J16)</f>
        <v>246853.3</v>
      </c>
      <c r="D16" s="72">
        <f>D89+D157+D30</f>
        <v>133286.5</v>
      </c>
      <c r="E16" s="72">
        <f t="shared" ref="E16:J17" si="6">E89+E157</f>
        <v>113566.8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5">
      <c r="A17" s="11"/>
      <c r="B17" s="70" t="s">
        <v>90</v>
      </c>
      <c r="C17" s="72">
        <f>SUM(D17:J17)</f>
        <v>99042</v>
      </c>
      <c r="D17" s="72">
        <f>D90+D158</f>
        <v>68257.899999999994</v>
      </c>
      <c r="E17" s="72">
        <f t="shared" si="6"/>
        <v>30784.1</v>
      </c>
      <c r="F17" s="72">
        <f t="shared" si="6"/>
        <v>0</v>
      </c>
      <c r="G17" s="72">
        <f t="shared" si="6"/>
        <v>0</v>
      </c>
      <c r="H17" s="72">
        <f t="shared" si="6"/>
        <v>0</v>
      </c>
      <c r="I17" s="72">
        <f t="shared" si="6"/>
        <v>0</v>
      </c>
      <c r="J17" s="72">
        <f t="shared" si="6"/>
        <v>0</v>
      </c>
      <c r="K17" s="93"/>
    </row>
    <row r="18" spans="1:15">
      <c r="A18" s="74"/>
      <c r="B18" s="73" t="s">
        <v>7</v>
      </c>
      <c r="C18" s="90">
        <f>SUM(C19:C20)</f>
        <v>339247.6</v>
      </c>
      <c r="D18" s="90">
        <f>SUM(D19:D20)</f>
        <v>54132.5</v>
      </c>
      <c r="E18" s="90">
        <f t="shared" ref="E18:J18" si="7">SUM(E19:E20)</f>
        <v>47035.1</v>
      </c>
      <c r="F18" s="90">
        <f t="shared" si="7"/>
        <v>47616</v>
      </c>
      <c r="G18" s="90">
        <f t="shared" si="7"/>
        <v>47616</v>
      </c>
      <c r="H18" s="90">
        <f t="shared" si="7"/>
        <v>47616</v>
      </c>
      <c r="I18" s="90">
        <f t="shared" si="7"/>
        <v>47616</v>
      </c>
      <c r="J18" s="90">
        <f t="shared" si="7"/>
        <v>47616</v>
      </c>
      <c r="K18" s="93"/>
      <c r="L18" s="69"/>
    </row>
    <row r="19" spans="1:15">
      <c r="A19" s="74"/>
      <c r="B19" s="70" t="s">
        <v>4</v>
      </c>
      <c r="C19" s="71">
        <f>SUM(D19:J19)</f>
        <v>335027.8</v>
      </c>
      <c r="D19" s="71">
        <f t="shared" ref="D19:J19" si="8">D44+D107+D142+D174+D225+D261+D281+D193</f>
        <v>50314.7</v>
      </c>
      <c r="E19" s="71">
        <f t="shared" si="8"/>
        <v>46968.1</v>
      </c>
      <c r="F19" s="71">
        <f t="shared" si="8"/>
        <v>47549</v>
      </c>
      <c r="G19" s="71">
        <f t="shared" si="8"/>
        <v>47549</v>
      </c>
      <c r="H19" s="71">
        <f t="shared" si="8"/>
        <v>47549</v>
      </c>
      <c r="I19" s="71">
        <f t="shared" si="8"/>
        <v>47549</v>
      </c>
      <c r="J19" s="71">
        <f t="shared" si="8"/>
        <v>47549</v>
      </c>
      <c r="K19" s="93"/>
    </row>
    <row r="20" spans="1:15">
      <c r="A20" s="74"/>
      <c r="B20" s="95" t="s">
        <v>5</v>
      </c>
      <c r="C20" s="71">
        <f>SUM(D20:J20)</f>
        <v>4219.8</v>
      </c>
      <c r="D20" s="71">
        <f>SUM(D108+D280)</f>
        <v>3817.8</v>
      </c>
      <c r="E20" s="71">
        <f t="shared" ref="E20:J20" si="9">SUM(E108+E280)</f>
        <v>67</v>
      </c>
      <c r="F20" s="71">
        <f t="shared" si="9"/>
        <v>67</v>
      </c>
      <c r="G20" s="71">
        <f t="shared" si="9"/>
        <v>67</v>
      </c>
      <c r="H20" s="71">
        <f t="shared" si="9"/>
        <v>67</v>
      </c>
      <c r="I20" s="71">
        <f t="shared" si="9"/>
        <v>67</v>
      </c>
      <c r="J20" s="71">
        <f t="shared" si="9"/>
        <v>67</v>
      </c>
      <c r="K20" s="93"/>
    </row>
    <row r="21" spans="1:15" ht="12" customHeight="1">
      <c r="A21" s="74"/>
      <c r="B21" s="70" t="s">
        <v>90</v>
      </c>
      <c r="C21" s="71">
        <f>SUM(D21:J21)</f>
        <v>0</v>
      </c>
      <c r="D21" s="72">
        <v>0</v>
      </c>
      <c r="E21" s="72">
        <f t="shared" ref="E21:J21" si="10">E108</f>
        <v>0</v>
      </c>
      <c r="F21" s="72">
        <f t="shared" si="10"/>
        <v>0</v>
      </c>
      <c r="G21" s="72">
        <f t="shared" si="10"/>
        <v>0</v>
      </c>
      <c r="H21" s="72">
        <f t="shared" si="10"/>
        <v>0</v>
      </c>
      <c r="I21" s="72">
        <f t="shared" si="10"/>
        <v>0</v>
      </c>
      <c r="J21" s="72">
        <f t="shared" si="10"/>
        <v>0</v>
      </c>
      <c r="K21" s="93"/>
      <c r="O21" s="2"/>
    </row>
    <row r="22" spans="1:15" ht="15.75" customHeight="1">
      <c r="A22" s="139" t="s">
        <v>20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5">
      <c r="A23" s="137"/>
      <c r="B23" s="73" t="s">
        <v>8</v>
      </c>
      <c r="C23" s="132">
        <f>SUM(C25+C26)</f>
        <v>181870.6</v>
      </c>
      <c r="D23" s="132">
        <f>SUM(D25+D26)</f>
        <v>25621.899999999998</v>
      </c>
      <c r="E23" s="132">
        <f t="shared" ref="E23:J23" si="11">SUM(E25)</f>
        <v>22806.2</v>
      </c>
      <c r="F23" s="132">
        <f t="shared" si="11"/>
        <v>26688.5</v>
      </c>
      <c r="G23" s="132">
        <f t="shared" si="11"/>
        <v>26688.5</v>
      </c>
      <c r="H23" s="132">
        <f t="shared" si="11"/>
        <v>26688.5</v>
      </c>
      <c r="I23" s="132">
        <f t="shared" si="11"/>
        <v>26688.5</v>
      </c>
      <c r="J23" s="132">
        <f t="shared" si="11"/>
        <v>26688.5</v>
      </c>
      <c r="K23" s="121"/>
    </row>
    <row r="24" spans="1:15">
      <c r="A24" s="137"/>
      <c r="B24" s="73" t="s">
        <v>9</v>
      </c>
      <c r="C24" s="132"/>
      <c r="D24" s="132"/>
      <c r="E24" s="132"/>
      <c r="F24" s="132"/>
      <c r="G24" s="132"/>
      <c r="H24" s="132"/>
      <c r="I24" s="132"/>
      <c r="J24" s="132"/>
      <c r="K24" s="122"/>
      <c r="L24" s="7"/>
    </row>
    <row r="25" spans="1:15">
      <c r="A25" s="74"/>
      <c r="B25" s="70" t="s">
        <v>4</v>
      </c>
      <c r="C25" s="71">
        <f>SUM(D25:J25)</f>
        <v>180360.6</v>
      </c>
      <c r="D25" s="71">
        <f>SUM(D29+D44)</f>
        <v>24111.899999999998</v>
      </c>
      <c r="E25" s="71">
        <f t="shared" ref="E25:J25" si="12">SUM(E29+E44)</f>
        <v>22806.2</v>
      </c>
      <c r="F25" s="71">
        <f t="shared" si="12"/>
        <v>26688.5</v>
      </c>
      <c r="G25" s="71">
        <f t="shared" si="12"/>
        <v>26688.5</v>
      </c>
      <c r="H25" s="71">
        <f t="shared" si="12"/>
        <v>26688.5</v>
      </c>
      <c r="I25" s="71">
        <f t="shared" si="12"/>
        <v>26688.5</v>
      </c>
      <c r="J25" s="71">
        <f t="shared" si="12"/>
        <v>26688.5</v>
      </c>
      <c r="K25" s="75"/>
      <c r="M25" s="2"/>
      <c r="N25" s="2"/>
    </row>
    <row r="26" spans="1:15">
      <c r="A26" s="74"/>
      <c r="B26" s="95" t="s">
        <v>5</v>
      </c>
      <c r="C26" s="71">
        <f>SUM(D26:J26)</f>
        <v>1510</v>
      </c>
      <c r="D26" s="71">
        <f>SUM(D30)</f>
        <v>1510</v>
      </c>
      <c r="E26" s="71">
        <f t="shared" ref="E26:J26" si="13">SUM(E30)</f>
        <v>0</v>
      </c>
      <c r="F26" s="71">
        <f t="shared" si="13"/>
        <v>0</v>
      </c>
      <c r="G26" s="71">
        <f t="shared" si="13"/>
        <v>0</v>
      </c>
      <c r="H26" s="71">
        <f t="shared" si="13"/>
        <v>0</v>
      </c>
      <c r="I26" s="71">
        <f t="shared" si="13"/>
        <v>0</v>
      </c>
      <c r="J26" s="71">
        <f t="shared" si="13"/>
        <v>0</v>
      </c>
      <c r="K26" s="75"/>
      <c r="M26" s="2"/>
      <c r="N26" s="2"/>
    </row>
    <row r="27" spans="1:15" ht="15.75" customHeight="1">
      <c r="A27" s="126" t="s">
        <v>10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5" ht="40.5">
      <c r="A28" s="74"/>
      <c r="B28" s="73" t="s">
        <v>34</v>
      </c>
      <c r="C28" s="76">
        <f>SUM(D28:J28)</f>
        <v>38285.800000000003</v>
      </c>
      <c r="D28" s="76">
        <f>SUM(D29+D30)</f>
        <v>4038.1</v>
      </c>
      <c r="E28" s="76">
        <f t="shared" ref="E28:J28" si="14">SUM(E29)</f>
        <v>2120.1999999999998</v>
      </c>
      <c r="F28" s="76">
        <f t="shared" si="14"/>
        <v>6425.5</v>
      </c>
      <c r="G28" s="76">
        <f t="shared" si="14"/>
        <v>6425.5</v>
      </c>
      <c r="H28" s="76">
        <f t="shared" si="14"/>
        <v>6425.5</v>
      </c>
      <c r="I28" s="76">
        <f t="shared" si="14"/>
        <v>6425.5</v>
      </c>
      <c r="J28" s="76">
        <f t="shared" si="14"/>
        <v>6425.5</v>
      </c>
      <c r="K28" s="77"/>
    </row>
    <row r="29" spans="1:15">
      <c r="A29" s="74"/>
      <c r="B29" s="70" t="s">
        <v>4</v>
      </c>
      <c r="C29" s="71">
        <f>SUM(D29:J29)</f>
        <v>36775.800000000003</v>
      </c>
      <c r="D29" s="78">
        <f>SUM(D40)</f>
        <v>2528.1</v>
      </c>
      <c r="E29" s="78">
        <f t="shared" ref="E29:J29" si="15">SUM(E40)</f>
        <v>2120.1999999999998</v>
      </c>
      <c r="F29" s="78">
        <f t="shared" si="15"/>
        <v>6425.5</v>
      </c>
      <c r="G29" s="78">
        <f t="shared" si="15"/>
        <v>6425.5</v>
      </c>
      <c r="H29" s="78">
        <f t="shared" si="15"/>
        <v>6425.5</v>
      </c>
      <c r="I29" s="78">
        <f t="shared" si="15"/>
        <v>6425.5</v>
      </c>
      <c r="J29" s="78">
        <f t="shared" si="15"/>
        <v>6425.5</v>
      </c>
      <c r="K29" s="75"/>
    </row>
    <row r="30" spans="1:15">
      <c r="A30" s="74"/>
      <c r="B30" s="95" t="s">
        <v>5</v>
      </c>
      <c r="C30" s="71">
        <f>SUM(D30:J30)</f>
        <v>1510</v>
      </c>
      <c r="D30" s="78">
        <f>SUM(D37)</f>
        <v>1510</v>
      </c>
      <c r="E30" s="78">
        <f t="shared" ref="E30:J30" si="16">SUM(E37)</f>
        <v>0</v>
      </c>
      <c r="F30" s="78">
        <f t="shared" si="16"/>
        <v>0</v>
      </c>
      <c r="G30" s="78">
        <f t="shared" si="16"/>
        <v>0</v>
      </c>
      <c r="H30" s="78">
        <f t="shared" si="16"/>
        <v>0</v>
      </c>
      <c r="I30" s="78">
        <f t="shared" si="16"/>
        <v>0</v>
      </c>
      <c r="J30" s="78">
        <f t="shared" si="16"/>
        <v>0</v>
      </c>
      <c r="K30" s="75"/>
    </row>
    <row r="31" spans="1:15" ht="15" customHeight="1">
      <c r="A31" s="133" t="s">
        <v>11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5"/>
    </row>
    <row r="32" spans="1:15" ht="54">
      <c r="A32" s="5"/>
      <c r="B32" s="17" t="s">
        <v>24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/>
    </row>
    <row r="33" spans="1:14">
      <c r="A33" s="11"/>
      <c r="B33" s="16" t="s">
        <v>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6"/>
    </row>
    <row r="34" spans="1:14" ht="15" customHeight="1">
      <c r="A34" s="133" t="s">
        <v>12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</row>
    <row r="35" spans="1:14" ht="18.75" customHeight="1">
      <c r="A35" s="110"/>
      <c r="B35" s="111" t="s">
        <v>2</v>
      </c>
      <c r="C35" s="112">
        <f>SUM(D35:J35)</f>
        <v>38285.800000000003</v>
      </c>
      <c r="D35" s="112">
        <f>SUM(D36:D37)</f>
        <v>4038.1</v>
      </c>
      <c r="E35" s="112">
        <f t="shared" ref="E35:J35" si="17">SUM(E36:E37)</f>
        <v>2120.1999999999998</v>
      </c>
      <c r="F35" s="112">
        <f t="shared" si="17"/>
        <v>6425.5</v>
      </c>
      <c r="G35" s="112">
        <f t="shared" si="17"/>
        <v>6425.5</v>
      </c>
      <c r="H35" s="112">
        <f t="shared" si="17"/>
        <v>6425.5</v>
      </c>
      <c r="I35" s="112">
        <f t="shared" si="17"/>
        <v>6425.5</v>
      </c>
      <c r="J35" s="112">
        <f t="shared" si="17"/>
        <v>6425.5</v>
      </c>
      <c r="K35" s="1"/>
    </row>
    <row r="36" spans="1:14" ht="11.25" customHeight="1">
      <c r="A36" s="11"/>
      <c r="B36" s="16" t="s">
        <v>4</v>
      </c>
      <c r="C36" s="109">
        <f>SUM(D36:J36)</f>
        <v>36775.800000000003</v>
      </c>
      <c r="D36" s="109">
        <f>SUM(D40)</f>
        <v>2528.1</v>
      </c>
      <c r="E36" s="109">
        <f t="shared" ref="E36:J36" si="18">SUM(E40)</f>
        <v>2120.1999999999998</v>
      </c>
      <c r="F36" s="109">
        <f t="shared" si="18"/>
        <v>6425.5</v>
      </c>
      <c r="G36" s="109">
        <f t="shared" si="18"/>
        <v>6425.5</v>
      </c>
      <c r="H36" s="109">
        <f t="shared" si="18"/>
        <v>6425.5</v>
      </c>
      <c r="I36" s="109">
        <f t="shared" si="18"/>
        <v>6425.5</v>
      </c>
      <c r="J36" s="109">
        <f t="shared" si="18"/>
        <v>6425.5</v>
      </c>
      <c r="K36" s="1"/>
    </row>
    <row r="37" spans="1:14" ht="11.25" customHeight="1">
      <c r="A37" s="5"/>
      <c r="B37" s="95" t="s">
        <v>5</v>
      </c>
      <c r="C37" s="109">
        <f>SUM(D37:J37)</f>
        <v>1510</v>
      </c>
      <c r="D37" s="109">
        <f>SUM(D41)</f>
        <v>1510</v>
      </c>
      <c r="E37" s="109">
        <f t="shared" ref="E37:J37" si="19">SUM(E41)</f>
        <v>0</v>
      </c>
      <c r="F37" s="109">
        <f t="shared" si="19"/>
        <v>0</v>
      </c>
      <c r="G37" s="109">
        <f t="shared" si="19"/>
        <v>0</v>
      </c>
      <c r="H37" s="109">
        <f t="shared" si="19"/>
        <v>0</v>
      </c>
      <c r="I37" s="109">
        <f t="shared" si="19"/>
        <v>0</v>
      </c>
      <c r="J37" s="109">
        <f t="shared" si="19"/>
        <v>0</v>
      </c>
      <c r="K37" s="1"/>
    </row>
    <row r="38" spans="1:14" ht="15" customHeight="1">
      <c r="A38" s="136" t="s">
        <v>35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5"/>
    </row>
    <row r="39" spans="1:14" ht="15" customHeight="1">
      <c r="A39" s="13"/>
      <c r="B39" s="15" t="s">
        <v>19</v>
      </c>
      <c r="C39" s="33">
        <f>SUM(D39:J39)</f>
        <v>38285.800000000003</v>
      </c>
      <c r="D39" s="33">
        <f>D40+D41</f>
        <v>4038.1</v>
      </c>
      <c r="E39" s="33">
        <f t="shared" ref="E39:J39" si="20">SUM(E40)</f>
        <v>2120.1999999999998</v>
      </c>
      <c r="F39" s="33">
        <f t="shared" si="20"/>
        <v>6425.5</v>
      </c>
      <c r="G39" s="33">
        <f t="shared" si="20"/>
        <v>6425.5</v>
      </c>
      <c r="H39" s="33">
        <f t="shared" si="20"/>
        <v>6425.5</v>
      </c>
      <c r="I39" s="33">
        <f t="shared" si="20"/>
        <v>6425.5</v>
      </c>
      <c r="J39" s="33">
        <f t="shared" si="20"/>
        <v>6425.5</v>
      </c>
      <c r="K39" s="115">
        <v>4</v>
      </c>
    </row>
    <row r="40" spans="1:14">
      <c r="A40" s="49"/>
      <c r="B40" s="54" t="s">
        <v>4</v>
      </c>
      <c r="C40" s="60">
        <f>SUM(D40:J40)</f>
        <v>36775.800000000003</v>
      </c>
      <c r="D40" s="60">
        <v>2528.1</v>
      </c>
      <c r="E40" s="114">
        <v>2120.1999999999998</v>
      </c>
      <c r="F40" s="114">
        <v>6425.5</v>
      </c>
      <c r="G40" s="114">
        <f>SUM(F40)</f>
        <v>6425.5</v>
      </c>
      <c r="H40" s="114">
        <f>SUM(G40)</f>
        <v>6425.5</v>
      </c>
      <c r="I40" s="114">
        <f>SUM(H40)</f>
        <v>6425.5</v>
      </c>
      <c r="J40" s="114">
        <f>SUM(I40)</f>
        <v>6425.5</v>
      </c>
      <c r="K40" s="120"/>
    </row>
    <row r="41" spans="1:14">
      <c r="A41" s="11"/>
      <c r="B41" s="36" t="s">
        <v>5</v>
      </c>
      <c r="C41" s="32">
        <f>D41+E41+F41+G41+H41+I41+J41</f>
        <v>1510</v>
      </c>
      <c r="D41" s="32">
        <v>1510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65"/>
    </row>
    <row r="42" spans="1:14">
      <c r="A42" s="133" t="s">
        <v>13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5"/>
    </row>
    <row r="43" spans="1:14" ht="40.5">
      <c r="A43" s="74"/>
      <c r="B43" s="73" t="s">
        <v>14</v>
      </c>
      <c r="C43" s="76">
        <f>SUM(D43:J43)</f>
        <v>143584.79999999999</v>
      </c>
      <c r="D43" s="76">
        <f>SUM(D44)</f>
        <v>21583.8</v>
      </c>
      <c r="E43" s="76">
        <f t="shared" ref="E43:J43" si="21">SUM(E44)</f>
        <v>20686</v>
      </c>
      <c r="F43" s="76">
        <f t="shared" si="21"/>
        <v>20263</v>
      </c>
      <c r="G43" s="76">
        <f t="shared" si="21"/>
        <v>20263</v>
      </c>
      <c r="H43" s="76">
        <f t="shared" si="21"/>
        <v>20263</v>
      </c>
      <c r="I43" s="76">
        <f t="shared" si="21"/>
        <v>20263</v>
      </c>
      <c r="J43" s="76">
        <f t="shared" si="21"/>
        <v>20263</v>
      </c>
      <c r="K43" s="67"/>
    </row>
    <row r="44" spans="1:14">
      <c r="A44" s="74"/>
      <c r="B44" s="70" t="s">
        <v>4</v>
      </c>
      <c r="C44" s="78">
        <f>SUM(D44:J44)</f>
        <v>143584.79999999999</v>
      </c>
      <c r="D44" s="78">
        <f t="shared" ref="D44:J44" si="22">SUM(D47+D50+D53+D56)</f>
        <v>21583.8</v>
      </c>
      <c r="E44" s="78">
        <f t="shared" si="22"/>
        <v>20686</v>
      </c>
      <c r="F44" s="78">
        <f t="shared" si="22"/>
        <v>20263</v>
      </c>
      <c r="G44" s="78">
        <f t="shared" si="22"/>
        <v>20263</v>
      </c>
      <c r="H44" s="78">
        <f t="shared" si="22"/>
        <v>20263</v>
      </c>
      <c r="I44" s="78">
        <f t="shared" si="22"/>
        <v>20263</v>
      </c>
      <c r="J44" s="78">
        <f t="shared" si="22"/>
        <v>20263</v>
      </c>
      <c r="K44" s="1"/>
      <c r="M44" s="104"/>
      <c r="N44" s="104"/>
    </row>
    <row r="45" spans="1:14" ht="15" customHeight="1">
      <c r="A45" s="123" t="s">
        <v>50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5"/>
      <c r="M45" s="3"/>
      <c r="N45" s="3"/>
    </row>
    <row r="46" spans="1:14">
      <c r="A46" s="13"/>
      <c r="B46" s="15" t="s">
        <v>19</v>
      </c>
      <c r="C46" s="33">
        <f>SUM(D46:J46)</f>
        <v>90199.000000000015</v>
      </c>
      <c r="D46" s="33">
        <f t="shared" ref="D46:J46" si="23">SUM(D47)</f>
        <v>11600</v>
      </c>
      <c r="E46" s="33">
        <f t="shared" si="23"/>
        <v>13000</v>
      </c>
      <c r="F46" s="33">
        <f t="shared" si="23"/>
        <v>13119.8</v>
      </c>
      <c r="G46" s="33">
        <f t="shared" si="23"/>
        <v>13119.8</v>
      </c>
      <c r="H46" s="33">
        <f t="shared" si="23"/>
        <v>13119.8</v>
      </c>
      <c r="I46" s="33">
        <f t="shared" si="23"/>
        <v>13119.8</v>
      </c>
      <c r="J46" s="33">
        <f t="shared" si="23"/>
        <v>13119.8</v>
      </c>
      <c r="K46" s="115">
        <v>7</v>
      </c>
      <c r="M46" s="3"/>
      <c r="N46" s="3"/>
    </row>
    <row r="47" spans="1:14">
      <c r="A47" s="11"/>
      <c r="B47" s="16" t="s">
        <v>4</v>
      </c>
      <c r="C47" s="40">
        <f>SUM(D47:J47)</f>
        <v>90199.000000000015</v>
      </c>
      <c r="D47" s="40">
        <v>11600</v>
      </c>
      <c r="E47" s="40">
        <v>13000</v>
      </c>
      <c r="F47" s="40">
        <v>13119.8</v>
      </c>
      <c r="G47" s="40">
        <f>SUM(F47)</f>
        <v>13119.8</v>
      </c>
      <c r="H47" s="40">
        <f>SUM(G47)</f>
        <v>13119.8</v>
      </c>
      <c r="I47" s="40">
        <f>SUM(H47)</f>
        <v>13119.8</v>
      </c>
      <c r="J47" s="40">
        <f>SUM(I47)</f>
        <v>13119.8</v>
      </c>
      <c r="K47" s="120"/>
      <c r="M47" s="3"/>
      <c r="N47" s="3"/>
    </row>
    <row r="48" spans="1:14">
      <c r="A48" s="123" t="s">
        <v>51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5"/>
      <c r="M48" s="3"/>
      <c r="N48" s="3"/>
    </row>
    <row r="49" spans="1:14">
      <c r="A49" s="13"/>
      <c r="B49" s="15" t="s">
        <v>19</v>
      </c>
      <c r="C49" s="33">
        <f>SUM(D49:J49)</f>
        <v>15759</v>
      </c>
      <c r="D49" s="33">
        <f t="shared" ref="D49:J49" si="24">SUM(D50)</f>
        <v>2906.6</v>
      </c>
      <c r="E49" s="33">
        <f t="shared" si="24"/>
        <v>2056.4</v>
      </c>
      <c r="F49" s="33">
        <f t="shared" si="24"/>
        <v>2159.1999999999998</v>
      </c>
      <c r="G49" s="33">
        <f t="shared" si="24"/>
        <v>2159.1999999999998</v>
      </c>
      <c r="H49" s="33">
        <f t="shared" si="24"/>
        <v>2159.1999999999998</v>
      </c>
      <c r="I49" s="33">
        <f t="shared" si="24"/>
        <v>2159.1999999999998</v>
      </c>
      <c r="J49" s="33">
        <f t="shared" si="24"/>
        <v>2159.1999999999998</v>
      </c>
      <c r="K49" s="115">
        <v>9</v>
      </c>
      <c r="M49" s="3"/>
      <c r="N49" s="3"/>
    </row>
    <row r="50" spans="1:14">
      <c r="A50" s="11"/>
      <c r="B50" s="16" t="s">
        <v>4</v>
      </c>
      <c r="C50" s="40">
        <f>SUM(D50:J50)</f>
        <v>15759</v>
      </c>
      <c r="D50" s="40">
        <v>2906.6</v>
      </c>
      <c r="E50" s="40">
        <v>2056.4</v>
      </c>
      <c r="F50" s="40">
        <v>2159.1999999999998</v>
      </c>
      <c r="G50" s="40">
        <f>SUM(F50)</f>
        <v>2159.1999999999998</v>
      </c>
      <c r="H50" s="40">
        <f>SUM(G50)</f>
        <v>2159.1999999999998</v>
      </c>
      <c r="I50" s="40">
        <f>SUM(H50)</f>
        <v>2159.1999999999998</v>
      </c>
      <c r="J50" s="40">
        <f>SUM(I50)</f>
        <v>2159.1999999999998</v>
      </c>
      <c r="K50" s="120"/>
      <c r="M50" s="3"/>
      <c r="N50" s="3"/>
    </row>
    <row r="51" spans="1:14">
      <c r="A51" s="123" t="s">
        <v>52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5"/>
      <c r="M51" s="3"/>
      <c r="N51" s="3"/>
    </row>
    <row r="52" spans="1:14">
      <c r="A52" s="13"/>
      <c r="B52" s="15" t="s">
        <v>19</v>
      </c>
      <c r="C52" s="33">
        <f>SUM(D52:J52)</f>
        <v>15587.3</v>
      </c>
      <c r="D52" s="33">
        <f t="shared" ref="D52:J52" si="25">SUM(D53)</f>
        <v>1995</v>
      </c>
      <c r="E52" s="33">
        <f t="shared" si="25"/>
        <v>2594.8000000000002</v>
      </c>
      <c r="F52" s="33">
        <f t="shared" si="25"/>
        <v>2199.5</v>
      </c>
      <c r="G52" s="33">
        <f t="shared" si="25"/>
        <v>2199.5</v>
      </c>
      <c r="H52" s="33">
        <f t="shared" si="25"/>
        <v>2199.5</v>
      </c>
      <c r="I52" s="33">
        <f t="shared" si="25"/>
        <v>2199.5</v>
      </c>
      <c r="J52" s="33">
        <f t="shared" si="25"/>
        <v>2199.5</v>
      </c>
      <c r="K52" s="115">
        <v>14</v>
      </c>
      <c r="M52" s="3"/>
      <c r="N52" s="3"/>
    </row>
    <row r="53" spans="1:14">
      <c r="A53" s="11"/>
      <c r="B53" s="16" t="s">
        <v>4</v>
      </c>
      <c r="C53" s="40">
        <f>SUM(D53:J53)</f>
        <v>15587.3</v>
      </c>
      <c r="D53" s="40">
        <v>1995</v>
      </c>
      <c r="E53" s="40">
        <v>2594.8000000000002</v>
      </c>
      <c r="F53" s="40">
        <v>2199.5</v>
      </c>
      <c r="G53" s="40">
        <f>SUM(F53)</f>
        <v>2199.5</v>
      </c>
      <c r="H53" s="40">
        <f>SUM(G53)</f>
        <v>2199.5</v>
      </c>
      <c r="I53" s="40">
        <f>SUM(H53)</f>
        <v>2199.5</v>
      </c>
      <c r="J53" s="40">
        <f>SUM(I53)</f>
        <v>2199.5</v>
      </c>
      <c r="K53" s="120"/>
      <c r="M53" s="3"/>
      <c r="N53" s="3"/>
    </row>
    <row r="54" spans="1:14">
      <c r="A54" s="123" t="s">
        <v>53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5"/>
    </row>
    <row r="55" spans="1:14">
      <c r="A55" s="13"/>
      <c r="B55" s="15" t="s">
        <v>40</v>
      </c>
      <c r="C55" s="33">
        <f>SUM(D55:J55)</f>
        <v>22039.5</v>
      </c>
      <c r="D55" s="33">
        <f t="shared" ref="D55:J55" si="26">SUM(D56)</f>
        <v>5082.2</v>
      </c>
      <c r="E55" s="33">
        <f t="shared" si="26"/>
        <v>3034.8</v>
      </c>
      <c r="F55" s="33">
        <f>SUM(F56)</f>
        <v>2784.5</v>
      </c>
      <c r="G55" s="33">
        <f t="shared" si="26"/>
        <v>2784.5</v>
      </c>
      <c r="H55" s="33">
        <f t="shared" si="26"/>
        <v>2784.5</v>
      </c>
      <c r="I55" s="33">
        <f t="shared" si="26"/>
        <v>2784.5</v>
      </c>
      <c r="J55" s="33">
        <f t="shared" si="26"/>
        <v>2784.5</v>
      </c>
      <c r="K55" s="115" t="s">
        <v>92</v>
      </c>
    </row>
    <row r="56" spans="1:14">
      <c r="A56" s="11"/>
      <c r="B56" s="16" t="s">
        <v>4</v>
      </c>
      <c r="C56" s="40">
        <f>SUM(D56:J56)</f>
        <v>22039.5</v>
      </c>
      <c r="D56" s="40">
        <f>SUM(D59+D62+D65+D68+D71+D77+D74+D80)</f>
        <v>5082.2</v>
      </c>
      <c r="E56" s="40">
        <f t="shared" ref="E56:J56" si="27">SUM(E59+E62+E65+E68+E71+E77+E74+E80)</f>
        <v>3034.8</v>
      </c>
      <c r="F56" s="40">
        <f t="shared" si="27"/>
        <v>2784.5</v>
      </c>
      <c r="G56" s="40">
        <f t="shared" si="27"/>
        <v>2784.5</v>
      </c>
      <c r="H56" s="40">
        <f t="shared" si="27"/>
        <v>2784.5</v>
      </c>
      <c r="I56" s="40">
        <f t="shared" si="27"/>
        <v>2784.5</v>
      </c>
      <c r="J56" s="40">
        <f t="shared" si="27"/>
        <v>2784.5</v>
      </c>
      <c r="K56" s="120"/>
    </row>
    <row r="57" spans="1:14">
      <c r="A57" s="117" t="s">
        <v>68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9"/>
    </row>
    <row r="58" spans="1:14">
      <c r="A58" s="5"/>
      <c r="B58" s="51" t="s">
        <v>63</v>
      </c>
      <c r="C58" s="52">
        <f t="shared" ref="C58:J58" si="28">SUM(C59)</f>
        <v>1709.8</v>
      </c>
      <c r="D58" s="53">
        <f t="shared" si="28"/>
        <v>387.3</v>
      </c>
      <c r="E58" s="53">
        <f t="shared" si="28"/>
        <v>220</v>
      </c>
      <c r="F58" s="53">
        <f t="shared" si="28"/>
        <v>220.5</v>
      </c>
      <c r="G58" s="59">
        <f t="shared" si="28"/>
        <v>220.5</v>
      </c>
      <c r="H58" s="52">
        <f t="shared" si="28"/>
        <v>220.5</v>
      </c>
      <c r="I58" s="52">
        <f t="shared" si="28"/>
        <v>220.5</v>
      </c>
      <c r="J58" s="52">
        <f t="shared" si="28"/>
        <v>220.5</v>
      </c>
      <c r="K58" s="115">
        <v>15</v>
      </c>
    </row>
    <row r="59" spans="1:14">
      <c r="A59" s="5"/>
      <c r="B59" s="16" t="s">
        <v>4</v>
      </c>
      <c r="C59" s="30">
        <f>SUM(D59:J59)</f>
        <v>1709.8</v>
      </c>
      <c r="D59" s="29">
        <v>387.3</v>
      </c>
      <c r="E59" s="32">
        <v>220</v>
      </c>
      <c r="F59" s="32">
        <v>220.5</v>
      </c>
      <c r="G59" s="32">
        <v>220.5</v>
      </c>
      <c r="H59" s="32">
        <f>SUM(G59)</f>
        <v>220.5</v>
      </c>
      <c r="I59" s="32">
        <f>SUM(H59)</f>
        <v>220.5</v>
      </c>
      <c r="J59" s="32">
        <f>SUM(I59)</f>
        <v>220.5</v>
      </c>
      <c r="K59" s="116"/>
    </row>
    <row r="60" spans="1:14">
      <c r="A60" s="117" t="s">
        <v>86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  <row r="61" spans="1:14">
      <c r="A61" s="5"/>
      <c r="B61" s="51" t="s">
        <v>63</v>
      </c>
      <c r="C61" s="52">
        <f>SUM(C62)</f>
        <v>1296.3999999999996</v>
      </c>
      <c r="D61" s="52">
        <f>SUM(D62)</f>
        <v>1099.4000000000001</v>
      </c>
      <c r="E61" s="52">
        <f t="shared" ref="E61:J61" si="29">SUM(E62)</f>
        <v>31.5</v>
      </c>
      <c r="F61" s="52">
        <f t="shared" si="29"/>
        <v>33.1</v>
      </c>
      <c r="G61" s="52">
        <f t="shared" si="29"/>
        <v>33.1</v>
      </c>
      <c r="H61" s="52">
        <f t="shared" si="29"/>
        <v>33.1</v>
      </c>
      <c r="I61" s="52">
        <f t="shared" si="29"/>
        <v>33.1</v>
      </c>
      <c r="J61" s="52">
        <f t="shared" si="29"/>
        <v>33.1</v>
      </c>
      <c r="K61" s="115">
        <v>5</v>
      </c>
    </row>
    <row r="62" spans="1:14">
      <c r="A62" s="5"/>
      <c r="B62" s="16" t="s">
        <v>4</v>
      </c>
      <c r="C62" s="30">
        <f>SUM(D62:J62)</f>
        <v>1296.3999999999996</v>
      </c>
      <c r="D62" s="30">
        <v>1099.4000000000001</v>
      </c>
      <c r="E62" s="32">
        <v>31.5</v>
      </c>
      <c r="F62" s="32">
        <v>33.1</v>
      </c>
      <c r="G62" s="32">
        <v>33.1</v>
      </c>
      <c r="H62" s="32">
        <f>SUM(G62)</f>
        <v>33.1</v>
      </c>
      <c r="I62" s="32">
        <f>SUM(H62)</f>
        <v>33.1</v>
      </c>
      <c r="J62" s="32">
        <f>SUM(I62)</f>
        <v>33.1</v>
      </c>
      <c r="K62" s="116"/>
    </row>
    <row r="63" spans="1:14">
      <c r="A63" s="117" t="s">
        <v>71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9"/>
    </row>
    <row r="64" spans="1:14">
      <c r="A64" s="5"/>
      <c r="B64" s="51" t="s">
        <v>63</v>
      </c>
      <c r="C64" s="52">
        <f>SUM(C65)</f>
        <v>3781.5</v>
      </c>
      <c r="D64" s="53">
        <f>SUM(D65)</f>
        <v>500</v>
      </c>
      <c r="E64" s="53">
        <f t="shared" ref="E64:J64" si="30">SUM(E65)</f>
        <v>525</v>
      </c>
      <c r="F64" s="52">
        <f t="shared" si="30"/>
        <v>551.29999999999995</v>
      </c>
      <c r="G64" s="52">
        <f t="shared" si="30"/>
        <v>551.29999999999995</v>
      </c>
      <c r="H64" s="52">
        <f t="shared" si="30"/>
        <v>551.29999999999995</v>
      </c>
      <c r="I64" s="52">
        <f t="shared" si="30"/>
        <v>551.29999999999995</v>
      </c>
      <c r="J64" s="52">
        <f t="shared" si="30"/>
        <v>551.29999999999995</v>
      </c>
      <c r="K64" s="115">
        <v>11</v>
      </c>
    </row>
    <row r="65" spans="1:11">
      <c r="A65" s="5"/>
      <c r="B65" s="16" t="s">
        <v>4</v>
      </c>
      <c r="C65" s="30">
        <f>SUM(D65:J65)</f>
        <v>3781.5</v>
      </c>
      <c r="D65" s="29">
        <v>500</v>
      </c>
      <c r="E65" s="32">
        <v>525</v>
      </c>
      <c r="F65" s="32">
        <v>551.29999999999995</v>
      </c>
      <c r="G65" s="32">
        <v>551.29999999999995</v>
      </c>
      <c r="H65" s="32">
        <f>SUM(G65)</f>
        <v>551.29999999999995</v>
      </c>
      <c r="I65" s="32">
        <f>SUM(H65)</f>
        <v>551.29999999999995</v>
      </c>
      <c r="J65" s="32">
        <f>SUM(I65)</f>
        <v>551.29999999999995</v>
      </c>
      <c r="K65" s="116"/>
    </row>
    <row r="66" spans="1:11">
      <c r="A66" s="117" t="s">
        <v>69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9"/>
    </row>
    <row r="67" spans="1:11">
      <c r="A67" s="5"/>
      <c r="B67" s="51" t="s">
        <v>63</v>
      </c>
      <c r="C67" s="59">
        <f>SUM(C68)</f>
        <v>589.90000000000009</v>
      </c>
      <c r="D67" s="59">
        <f>SUM(D68)</f>
        <v>130.4</v>
      </c>
      <c r="E67" s="59">
        <f t="shared" ref="E67:J67" si="31">SUM(E68)</f>
        <v>73.5</v>
      </c>
      <c r="F67" s="59">
        <f t="shared" si="31"/>
        <v>77.2</v>
      </c>
      <c r="G67" s="59">
        <f t="shared" si="31"/>
        <v>77.2</v>
      </c>
      <c r="H67" s="59">
        <f t="shared" si="31"/>
        <v>77.2</v>
      </c>
      <c r="I67" s="59">
        <f t="shared" si="31"/>
        <v>77.2</v>
      </c>
      <c r="J67" s="59">
        <f t="shared" si="31"/>
        <v>77.2</v>
      </c>
      <c r="K67" s="115">
        <v>13</v>
      </c>
    </row>
    <row r="68" spans="1:11">
      <c r="A68" s="5"/>
      <c r="B68" s="16" t="s">
        <v>4</v>
      </c>
      <c r="C68" s="32">
        <f>SUM(D68:J68)</f>
        <v>589.90000000000009</v>
      </c>
      <c r="D68" s="32">
        <v>130.4</v>
      </c>
      <c r="E68" s="32">
        <v>73.5</v>
      </c>
      <c r="F68" s="32">
        <v>77.2</v>
      </c>
      <c r="G68" s="32">
        <v>77.2</v>
      </c>
      <c r="H68" s="32">
        <f>SUM(G68)</f>
        <v>77.2</v>
      </c>
      <c r="I68" s="32">
        <f>SUM(H68)</f>
        <v>77.2</v>
      </c>
      <c r="J68" s="32">
        <f>SUM(I68)</f>
        <v>77.2</v>
      </c>
      <c r="K68" s="116"/>
    </row>
    <row r="69" spans="1:11">
      <c r="A69" s="117" t="s">
        <v>70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9"/>
    </row>
    <row r="70" spans="1:11">
      <c r="A70" s="5"/>
      <c r="B70" s="51" t="s">
        <v>63</v>
      </c>
      <c r="C70" s="59">
        <f>SUM(C71)</f>
        <v>13111.8</v>
      </c>
      <c r="D70" s="59">
        <f>SUM(D71)</f>
        <v>1685.5</v>
      </c>
      <c r="E70" s="59">
        <f t="shared" ref="E70:J70" si="32">SUM(E71)</f>
        <v>2134.8000000000002</v>
      </c>
      <c r="F70" s="59">
        <f t="shared" si="32"/>
        <v>1858.3</v>
      </c>
      <c r="G70" s="59">
        <f t="shared" si="32"/>
        <v>1858.3</v>
      </c>
      <c r="H70" s="59">
        <f t="shared" si="32"/>
        <v>1858.3</v>
      </c>
      <c r="I70" s="59">
        <f t="shared" si="32"/>
        <v>1858.3</v>
      </c>
      <c r="J70" s="59">
        <f t="shared" si="32"/>
        <v>1858.3</v>
      </c>
      <c r="K70" s="115">
        <v>5</v>
      </c>
    </row>
    <row r="71" spans="1:11">
      <c r="A71" s="5"/>
      <c r="B71" s="16" t="s">
        <v>4</v>
      </c>
      <c r="C71" s="32">
        <f>SUM(D71:J71)</f>
        <v>13111.8</v>
      </c>
      <c r="D71" s="32">
        <v>1685.5</v>
      </c>
      <c r="E71" s="32">
        <v>2134.8000000000002</v>
      </c>
      <c r="F71" s="32">
        <v>1858.3</v>
      </c>
      <c r="G71" s="32">
        <v>1858.3</v>
      </c>
      <c r="H71" s="32">
        <f>SUM(G71)</f>
        <v>1858.3</v>
      </c>
      <c r="I71" s="32">
        <f>SUM(H71)</f>
        <v>1858.3</v>
      </c>
      <c r="J71" s="32">
        <f>SUM(I71)</f>
        <v>1858.3</v>
      </c>
      <c r="K71" s="116"/>
    </row>
    <row r="72" spans="1:11">
      <c r="A72" s="117" t="s">
        <v>104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11">
      <c r="A73" s="5"/>
      <c r="B73" s="51" t="s">
        <v>63</v>
      </c>
      <c r="C73" s="59">
        <f>SUM(C74)</f>
        <v>1050</v>
      </c>
      <c r="D73" s="59">
        <f>SUM(D74)</f>
        <v>1050</v>
      </c>
      <c r="E73" s="59">
        <f t="shared" ref="E73:J73" si="33">SUM(E74)</f>
        <v>0</v>
      </c>
      <c r="F73" s="59">
        <f t="shared" si="33"/>
        <v>0</v>
      </c>
      <c r="G73" s="59">
        <f t="shared" si="33"/>
        <v>0</v>
      </c>
      <c r="H73" s="59">
        <f t="shared" si="33"/>
        <v>0</v>
      </c>
      <c r="I73" s="59">
        <f t="shared" si="33"/>
        <v>0</v>
      </c>
      <c r="J73" s="59">
        <f t="shared" si="33"/>
        <v>0</v>
      </c>
      <c r="K73" s="115">
        <v>5</v>
      </c>
    </row>
    <row r="74" spans="1:11">
      <c r="A74" s="5"/>
      <c r="B74" s="16" t="s">
        <v>4</v>
      </c>
      <c r="C74" s="32">
        <f>SUM(D74:J74)</f>
        <v>1050</v>
      </c>
      <c r="D74" s="32">
        <v>1050</v>
      </c>
      <c r="E74" s="32">
        <v>0</v>
      </c>
      <c r="F74" s="32">
        <v>0</v>
      </c>
      <c r="G74" s="32">
        <v>0</v>
      </c>
      <c r="H74" s="32">
        <f>SUM(G74)</f>
        <v>0</v>
      </c>
      <c r="I74" s="32">
        <f>SUM(H74)</f>
        <v>0</v>
      </c>
      <c r="J74" s="32">
        <f>SUM(I74)</f>
        <v>0</v>
      </c>
      <c r="K74" s="116"/>
    </row>
    <row r="75" spans="1:11">
      <c r="A75" s="117" t="s">
        <v>85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9"/>
    </row>
    <row r="76" spans="1:11">
      <c r="A76" s="5"/>
      <c r="B76" s="51" t="s">
        <v>63</v>
      </c>
      <c r="C76" s="52">
        <f>SUM(C77)</f>
        <v>412.10000000000008</v>
      </c>
      <c r="D76" s="53">
        <f>SUM(D77)</f>
        <v>141.6</v>
      </c>
      <c r="E76" s="53">
        <f t="shared" ref="E76:J76" si="34">SUM(E77)</f>
        <v>50</v>
      </c>
      <c r="F76" s="52">
        <f t="shared" si="34"/>
        <v>44.1</v>
      </c>
      <c r="G76" s="52">
        <f t="shared" si="34"/>
        <v>44.1</v>
      </c>
      <c r="H76" s="52">
        <f t="shared" si="34"/>
        <v>44.1</v>
      </c>
      <c r="I76" s="52">
        <f t="shared" si="34"/>
        <v>44.1</v>
      </c>
      <c r="J76" s="52">
        <f t="shared" si="34"/>
        <v>44.1</v>
      </c>
      <c r="K76" s="115">
        <v>12</v>
      </c>
    </row>
    <row r="77" spans="1:11">
      <c r="A77" s="5"/>
      <c r="B77" s="16" t="s">
        <v>4</v>
      </c>
      <c r="C77" s="30">
        <f>SUM(D77:J77)</f>
        <v>412.10000000000008</v>
      </c>
      <c r="D77" s="29">
        <v>141.6</v>
      </c>
      <c r="E77" s="32">
        <v>50</v>
      </c>
      <c r="F77" s="32">
        <v>44.1</v>
      </c>
      <c r="G77" s="32">
        <v>44.1</v>
      </c>
      <c r="H77" s="32">
        <f>SUM(G77)</f>
        <v>44.1</v>
      </c>
      <c r="I77" s="32">
        <f>SUM(H77)</f>
        <v>44.1</v>
      </c>
      <c r="J77" s="32">
        <f>SUM(I77)</f>
        <v>44.1</v>
      </c>
      <c r="K77" s="116"/>
    </row>
    <row r="78" spans="1:11">
      <c r="A78" s="117" t="s">
        <v>101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9"/>
    </row>
    <row r="79" spans="1:11">
      <c r="A79" s="5"/>
      <c r="B79" s="51" t="s">
        <v>63</v>
      </c>
      <c r="C79" s="53">
        <f>SUM(C80)</f>
        <v>88</v>
      </c>
      <c r="D79" s="53">
        <f>SUM(D80)</f>
        <v>88</v>
      </c>
      <c r="E79" s="53">
        <f t="shared" ref="E79:J79" si="35">SUM(E80)</f>
        <v>0</v>
      </c>
      <c r="F79" s="52">
        <f t="shared" si="35"/>
        <v>0</v>
      </c>
      <c r="G79" s="52">
        <f t="shared" si="35"/>
        <v>0</v>
      </c>
      <c r="H79" s="52">
        <f t="shared" si="35"/>
        <v>0</v>
      </c>
      <c r="I79" s="52">
        <f t="shared" si="35"/>
        <v>0</v>
      </c>
      <c r="J79" s="52">
        <f t="shared" si="35"/>
        <v>0</v>
      </c>
      <c r="K79" s="115">
        <v>9</v>
      </c>
    </row>
    <row r="80" spans="1:11">
      <c r="A80" s="5"/>
      <c r="B80" s="16" t="s">
        <v>4</v>
      </c>
      <c r="C80" s="29">
        <f>SUM(D80:J80)</f>
        <v>88</v>
      </c>
      <c r="D80" s="29">
        <v>88</v>
      </c>
      <c r="E80" s="32">
        <v>0</v>
      </c>
      <c r="F80" s="32">
        <v>0</v>
      </c>
      <c r="G80" s="32">
        <v>0</v>
      </c>
      <c r="H80" s="32">
        <f>SUM(G80)</f>
        <v>0</v>
      </c>
      <c r="I80" s="32">
        <f>SUM(H80)</f>
        <v>0</v>
      </c>
      <c r="J80" s="32">
        <f>SUM(I80)</f>
        <v>0</v>
      </c>
      <c r="K80" s="116"/>
    </row>
    <row r="81" spans="1:12" ht="30.75" customHeight="1">
      <c r="A81" s="129" t="s">
        <v>25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1"/>
    </row>
    <row r="82" spans="1:12" ht="27">
      <c r="A82" s="74"/>
      <c r="B82" s="73" t="s">
        <v>36</v>
      </c>
      <c r="C82" s="79">
        <f>SUM(D82:J82)</f>
        <v>38793.9</v>
      </c>
      <c r="D82" s="79">
        <f>SUM(D83:D85)</f>
        <v>9647.4</v>
      </c>
      <c r="E82" s="79">
        <f t="shared" ref="E82:J82" si="36">SUM(E83:E85)</f>
        <v>6467.5</v>
      </c>
      <c r="F82" s="79">
        <f t="shared" si="36"/>
        <v>4535.8</v>
      </c>
      <c r="G82" s="79">
        <f t="shared" si="36"/>
        <v>4535.8</v>
      </c>
      <c r="H82" s="79">
        <f t="shared" si="36"/>
        <v>4535.8</v>
      </c>
      <c r="I82" s="79">
        <f t="shared" si="36"/>
        <v>4535.8</v>
      </c>
      <c r="J82" s="79">
        <f t="shared" si="36"/>
        <v>4535.8</v>
      </c>
      <c r="K82" s="80"/>
      <c r="L82" s="68"/>
    </row>
    <row r="83" spans="1:12">
      <c r="A83" s="74"/>
      <c r="B83" s="70" t="s">
        <v>4</v>
      </c>
      <c r="C83" s="81">
        <f>SUM(D83:J83)</f>
        <v>32449.499999999996</v>
      </c>
      <c r="D83" s="82">
        <f>SUM(D88+D107)</f>
        <v>3303</v>
      </c>
      <c r="E83" s="82">
        <f>SUM(E88+E107)</f>
        <v>6467.5</v>
      </c>
      <c r="F83" s="82">
        <f>F88+F107</f>
        <v>4535.8</v>
      </c>
      <c r="G83" s="82">
        <f>SUM(G88+G107)</f>
        <v>4535.8</v>
      </c>
      <c r="H83" s="82">
        <f>SUM(H88+H107)</f>
        <v>4535.8</v>
      </c>
      <c r="I83" s="82">
        <f>SUM(I88+I107)</f>
        <v>4535.8</v>
      </c>
      <c r="J83" s="82">
        <f>SUM(J88+J107)</f>
        <v>4535.8</v>
      </c>
      <c r="K83" s="83"/>
    </row>
    <row r="84" spans="1:12">
      <c r="A84" s="74"/>
      <c r="B84" s="70" t="s">
        <v>5</v>
      </c>
      <c r="C84" s="81">
        <f>SUM(D84:J84)</f>
        <v>6344.4</v>
      </c>
      <c r="D84" s="82">
        <f>SUM(D89+D108)</f>
        <v>6344.4</v>
      </c>
      <c r="E84" s="82">
        <f t="shared" ref="E84:J84" si="37">SUM(E89+E108)</f>
        <v>0</v>
      </c>
      <c r="F84" s="82">
        <f t="shared" si="37"/>
        <v>0</v>
      </c>
      <c r="G84" s="82">
        <f t="shared" si="37"/>
        <v>0</v>
      </c>
      <c r="H84" s="82">
        <f t="shared" si="37"/>
        <v>0</v>
      </c>
      <c r="I84" s="82">
        <f t="shared" si="37"/>
        <v>0</v>
      </c>
      <c r="J84" s="82">
        <f t="shared" si="37"/>
        <v>0</v>
      </c>
      <c r="K84" s="83"/>
    </row>
    <row r="85" spans="1:12">
      <c r="A85" s="74"/>
      <c r="B85" s="70" t="s">
        <v>91</v>
      </c>
      <c r="C85" s="81">
        <f>SUM(D85:J85)</f>
        <v>0</v>
      </c>
      <c r="D85" s="82">
        <v>0</v>
      </c>
      <c r="E85" s="82">
        <f t="shared" ref="E85:J85" si="38">SUM(E90+E108)</f>
        <v>0</v>
      </c>
      <c r="F85" s="82">
        <f t="shared" si="38"/>
        <v>0</v>
      </c>
      <c r="G85" s="82">
        <f t="shared" si="38"/>
        <v>0</v>
      </c>
      <c r="H85" s="82">
        <f t="shared" si="38"/>
        <v>0</v>
      </c>
      <c r="I85" s="82">
        <f t="shared" si="38"/>
        <v>0</v>
      </c>
      <c r="J85" s="82">
        <f t="shared" si="38"/>
        <v>0</v>
      </c>
      <c r="K85" s="83"/>
    </row>
    <row r="86" spans="1:12" ht="15" customHeight="1">
      <c r="A86" s="126" t="s">
        <v>10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8"/>
    </row>
    <row r="87" spans="1:12" ht="40.5">
      <c r="A87" s="74"/>
      <c r="B87" s="73" t="s">
        <v>37</v>
      </c>
      <c r="C87" s="76">
        <f>SUM(C88:C90)</f>
        <v>17187.400000000001</v>
      </c>
      <c r="D87" s="76">
        <f>SUM(D88:D90)</f>
        <v>3187.4</v>
      </c>
      <c r="E87" s="76">
        <f t="shared" ref="E87:J87" si="39">SUM(E88:E90)</f>
        <v>4000</v>
      </c>
      <c r="F87" s="76">
        <f t="shared" si="39"/>
        <v>2000</v>
      </c>
      <c r="G87" s="76">
        <f t="shared" si="39"/>
        <v>2000</v>
      </c>
      <c r="H87" s="76">
        <f t="shared" si="39"/>
        <v>2000</v>
      </c>
      <c r="I87" s="76">
        <f t="shared" si="39"/>
        <v>2000</v>
      </c>
      <c r="J87" s="76">
        <f t="shared" si="39"/>
        <v>2000</v>
      </c>
      <c r="K87" s="77"/>
    </row>
    <row r="88" spans="1:12">
      <c r="A88" s="74"/>
      <c r="B88" s="70" t="s">
        <v>4</v>
      </c>
      <c r="C88" s="78">
        <f>SUM(D88:J88)</f>
        <v>14431</v>
      </c>
      <c r="D88" s="78">
        <v>431</v>
      </c>
      <c r="E88" s="78">
        <f t="shared" ref="E88:J88" si="40">SUM(E97)</f>
        <v>4000</v>
      </c>
      <c r="F88" s="78">
        <f t="shared" si="40"/>
        <v>2000</v>
      </c>
      <c r="G88" s="78">
        <f t="shared" si="40"/>
        <v>2000</v>
      </c>
      <c r="H88" s="78">
        <f t="shared" si="40"/>
        <v>2000</v>
      </c>
      <c r="I88" s="78">
        <f t="shared" si="40"/>
        <v>2000</v>
      </c>
      <c r="J88" s="78">
        <f t="shared" si="40"/>
        <v>2000</v>
      </c>
      <c r="K88" s="75"/>
    </row>
    <row r="89" spans="1:12">
      <c r="A89" s="74"/>
      <c r="B89" s="70" t="s">
        <v>5</v>
      </c>
      <c r="C89" s="78">
        <f>SUM(D89:J89)</f>
        <v>2756.4</v>
      </c>
      <c r="D89" s="78">
        <f>SUM(D98)</f>
        <v>2756.4</v>
      </c>
      <c r="E89" s="78">
        <f t="shared" ref="E89:J89" si="41">SUM(E98)</f>
        <v>0</v>
      </c>
      <c r="F89" s="78">
        <f t="shared" si="41"/>
        <v>0</v>
      </c>
      <c r="G89" s="78">
        <f t="shared" si="41"/>
        <v>0</v>
      </c>
      <c r="H89" s="78">
        <f t="shared" si="41"/>
        <v>0</v>
      </c>
      <c r="I89" s="78">
        <f t="shared" si="41"/>
        <v>0</v>
      </c>
      <c r="J89" s="78">
        <f t="shared" si="41"/>
        <v>0</v>
      </c>
      <c r="K89" s="75"/>
    </row>
    <row r="90" spans="1:12">
      <c r="A90" s="74"/>
      <c r="B90" s="70" t="s">
        <v>91</v>
      </c>
      <c r="C90" s="78">
        <f>SUM(D90:J90)</f>
        <v>0</v>
      </c>
      <c r="D90" s="78">
        <f>SUM(D99)</f>
        <v>0</v>
      </c>
      <c r="E90" s="78">
        <f t="shared" ref="E90:J90" si="42">SUM(E99)</f>
        <v>0</v>
      </c>
      <c r="F90" s="78">
        <f t="shared" si="42"/>
        <v>0</v>
      </c>
      <c r="G90" s="78">
        <f t="shared" si="42"/>
        <v>0</v>
      </c>
      <c r="H90" s="78">
        <f t="shared" si="42"/>
        <v>0</v>
      </c>
      <c r="I90" s="78">
        <f t="shared" si="42"/>
        <v>0</v>
      </c>
      <c r="J90" s="78">
        <f t="shared" si="42"/>
        <v>0</v>
      </c>
      <c r="K90" s="75"/>
    </row>
    <row r="91" spans="1:12" ht="18.75" customHeight="1">
      <c r="A91" s="133" t="s">
        <v>11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5"/>
    </row>
    <row r="92" spans="1:12" ht="39" customHeight="1">
      <c r="A92" s="11"/>
      <c r="B92" s="35" t="s">
        <v>24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1"/>
    </row>
    <row r="93" spans="1:12" ht="12.75" customHeight="1">
      <c r="A93" s="11"/>
      <c r="B93" s="16" t="s">
        <v>4</v>
      </c>
      <c r="C93" s="65">
        <v>0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1"/>
    </row>
    <row r="94" spans="1:12" ht="12.75" customHeight="1">
      <c r="A94" s="11"/>
      <c r="B94" s="36" t="s">
        <v>5</v>
      </c>
      <c r="C94" s="113"/>
      <c r="D94" s="113"/>
      <c r="E94" s="113"/>
      <c r="F94" s="113"/>
      <c r="G94" s="113"/>
      <c r="H94" s="113"/>
      <c r="I94" s="113"/>
      <c r="J94" s="113"/>
      <c r="K94" s="1"/>
    </row>
    <row r="95" spans="1:12" ht="15" customHeight="1">
      <c r="A95" s="133" t="s">
        <v>12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5"/>
    </row>
    <row r="96" spans="1:12">
      <c r="A96" s="11"/>
      <c r="B96" s="15" t="s">
        <v>38</v>
      </c>
      <c r="C96" s="41">
        <f>SUM(C97:C99)</f>
        <v>17187.400000000001</v>
      </c>
      <c r="D96" s="41">
        <f>SUM(D97:D99)</f>
        <v>3187.4</v>
      </c>
      <c r="E96" s="41">
        <f t="shared" ref="E96:J96" si="43">SUM(E97:E99)</f>
        <v>4000</v>
      </c>
      <c r="F96" s="41">
        <f t="shared" si="43"/>
        <v>2000</v>
      </c>
      <c r="G96" s="41">
        <f t="shared" si="43"/>
        <v>2000</v>
      </c>
      <c r="H96" s="41">
        <f t="shared" si="43"/>
        <v>2000</v>
      </c>
      <c r="I96" s="41">
        <f t="shared" si="43"/>
        <v>2000</v>
      </c>
      <c r="J96" s="41">
        <f t="shared" si="43"/>
        <v>2000</v>
      </c>
      <c r="K96" s="1"/>
    </row>
    <row r="97" spans="1:11">
      <c r="A97" s="11"/>
      <c r="B97" s="16" t="s">
        <v>4</v>
      </c>
      <c r="C97" s="42">
        <f>SUM(D97:J97)</f>
        <v>14431</v>
      </c>
      <c r="D97" s="42">
        <f>SUM(D102)</f>
        <v>431</v>
      </c>
      <c r="E97" s="42">
        <f t="shared" ref="E97:J97" si="44">SUM(E102)</f>
        <v>4000</v>
      </c>
      <c r="F97" s="42">
        <f t="shared" si="44"/>
        <v>2000</v>
      </c>
      <c r="G97" s="42">
        <f t="shared" si="44"/>
        <v>2000</v>
      </c>
      <c r="H97" s="42">
        <f t="shared" si="44"/>
        <v>2000</v>
      </c>
      <c r="I97" s="42">
        <f t="shared" si="44"/>
        <v>2000</v>
      </c>
      <c r="J97" s="42">
        <f t="shared" si="44"/>
        <v>2000</v>
      </c>
      <c r="K97" s="1"/>
    </row>
    <row r="98" spans="1:11">
      <c r="A98" s="11"/>
      <c r="B98" s="36" t="s">
        <v>5</v>
      </c>
      <c r="C98" s="42">
        <f>SUM(D98:J98)</f>
        <v>2756.4</v>
      </c>
      <c r="D98" s="42">
        <f>SUM(D103)</f>
        <v>2756.4</v>
      </c>
      <c r="E98" s="42">
        <f t="shared" ref="E98:J98" si="45">SUM(E103)</f>
        <v>0</v>
      </c>
      <c r="F98" s="42">
        <f t="shared" si="45"/>
        <v>0</v>
      </c>
      <c r="G98" s="42">
        <f t="shared" si="45"/>
        <v>0</v>
      </c>
      <c r="H98" s="42">
        <f t="shared" si="45"/>
        <v>0</v>
      </c>
      <c r="I98" s="42">
        <f t="shared" si="45"/>
        <v>0</v>
      </c>
      <c r="J98" s="42">
        <f t="shared" si="45"/>
        <v>0</v>
      </c>
      <c r="K98" s="1"/>
    </row>
    <row r="99" spans="1:11">
      <c r="A99" s="11"/>
      <c r="B99" s="70" t="s">
        <v>91</v>
      </c>
      <c r="C99" s="42">
        <f>SUM(D99:J99)</f>
        <v>0</v>
      </c>
      <c r="D99" s="42">
        <f>SUM(D104)</f>
        <v>0</v>
      </c>
      <c r="E99" s="42">
        <f t="shared" ref="E99:J99" si="46">SUM(E104)</f>
        <v>0</v>
      </c>
      <c r="F99" s="42">
        <f t="shared" si="46"/>
        <v>0</v>
      </c>
      <c r="G99" s="42">
        <f t="shared" si="46"/>
        <v>0</v>
      </c>
      <c r="H99" s="42">
        <f t="shared" si="46"/>
        <v>0</v>
      </c>
      <c r="I99" s="42">
        <f t="shared" si="46"/>
        <v>0</v>
      </c>
      <c r="J99" s="42">
        <f t="shared" si="46"/>
        <v>0</v>
      </c>
      <c r="K99" s="14"/>
    </row>
    <row r="100" spans="1:11" ht="28.5" customHeight="1">
      <c r="A100" s="136" t="s">
        <v>105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5"/>
    </row>
    <row r="101" spans="1:11">
      <c r="A101" s="13"/>
      <c r="B101" s="15" t="s">
        <v>19</v>
      </c>
      <c r="C101" s="38">
        <f>SUM(C102:C104)</f>
        <v>17187.400000000001</v>
      </c>
      <c r="D101" s="38">
        <f>SUM(D102:D104)</f>
        <v>3187.4</v>
      </c>
      <c r="E101" s="38">
        <f t="shared" ref="E101:J101" si="47">SUM(E102:E104)</f>
        <v>4000</v>
      </c>
      <c r="F101" s="38">
        <f t="shared" si="47"/>
        <v>2000</v>
      </c>
      <c r="G101" s="38">
        <f t="shared" si="47"/>
        <v>2000</v>
      </c>
      <c r="H101" s="38">
        <f t="shared" si="47"/>
        <v>2000</v>
      </c>
      <c r="I101" s="38">
        <f t="shared" si="47"/>
        <v>2000</v>
      </c>
      <c r="J101" s="38">
        <f t="shared" si="47"/>
        <v>2000</v>
      </c>
      <c r="K101" s="115">
        <v>27</v>
      </c>
    </row>
    <row r="102" spans="1:11">
      <c r="A102" s="11"/>
      <c r="B102" s="16" t="s">
        <v>4</v>
      </c>
      <c r="C102" s="46">
        <f>SUM(D102:J102)</f>
        <v>14431</v>
      </c>
      <c r="D102" s="46">
        <v>431</v>
      </c>
      <c r="E102" s="46">
        <v>4000</v>
      </c>
      <c r="F102" s="40">
        <v>2000</v>
      </c>
      <c r="G102" s="40">
        <f t="shared" ref="G102:J103" si="48">SUM(F102)</f>
        <v>2000</v>
      </c>
      <c r="H102" s="40">
        <f t="shared" si="48"/>
        <v>2000</v>
      </c>
      <c r="I102" s="40">
        <f t="shared" si="48"/>
        <v>2000</v>
      </c>
      <c r="J102" s="40">
        <f t="shared" si="48"/>
        <v>2000</v>
      </c>
      <c r="K102" s="120"/>
    </row>
    <row r="103" spans="1:11">
      <c r="A103" s="11"/>
      <c r="B103" s="16" t="s">
        <v>5</v>
      </c>
      <c r="C103" s="46">
        <f>SUM(D103:J103)</f>
        <v>2756.4</v>
      </c>
      <c r="D103" s="46">
        <v>2756.4</v>
      </c>
      <c r="E103" s="46">
        <v>0</v>
      </c>
      <c r="F103" s="40">
        <f>SUM(E103*1.05)</f>
        <v>0</v>
      </c>
      <c r="G103" s="40">
        <f t="shared" si="48"/>
        <v>0</v>
      </c>
      <c r="H103" s="40">
        <f t="shared" si="48"/>
        <v>0</v>
      </c>
      <c r="I103" s="40">
        <f t="shared" si="48"/>
        <v>0</v>
      </c>
      <c r="J103" s="40">
        <f t="shared" si="48"/>
        <v>0</v>
      </c>
      <c r="K103" s="120"/>
    </row>
    <row r="104" spans="1:11">
      <c r="A104" s="11"/>
      <c r="B104" s="70" t="s">
        <v>91</v>
      </c>
      <c r="C104" s="46">
        <f>SUM(D104:J104)</f>
        <v>0</v>
      </c>
      <c r="D104" s="46">
        <v>0</v>
      </c>
      <c r="E104" s="46">
        <v>0</v>
      </c>
      <c r="F104" s="40">
        <v>0</v>
      </c>
      <c r="G104" s="40">
        <f>SUM(F104)</f>
        <v>0</v>
      </c>
      <c r="H104" s="40">
        <f>SUM(G104)</f>
        <v>0</v>
      </c>
      <c r="I104" s="40">
        <f>SUM(H104)</f>
        <v>0</v>
      </c>
      <c r="J104" s="40">
        <f>SUM(I104)</f>
        <v>0</v>
      </c>
      <c r="K104" s="116"/>
    </row>
    <row r="105" spans="1:11" ht="17.25" customHeight="1">
      <c r="A105" s="126" t="s">
        <v>13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8"/>
    </row>
    <row r="106" spans="1:11" ht="37.5" customHeight="1">
      <c r="A106" s="74"/>
      <c r="B106" s="73" t="s">
        <v>14</v>
      </c>
      <c r="C106" s="84">
        <f>SUM(D106:J106)</f>
        <v>21606.499999999996</v>
      </c>
      <c r="D106" s="84">
        <f>SUM(D107:D108)</f>
        <v>6460</v>
      </c>
      <c r="E106" s="84">
        <f t="shared" ref="E106:J106" si="49">SUM(E107:E108)</f>
        <v>2467.5</v>
      </c>
      <c r="F106" s="84">
        <f t="shared" si="49"/>
        <v>2535.8000000000002</v>
      </c>
      <c r="G106" s="84">
        <f t="shared" si="49"/>
        <v>2535.8000000000002</v>
      </c>
      <c r="H106" s="84">
        <f t="shared" si="49"/>
        <v>2535.8000000000002</v>
      </c>
      <c r="I106" s="84">
        <f t="shared" si="49"/>
        <v>2535.8000000000002</v>
      </c>
      <c r="J106" s="84">
        <f t="shared" si="49"/>
        <v>2535.8000000000002</v>
      </c>
      <c r="K106" s="83"/>
    </row>
    <row r="107" spans="1:11">
      <c r="A107" s="74"/>
      <c r="B107" s="70" t="s">
        <v>4</v>
      </c>
      <c r="C107" s="82">
        <f>SUM(D107:J107)</f>
        <v>18018.5</v>
      </c>
      <c r="D107" s="82">
        <f>SUM(D111+D120+D124+D127)</f>
        <v>2872</v>
      </c>
      <c r="E107" s="82">
        <f t="shared" ref="E107:J107" si="50">SUM(E111+E120+E124+E127)</f>
        <v>2467.5</v>
      </c>
      <c r="F107" s="82">
        <f t="shared" si="50"/>
        <v>2535.8000000000002</v>
      </c>
      <c r="G107" s="82">
        <f t="shared" si="50"/>
        <v>2535.8000000000002</v>
      </c>
      <c r="H107" s="82">
        <f t="shared" si="50"/>
        <v>2535.8000000000002</v>
      </c>
      <c r="I107" s="82">
        <f t="shared" si="50"/>
        <v>2535.8000000000002</v>
      </c>
      <c r="J107" s="82">
        <f t="shared" si="50"/>
        <v>2535.8000000000002</v>
      </c>
      <c r="K107" s="83"/>
    </row>
    <row r="108" spans="1:11">
      <c r="A108" s="74"/>
      <c r="B108" s="95" t="s">
        <v>5</v>
      </c>
      <c r="C108" s="82">
        <f>SUM(D108:J108)</f>
        <v>3588</v>
      </c>
      <c r="D108" s="82">
        <f>SUM(D121+D112)</f>
        <v>3588</v>
      </c>
      <c r="E108" s="82">
        <f t="shared" ref="E108:J108" si="51">SUM(E121+E112)</f>
        <v>0</v>
      </c>
      <c r="F108" s="82">
        <f t="shared" si="51"/>
        <v>0</v>
      </c>
      <c r="G108" s="82">
        <f t="shared" si="51"/>
        <v>0</v>
      </c>
      <c r="H108" s="82">
        <f t="shared" si="51"/>
        <v>0</v>
      </c>
      <c r="I108" s="82">
        <f t="shared" si="51"/>
        <v>0</v>
      </c>
      <c r="J108" s="82">
        <f t="shared" si="51"/>
        <v>0</v>
      </c>
      <c r="K108" s="83"/>
    </row>
    <row r="109" spans="1:11" ht="31.5" customHeight="1">
      <c r="A109" s="123" t="s">
        <v>74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5"/>
    </row>
    <row r="110" spans="1:11">
      <c r="A110" s="11"/>
      <c r="B110" s="15" t="s">
        <v>75</v>
      </c>
      <c r="C110" s="33">
        <f>SUM(D110:J110)</f>
        <v>6794.0000000000009</v>
      </c>
      <c r="D110" s="38">
        <f t="shared" ref="D110:J110" si="52">SUM(D111:D112)</f>
        <v>4200</v>
      </c>
      <c r="E110" s="38">
        <f t="shared" si="52"/>
        <v>415</v>
      </c>
      <c r="F110" s="38">
        <f t="shared" si="52"/>
        <v>435.8</v>
      </c>
      <c r="G110" s="38">
        <f t="shared" si="52"/>
        <v>435.8</v>
      </c>
      <c r="H110" s="38">
        <f t="shared" si="52"/>
        <v>435.8</v>
      </c>
      <c r="I110" s="38">
        <f t="shared" si="52"/>
        <v>435.8</v>
      </c>
      <c r="J110" s="38">
        <f t="shared" si="52"/>
        <v>435.8</v>
      </c>
      <c r="K110" s="147" t="s">
        <v>93</v>
      </c>
    </row>
    <row r="111" spans="1:11">
      <c r="A111" s="11"/>
      <c r="B111" s="16" t="s">
        <v>4</v>
      </c>
      <c r="C111" s="32">
        <f>SUM(D111:J111)</f>
        <v>3794.0000000000009</v>
      </c>
      <c r="D111" s="39">
        <f>SUM(D116)</f>
        <v>1200</v>
      </c>
      <c r="E111" s="39">
        <f t="shared" ref="E111:J111" si="53">SUM(E116)</f>
        <v>415</v>
      </c>
      <c r="F111" s="39">
        <f t="shared" si="53"/>
        <v>435.8</v>
      </c>
      <c r="G111" s="39">
        <f t="shared" si="53"/>
        <v>435.8</v>
      </c>
      <c r="H111" s="39">
        <f t="shared" si="53"/>
        <v>435.8</v>
      </c>
      <c r="I111" s="39">
        <f t="shared" si="53"/>
        <v>435.8</v>
      </c>
      <c r="J111" s="39">
        <f t="shared" si="53"/>
        <v>435.8</v>
      </c>
      <c r="K111" s="148"/>
    </row>
    <row r="112" spans="1:11">
      <c r="A112" s="11"/>
      <c r="B112" s="16" t="s">
        <v>5</v>
      </c>
      <c r="C112" s="32">
        <f>SUM(D112:J112)</f>
        <v>3000</v>
      </c>
      <c r="D112" s="39">
        <f>SUM(D117)</f>
        <v>3000</v>
      </c>
      <c r="E112" s="39">
        <f t="shared" ref="E112:J112" si="54">SUM(E113)</f>
        <v>0</v>
      </c>
      <c r="F112" s="39">
        <f t="shared" si="54"/>
        <v>0</v>
      </c>
      <c r="G112" s="39">
        <f t="shared" si="54"/>
        <v>0</v>
      </c>
      <c r="H112" s="39">
        <f t="shared" si="54"/>
        <v>0</v>
      </c>
      <c r="I112" s="39">
        <f t="shared" si="54"/>
        <v>0</v>
      </c>
      <c r="J112" s="39">
        <f t="shared" si="54"/>
        <v>0</v>
      </c>
      <c r="K112" s="149"/>
    </row>
    <row r="113" spans="1:11">
      <c r="A113" s="5"/>
      <c r="B113" s="70" t="s">
        <v>91</v>
      </c>
      <c r="C113" s="32">
        <f>SUM(D113:J113)</f>
        <v>0</v>
      </c>
      <c r="D113" s="58">
        <v>0</v>
      </c>
      <c r="E113" s="32">
        <v>0</v>
      </c>
      <c r="F113" s="32">
        <v>0</v>
      </c>
      <c r="G113" s="40">
        <f>SUM(F113)</f>
        <v>0</v>
      </c>
      <c r="H113" s="40">
        <f>SUM(G113)</f>
        <v>0</v>
      </c>
      <c r="I113" s="40">
        <f>SUM(H113)</f>
        <v>0</v>
      </c>
      <c r="J113" s="40">
        <f>SUM(I113)</f>
        <v>0</v>
      </c>
      <c r="K113" s="64"/>
    </row>
    <row r="114" spans="1:11">
      <c r="A114" s="117" t="s">
        <v>76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9"/>
    </row>
    <row r="115" spans="1:11">
      <c r="A115" s="5"/>
      <c r="B115" s="51" t="s">
        <v>63</v>
      </c>
      <c r="C115" s="59">
        <f>SUM(C116:C117)</f>
        <v>6794.0000000000009</v>
      </c>
      <c r="D115" s="59">
        <f>SUM(D116:D117)</f>
        <v>4200</v>
      </c>
      <c r="E115" s="59">
        <f t="shared" ref="E115:J115" si="55">SUM(E116)</f>
        <v>415</v>
      </c>
      <c r="F115" s="59">
        <f t="shared" si="55"/>
        <v>435.8</v>
      </c>
      <c r="G115" s="59">
        <f t="shared" si="55"/>
        <v>435.8</v>
      </c>
      <c r="H115" s="59">
        <f t="shared" si="55"/>
        <v>435.8</v>
      </c>
      <c r="I115" s="59">
        <f t="shared" si="55"/>
        <v>435.8</v>
      </c>
      <c r="J115" s="59">
        <f t="shared" si="55"/>
        <v>435.8</v>
      </c>
      <c r="K115" s="115"/>
    </row>
    <row r="116" spans="1:11">
      <c r="A116" s="5"/>
      <c r="B116" s="16" t="s">
        <v>4</v>
      </c>
      <c r="C116" s="32">
        <f>SUM(D116:J116)</f>
        <v>3794.0000000000009</v>
      </c>
      <c r="D116" s="32">
        <v>1200</v>
      </c>
      <c r="E116" s="32">
        <v>415</v>
      </c>
      <c r="F116" s="32">
        <v>435.8</v>
      </c>
      <c r="G116" s="32">
        <f>SUM(F116)</f>
        <v>435.8</v>
      </c>
      <c r="H116" s="32">
        <f>SUM(G116)</f>
        <v>435.8</v>
      </c>
      <c r="I116" s="32">
        <f>SUM(H116)</f>
        <v>435.8</v>
      </c>
      <c r="J116" s="32">
        <f>SUM(I116)</f>
        <v>435.8</v>
      </c>
      <c r="K116" s="120"/>
    </row>
    <row r="117" spans="1:11">
      <c r="A117" s="11"/>
      <c r="B117" s="16" t="s">
        <v>5</v>
      </c>
      <c r="C117" s="32">
        <f>SUM(D117:J117)</f>
        <v>3000</v>
      </c>
      <c r="D117" s="32">
        <v>3000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116"/>
    </row>
    <row r="118" spans="1:11" ht="28.5" customHeight="1">
      <c r="A118" s="136" t="s">
        <v>62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5"/>
    </row>
    <row r="119" spans="1:11">
      <c r="A119" s="11"/>
      <c r="B119" s="15" t="s">
        <v>15</v>
      </c>
      <c r="C119" s="38">
        <f>SUM(C120:C121)</f>
        <v>14330</v>
      </c>
      <c r="D119" s="38">
        <f>SUM(D120:D121)</f>
        <v>1830</v>
      </c>
      <c r="E119" s="38">
        <f t="shared" ref="E119:J119" si="56">SUM(E120:E121)</f>
        <v>2000</v>
      </c>
      <c r="F119" s="38">
        <f t="shared" si="56"/>
        <v>2100</v>
      </c>
      <c r="G119" s="38">
        <f t="shared" si="56"/>
        <v>2100</v>
      </c>
      <c r="H119" s="38">
        <f t="shared" si="56"/>
        <v>2100</v>
      </c>
      <c r="I119" s="38">
        <f t="shared" si="56"/>
        <v>2100</v>
      </c>
      <c r="J119" s="38">
        <f t="shared" si="56"/>
        <v>2100</v>
      </c>
      <c r="K119" s="147">
        <v>26</v>
      </c>
    </row>
    <row r="120" spans="1:11">
      <c r="A120" s="11"/>
      <c r="B120" s="16" t="s">
        <v>4</v>
      </c>
      <c r="C120" s="39">
        <f>SUM(D120:J120)</f>
        <v>13742</v>
      </c>
      <c r="D120" s="39">
        <v>1242</v>
      </c>
      <c r="E120" s="39">
        <v>2000</v>
      </c>
      <c r="F120" s="32">
        <v>2100</v>
      </c>
      <c r="G120" s="40">
        <f t="shared" ref="G120:J121" si="57">SUM(F120)</f>
        <v>2100</v>
      </c>
      <c r="H120" s="40">
        <f t="shared" si="57"/>
        <v>2100</v>
      </c>
      <c r="I120" s="40">
        <f t="shared" si="57"/>
        <v>2100</v>
      </c>
      <c r="J120" s="40">
        <f t="shared" si="57"/>
        <v>2100</v>
      </c>
      <c r="K120" s="148"/>
    </row>
    <row r="121" spans="1:11">
      <c r="A121" s="11"/>
      <c r="B121" s="16" t="s">
        <v>5</v>
      </c>
      <c r="C121" s="39">
        <f>SUM(D121:J121)</f>
        <v>588</v>
      </c>
      <c r="D121" s="39">
        <v>588</v>
      </c>
      <c r="E121" s="39">
        <v>0</v>
      </c>
      <c r="F121" s="32">
        <v>0</v>
      </c>
      <c r="G121" s="40">
        <v>0</v>
      </c>
      <c r="H121" s="40">
        <f t="shared" si="57"/>
        <v>0</v>
      </c>
      <c r="I121" s="40">
        <f t="shared" si="57"/>
        <v>0</v>
      </c>
      <c r="J121" s="40">
        <f t="shared" si="57"/>
        <v>0</v>
      </c>
      <c r="K121" s="149"/>
    </row>
    <row r="122" spans="1:11">
      <c r="A122" s="123" t="s">
        <v>54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5"/>
    </row>
    <row r="123" spans="1:11">
      <c r="A123" s="11"/>
      <c r="B123" s="15" t="s">
        <v>15</v>
      </c>
      <c r="C123" s="43">
        <f>SUM(D123:J123)</f>
        <v>380</v>
      </c>
      <c r="D123" s="41">
        <f>SUM(D124)</f>
        <v>380</v>
      </c>
      <c r="E123" s="41">
        <f t="shared" ref="E123:J123" si="58">SUM(E124)</f>
        <v>0</v>
      </c>
      <c r="F123" s="41">
        <f t="shared" si="58"/>
        <v>0</v>
      </c>
      <c r="G123" s="41">
        <f t="shared" si="58"/>
        <v>0</v>
      </c>
      <c r="H123" s="41">
        <f t="shared" si="58"/>
        <v>0</v>
      </c>
      <c r="I123" s="41">
        <f t="shared" si="58"/>
        <v>0</v>
      </c>
      <c r="J123" s="41">
        <f t="shared" si="58"/>
        <v>0</v>
      </c>
      <c r="K123" s="147">
        <v>28</v>
      </c>
    </row>
    <row r="124" spans="1:11">
      <c r="A124" s="11"/>
      <c r="B124" s="16" t="s">
        <v>4</v>
      </c>
      <c r="C124" s="44">
        <f>SUM(D124:J124)</f>
        <v>380</v>
      </c>
      <c r="D124" s="42">
        <v>380</v>
      </c>
      <c r="E124" s="42">
        <v>0</v>
      </c>
      <c r="F124" s="40">
        <v>0</v>
      </c>
      <c r="G124" s="40">
        <f>SUM(F124)</f>
        <v>0</v>
      </c>
      <c r="H124" s="40">
        <f>SUM(G124)</f>
        <v>0</v>
      </c>
      <c r="I124" s="40">
        <f>SUM(H124)</f>
        <v>0</v>
      </c>
      <c r="J124" s="40">
        <f>SUM(I124)</f>
        <v>0</v>
      </c>
      <c r="K124" s="148"/>
    </row>
    <row r="125" spans="1:11">
      <c r="A125" s="123" t="s">
        <v>55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5"/>
    </row>
    <row r="126" spans="1:11">
      <c r="A126" s="11"/>
      <c r="B126" s="15" t="s">
        <v>15</v>
      </c>
      <c r="C126" s="43">
        <f>SUM(D126:J126)</f>
        <v>102.5</v>
      </c>
      <c r="D126" s="41">
        <f>SUM(D127)</f>
        <v>50</v>
      </c>
      <c r="E126" s="41">
        <f t="shared" ref="E126:J126" si="59">SUM(E127)</f>
        <v>52.5</v>
      </c>
      <c r="F126" s="41">
        <f t="shared" si="59"/>
        <v>0</v>
      </c>
      <c r="G126" s="41">
        <f t="shared" si="59"/>
        <v>0</v>
      </c>
      <c r="H126" s="41">
        <f t="shared" si="59"/>
        <v>0</v>
      </c>
      <c r="I126" s="41">
        <f t="shared" si="59"/>
        <v>0</v>
      </c>
      <c r="J126" s="41">
        <f t="shared" si="59"/>
        <v>0</v>
      </c>
      <c r="K126" s="147">
        <v>29</v>
      </c>
    </row>
    <row r="127" spans="1:11">
      <c r="A127" s="11"/>
      <c r="B127" s="16" t="s">
        <v>4</v>
      </c>
      <c r="C127" s="44">
        <f>SUM(D127:J127)</f>
        <v>102.5</v>
      </c>
      <c r="D127" s="42">
        <v>50</v>
      </c>
      <c r="E127" s="42">
        <v>52.5</v>
      </c>
      <c r="F127" s="40">
        <v>0</v>
      </c>
      <c r="G127" s="40">
        <f>SUM(F127)</f>
        <v>0</v>
      </c>
      <c r="H127" s="40">
        <f>SUM(G127)</f>
        <v>0</v>
      </c>
      <c r="I127" s="40">
        <f>SUM(H127)</f>
        <v>0</v>
      </c>
      <c r="J127" s="40">
        <f>SUM(I127)</f>
        <v>0</v>
      </c>
      <c r="K127" s="148"/>
    </row>
    <row r="128" spans="1:11" ht="14.25" customHeight="1">
      <c r="A128" s="129" t="s">
        <v>21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1"/>
    </row>
    <row r="129" spans="1:11" ht="27">
      <c r="A129" s="74"/>
      <c r="B129" s="73" t="s">
        <v>41</v>
      </c>
      <c r="C129" s="76">
        <f>SUM(C130:C130)</f>
        <v>1943.0999999999997</v>
      </c>
      <c r="D129" s="76">
        <f>SUM(D130)</f>
        <v>749.1</v>
      </c>
      <c r="E129" s="76">
        <f t="shared" ref="E129:J129" si="60">SUM(E130)</f>
        <v>191</v>
      </c>
      <c r="F129" s="76">
        <f t="shared" si="60"/>
        <v>200.6</v>
      </c>
      <c r="G129" s="76">
        <f t="shared" si="60"/>
        <v>200.6</v>
      </c>
      <c r="H129" s="76">
        <f t="shared" si="60"/>
        <v>200.6</v>
      </c>
      <c r="I129" s="76">
        <f t="shared" si="60"/>
        <v>200.6</v>
      </c>
      <c r="J129" s="76">
        <f t="shared" si="60"/>
        <v>200.6</v>
      </c>
      <c r="K129" s="93"/>
    </row>
    <row r="130" spans="1:11">
      <c r="A130" s="74"/>
      <c r="B130" s="70" t="s">
        <v>4</v>
      </c>
      <c r="C130" s="71">
        <f>SUM(D130:J130)</f>
        <v>1943.0999999999997</v>
      </c>
      <c r="D130" s="71">
        <f>SUM(D142)</f>
        <v>749.1</v>
      </c>
      <c r="E130" s="71">
        <f t="shared" ref="E130:J130" si="61">SUM(E142)</f>
        <v>191</v>
      </c>
      <c r="F130" s="71">
        <f t="shared" si="61"/>
        <v>200.6</v>
      </c>
      <c r="G130" s="71">
        <f t="shared" si="61"/>
        <v>200.6</v>
      </c>
      <c r="H130" s="71">
        <f t="shared" si="61"/>
        <v>200.6</v>
      </c>
      <c r="I130" s="71">
        <f t="shared" si="61"/>
        <v>200.6</v>
      </c>
      <c r="J130" s="71">
        <f t="shared" si="61"/>
        <v>200.6</v>
      </c>
      <c r="K130" s="75"/>
    </row>
    <row r="131" spans="1:11" ht="15" customHeight="1">
      <c r="A131" s="126" t="s">
        <v>10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8"/>
    </row>
    <row r="132" spans="1:11" ht="40.5">
      <c r="A132" s="74"/>
      <c r="B132" s="73" t="s">
        <v>37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6">
        <v>0</v>
      </c>
      <c r="J132" s="86">
        <v>0</v>
      </c>
      <c r="K132" s="87"/>
    </row>
    <row r="133" spans="1:11">
      <c r="A133" s="74"/>
      <c r="B133" s="70" t="s">
        <v>4</v>
      </c>
      <c r="C133" s="88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  <c r="I133" s="88">
        <v>0</v>
      </c>
      <c r="J133" s="88">
        <v>0</v>
      </c>
      <c r="K133" s="75"/>
    </row>
    <row r="134" spans="1:11" ht="15" customHeight="1">
      <c r="A134" s="133" t="s">
        <v>11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5"/>
    </row>
    <row r="135" spans="1:11" ht="51" customHeight="1">
      <c r="A135" s="11"/>
      <c r="B135" s="15" t="s">
        <v>39</v>
      </c>
      <c r="C135" s="26">
        <f>SUM(C136)</f>
        <v>0</v>
      </c>
      <c r="D135" s="26">
        <f t="shared" ref="D135:J135" si="62">SUM(D136)</f>
        <v>0</v>
      </c>
      <c r="E135" s="26">
        <f t="shared" si="62"/>
        <v>0</v>
      </c>
      <c r="F135" s="26">
        <f t="shared" si="62"/>
        <v>0</v>
      </c>
      <c r="G135" s="26">
        <f t="shared" si="62"/>
        <v>0</v>
      </c>
      <c r="H135" s="26">
        <f t="shared" si="62"/>
        <v>0</v>
      </c>
      <c r="I135" s="26">
        <f t="shared" si="62"/>
        <v>0</v>
      </c>
      <c r="J135" s="26">
        <f t="shared" si="62"/>
        <v>0</v>
      </c>
      <c r="K135" s="12"/>
    </row>
    <row r="136" spans="1:11">
      <c r="A136" s="11"/>
      <c r="B136" s="22" t="s">
        <v>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6"/>
    </row>
    <row r="137" spans="1:11" ht="12" customHeight="1">
      <c r="A137" s="133" t="s">
        <v>12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5"/>
    </row>
    <row r="138" spans="1:11">
      <c r="A138" s="13"/>
      <c r="B138" s="15" t="s">
        <v>40</v>
      </c>
      <c r="C138" s="27">
        <f>SUM(A140)</f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13"/>
    </row>
    <row r="139" spans="1:11">
      <c r="A139" s="11"/>
      <c r="B139" s="22" t="s">
        <v>4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1"/>
    </row>
    <row r="140" spans="1:11" ht="12" customHeight="1">
      <c r="A140" s="133" t="s">
        <v>13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5"/>
    </row>
    <row r="141" spans="1:11">
      <c r="A141" s="89"/>
      <c r="B141" s="73" t="s">
        <v>19</v>
      </c>
      <c r="C141" s="76">
        <f t="shared" ref="C141:J141" si="63">SUM(C142:C142)</f>
        <v>1943.0999999999997</v>
      </c>
      <c r="D141" s="76">
        <f t="shared" si="63"/>
        <v>749.1</v>
      </c>
      <c r="E141" s="76">
        <f t="shared" si="63"/>
        <v>191</v>
      </c>
      <c r="F141" s="76">
        <f t="shared" si="63"/>
        <v>200.6</v>
      </c>
      <c r="G141" s="76">
        <f t="shared" si="63"/>
        <v>200.6</v>
      </c>
      <c r="H141" s="76">
        <f t="shared" si="63"/>
        <v>200.6</v>
      </c>
      <c r="I141" s="76">
        <f t="shared" si="63"/>
        <v>200.6</v>
      </c>
      <c r="J141" s="76">
        <f t="shared" si="63"/>
        <v>200.6</v>
      </c>
      <c r="K141" s="89"/>
    </row>
    <row r="142" spans="1:11">
      <c r="A142" s="74"/>
      <c r="B142" s="70" t="s">
        <v>4</v>
      </c>
      <c r="C142" s="71">
        <f>SUM(D142:J142)</f>
        <v>1943.0999999999997</v>
      </c>
      <c r="D142" s="71">
        <f>SUM(D145)</f>
        <v>749.1</v>
      </c>
      <c r="E142" s="71">
        <f t="shared" ref="E142:J142" si="64">SUM(E145)</f>
        <v>191</v>
      </c>
      <c r="F142" s="71">
        <f t="shared" si="64"/>
        <v>200.6</v>
      </c>
      <c r="G142" s="71">
        <f t="shared" si="64"/>
        <v>200.6</v>
      </c>
      <c r="H142" s="71">
        <f t="shared" si="64"/>
        <v>200.6</v>
      </c>
      <c r="I142" s="71">
        <f t="shared" si="64"/>
        <v>200.6</v>
      </c>
      <c r="J142" s="71">
        <f t="shared" si="64"/>
        <v>200.6</v>
      </c>
      <c r="K142" s="75"/>
    </row>
    <row r="143" spans="1:11" ht="12.75" customHeight="1">
      <c r="A143" s="123" t="s">
        <v>56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5"/>
    </row>
    <row r="144" spans="1:11">
      <c r="A144" s="13"/>
      <c r="B144" s="15" t="s">
        <v>40</v>
      </c>
      <c r="C144" s="33">
        <f>SUM(D144:J144)</f>
        <v>1943.0999999999997</v>
      </c>
      <c r="D144" s="33">
        <f>SUM(D145)</f>
        <v>749.1</v>
      </c>
      <c r="E144" s="33">
        <f t="shared" ref="E144:J144" si="65">SUM(E145)</f>
        <v>191</v>
      </c>
      <c r="F144" s="33">
        <f t="shared" si="65"/>
        <v>200.6</v>
      </c>
      <c r="G144" s="33">
        <f t="shared" si="65"/>
        <v>200.6</v>
      </c>
      <c r="H144" s="33">
        <f t="shared" si="65"/>
        <v>200.6</v>
      </c>
      <c r="I144" s="33">
        <f t="shared" si="65"/>
        <v>200.6</v>
      </c>
      <c r="J144" s="33">
        <f t="shared" si="65"/>
        <v>200.6</v>
      </c>
      <c r="K144" s="115">
        <v>33</v>
      </c>
    </row>
    <row r="145" spans="1:11">
      <c r="A145" s="49"/>
      <c r="B145" s="54" t="s">
        <v>4</v>
      </c>
      <c r="C145" s="60">
        <f>SUM(D145:J145)</f>
        <v>1943.0999999999997</v>
      </c>
      <c r="D145" s="60">
        <f>SUM(D148)</f>
        <v>749.1</v>
      </c>
      <c r="E145" s="60">
        <f t="shared" ref="E145:J145" si="66">SUM(E148)</f>
        <v>191</v>
      </c>
      <c r="F145" s="60">
        <f t="shared" si="66"/>
        <v>200.6</v>
      </c>
      <c r="G145" s="60">
        <f t="shared" si="66"/>
        <v>200.6</v>
      </c>
      <c r="H145" s="60">
        <f t="shared" si="66"/>
        <v>200.6</v>
      </c>
      <c r="I145" s="60">
        <f t="shared" si="66"/>
        <v>200.6</v>
      </c>
      <c r="J145" s="60">
        <f t="shared" si="66"/>
        <v>200.6</v>
      </c>
      <c r="K145" s="120"/>
    </row>
    <row r="146" spans="1:11">
      <c r="A146" s="117" t="s">
        <v>97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9"/>
    </row>
    <row r="147" spans="1:11">
      <c r="A147" s="55"/>
      <c r="B147" s="61" t="s">
        <v>63</v>
      </c>
      <c r="C147" s="63">
        <f>SUM(C148)</f>
        <v>1943.0999999999997</v>
      </c>
      <c r="D147" s="63">
        <f>SUM(D148)</f>
        <v>749.1</v>
      </c>
      <c r="E147" s="63">
        <f t="shared" ref="E147:J147" si="67">SUM(E148)</f>
        <v>191</v>
      </c>
      <c r="F147" s="62">
        <f t="shared" si="67"/>
        <v>200.6</v>
      </c>
      <c r="G147" s="62">
        <f t="shared" si="67"/>
        <v>200.6</v>
      </c>
      <c r="H147" s="62">
        <f t="shared" si="67"/>
        <v>200.6</v>
      </c>
      <c r="I147" s="62">
        <f t="shared" si="67"/>
        <v>200.6</v>
      </c>
      <c r="J147" s="62">
        <f t="shared" si="67"/>
        <v>200.6</v>
      </c>
      <c r="K147" s="50">
        <v>33</v>
      </c>
    </row>
    <row r="148" spans="1:11">
      <c r="A148" s="5"/>
      <c r="B148" s="16" t="s">
        <v>4</v>
      </c>
      <c r="C148" s="32">
        <f>SUM(D148:J148)</f>
        <v>1943.0999999999997</v>
      </c>
      <c r="D148" s="32">
        <v>749.1</v>
      </c>
      <c r="E148" s="32">
        <v>191</v>
      </c>
      <c r="F148" s="32">
        <v>200.6</v>
      </c>
      <c r="G148" s="32">
        <f>SUM(F148)</f>
        <v>200.6</v>
      </c>
      <c r="H148" s="32">
        <f>SUM(G148)</f>
        <v>200.6</v>
      </c>
      <c r="I148" s="32">
        <f>SUM(H148)</f>
        <v>200.6</v>
      </c>
      <c r="J148" s="32">
        <f>SUM(I148)</f>
        <v>200.6</v>
      </c>
      <c r="K148" s="50"/>
    </row>
    <row r="149" spans="1:11" ht="30.75" customHeight="1">
      <c r="A149" s="129" t="s">
        <v>23</v>
      </c>
      <c r="B149" s="130"/>
      <c r="C149" s="130"/>
      <c r="D149" s="130"/>
      <c r="E149" s="130"/>
      <c r="F149" s="130"/>
      <c r="G149" s="130"/>
      <c r="H149" s="130"/>
      <c r="I149" s="130"/>
      <c r="J149" s="130"/>
      <c r="K149" s="131"/>
    </row>
    <row r="150" spans="1:11" ht="27">
      <c r="A150" s="74"/>
      <c r="B150" s="73" t="s">
        <v>42</v>
      </c>
      <c r="C150" s="90">
        <f>SUM(C151:C153)</f>
        <v>535841</v>
      </c>
      <c r="D150" s="90">
        <f t="shared" ref="D150:J150" si="68">SUM(D151:D153)</f>
        <v>243468.5</v>
      </c>
      <c r="E150" s="90">
        <f t="shared" si="68"/>
        <v>184926.5</v>
      </c>
      <c r="F150" s="90">
        <f t="shared" si="68"/>
        <v>0</v>
      </c>
      <c r="G150" s="91">
        <f t="shared" si="68"/>
        <v>26861.5</v>
      </c>
      <c r="H150" s="91">
        <f t="shared" si="68"/>
        <v>26861.5</v>
      </c>
      <c r="I150" s="91">
        <f t="shared" si="68"/>
        <v>26861.5</v>
      </c>
      <c r="J150" s="91">
        <f t="shared" si="68"/>
        <v>26861.5</v>
      </c>
      <c r="K150" s="77"/>
    </row>
    <row r="151" spans="1:11">
      <c r="A151" s="74"/>
      <c r="B151" s="70" t="s">
        <v>4</v>
      </c>
      <c r="C151" s="71">
        <f>SUM(D151:J151)</f>
        <v>194212.1</v>
      </c>
      <c r="D151" s="71">
        <f>SUM(D156)</f>
        <v>46190.5</v>
      </c>
      <c r="E151" s="71">
        <f t="shared" ref="E151:J151" si="69">SUM(E156)</f>
        <v>40575.599999999999</v>
      </c>
      <c r="F151" s="71">
        <f t="shared" si="69"/>
        <v>0</v>
      </c>
      <c r="G151" s="92">
        <f t="shared" si="69"/>
        <v>26861.5</v>
      </c>
      <c r="H151" s="92">
        <f t="shared" si="69"/>
        <v>26861.5</v>
      </c>
      <c r="I151" s="92">
        <f t="shared" si="69"/>
        <v>26861.5</v>
      </c>
      <c r="J151" s="92">
        <f t="shared" si="69"/>
        <v>26861.5</v>
      </c>
      <c r="K151" s="93"/>
    </row>
    <row r="152" spans="1:11">
      <c r="A152" s="74"/>
      <c r="B152" s="70" t="s">
        <v>5</v>
      </c>
      <c r="C152" s="71">
        <f>SUM(D152:J152)</f>
        <v>242586.90000000002</v>
      </c>
      <c r="D152" s="71">
        <f>SUM(D157)</f>
        <v>129020.1</v>
      </c>
      <c r="E152" s="71">
        <f t="shared" ref="E152:J152" si="70">SUM(E157)</f>
        <v>113566.8</v>
      </c>
      <c r="F152" s="71">
        <f t="shared" si="70"/>
        <v>0</v>
      </c>
      <c r="G152" s="92">
        <f t="shared" si="70"/>
        <v>0</v>
      </c>
      <c r="H152" s="92">
        <f t="shared" si="70"/>
        <v>0</v>
      </c>
      <c r="I152" s="92">
        <f t="shared" si="70"/>
        <v>0</v>
      </c>
      <c r="J152" s="92">
        <f t="shared" si="70"/>
        <v>0</v>
      </c>
      <c r="K152" s="93"/>
    </row>
    <row r="153" spans="1:11">
      <c r="A153" s="74"/>
      <c r="B153" s="70" t="s">
        <v>91</v>
      </c>
      <c r="C153" s="71">
        <f>SUM(D153:J153)</f>
        <v>99042</v>
      </c>
      <c r="D153" s="71">
        <f>SUM(D158)</f>
        <v>68257.899999999994</v>
      </c>
      <c r="E153" s="71">
        <f t="shared" ref="E153:J153" si="71">SUM(E158)</f>
        <v>30784.1</v>
      </c>
      <c r="F153" s="71">
        <f t="shared" si="71"/>
        <v>0</v>
      </c>
      <c r="G153" s="92">
        <f t="shared" si="71"/>
        <v>0</v>
      </c>
      <c r="H153" s="92">
        <f t="shared" si="71"/>
        <v>0</v>
      </c>
      <c r="I153" s="92">
        <f t="shared" si="71"/>
        <v>0</v>
      </c>
      <c r="J153" s="92">
        <f t="shared" si="71"/>
        <v>0</v>
      </c>
      <c r="K153" s="93"/>
    </row>
    <row r="154" spans="1:11" ht="15" customHeight="1">
      <c r="A154" s="126" t="s">
        <v>10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8"/>
    </row>
    <row r="155" spans="1:11" ht="40.5">
      <c r="A155" s="74"/>
      <c r="B155" s="73" t="s">
        <v>37</v>
      </c>
      <c r="C155" s="90">
        <f>SUM(C156:C158)</f>
        <v>535841</v>
      </c>
      <c r="D155" s="90">
        <f>SUM(D156:D158)</f>
        <v>243468.5</v>
      </c>
      <c r="E155" s="90">
        <f t="shared" ref="E155:J155" si="72">SUM(E156:E158)</f>
        <v>184926.5</v>
      </c>
      <c r="F155" s="90">
        <f t="shared" si="72"/>
        <v>0</v>
      </c>
      <c r="G155" s="91">
        <f t="shared" si="72"/>
        <v>26861.5</v>
      </c>
      <c r="H155" s="91">
        <f t="shared" si="72"/>
        <v>26861.5</v>
      </c>
      <c r="I155" s="91">
        <f t="shared" si="72"/>
        <v>26861.5</v>
      </c>
      <c r="J155" s="91">
        <f t="shared" si="72"/>
        <v>26861.5</v>
      </c>
      <c r="K155" s="87"/>
    </row>
    <row r="156" spans="1:11">
      <c r="A156" s="74"/>
      <c r="B156" s="70" t="s">
        <v>4</v>
      </c>
      <c r="C156" s="71">
        <f>SUM(D156:J156)</f>
        <v>194212.1</v>
      </c>
      <c r="D156" s="71">
        <f>SUM(D169)</f>
        <v>46190.5</v>
      </c>
      <c r="E156" s="71">
        <f t="shared" ref="E156:J156" si="73">SUM(E169)</f>
        <v>40575.599999999999</v>
      </c>
      <c r="F156" s="71">
        <v>0</v>
      </c>
      <c r="G156" s="92">
        <f t="shared" si="73"/>
        <v>26861.5</v>
      </c>
      <c r="H156" s="92">
        <f t="shared" si="73"/>
        <v>26861.5</v>
      </c>
      <c r="I156" s="92">
        <f t="shared" si="73"/>
        <v>26861.5</v>
      </c>
      <c r="J156" s="92">
        <f t="shared" si="73"/>
        <v>26861.5</v>
      </c>
      <c r="K156" s="75"/>
    </row>
    <row r="157" spans="1:11">
      <c r="A157" s="74"/>
      <c r="B157" s="70" t="s">
        <v>5</v>
      </c>
      <c r="C157" s="71">
        <f>SUM(D157:J157)</f>
        <v>242586.90000000002</v>
      </c>
      <c r="D157" s="71">
        <f>SUM(D170)</f>
        <v>129020.1</v>
      </c>
      <c r="E157" s="71">
        <f t="shared" ref="E157:J157" si="74">SUM(E170)</f>
        <v>113566.8</v>
      </c>
      <c r="F157" s="71">
        <f t="shared" si="74"/>
        <v>0</v>
      </c>
      <c r="G157" s="71">
        <f t="shared" si="74"/>
        <v>0</v>
      </c>
      <c r="H157" s="71">
        <f t="shared" si="74"/>
        <v>0</v>
      </c>
      <c r="I157" s="71">
        <f t="shared" si="74"/>
        <v>0</v>
      </c>
      <c r="J157" s="71">
        <f t="shared" si="74"/>
        <v>0</v>
      </c>
      <c r="K157" s="75"/>
    </row>
    <row r="158" spans="1:11">
      <c r="A158" s="74"/>
      <c r="B158" s="70" t="s">
        <v>91</v>
      </c>
      <c r="C158" s="71">
        <f>SUM(D158:J158)</f>
        <v>99042</v>
      </c>
      <c r="D158" s="71">
        <f>SUM(D171)</f>
        <v>68257.899999999994</v>
      </c>
      <c r="E158" s="71">
        <f t="shared" ref="E158:J158" si="75">SUM(E171)</f>
        <v>30784.1</v>
      </c>
      <c r="F158" s="71">
        <f t="shared" si="75"/>
        <v>0</v>
      </c>
      <c r="G158" s="71">
        <f t="shared" si="75"/>
        <v>0</v>
      </c>
      <c r="H158" s="71">
        <f t="shared" si="75"/>
        <v>0</v>
      </c>
      <c r="I158" s="71">
        <f t="shared" si="75"/>
        <v>0</v>
      </c>
      <c r="J158" s="71">
        <f t="shared" si="75"/>
        <v>0</v>
      </c>
      <c r="K158" s="75"/>
    </row>
    <row r="159" spans="1:11">
      <c r="A159" s="133" t="s">
        <v>11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5"/>
    </row>
    <row r="160" spans="1:11" ht="54">
      <c r="A160" s="11"/>
      <c r="B160" s="15" t="s">
        <v>39</v>
      </c>
      <c r="C160" s="26">
        <f>SUM(C161)</f>
        <v>0</v>
      </c>
      <c r="D160" s="26">
        <f t="shared" ref="D160:J160" si="76">SUM(D161)</f>
        <v>0</v>
      </c>
      <c r="E160" s="26">
        <f t="shared" si="76"/>
        <v>0</v>
      </c>
      <c r="F160" s="26">
        <f t="shared" si="76"/>
        <v>0</v>
      </c>
      <c r="G160" s="26">
        <f t="shared" si="76"/>
        <v>0</v>
      </c>
      <c r="H160" s="26">
        <f t="shared" si="76"/>
        <v>0</v>
      </c>
      <c r="I160" s="26">
        <f t="shared" si="76"/>
        <v>0</v>
      </c>
      <c r="J160" s="26">
        <f t="shared" si="76"/>
        <v>0</v>
      </c>
      <c r="K160" s="12"/>
    </row>
    <row r="161" spans="1:11">
      <c r="A161" s="11"/>
      <c r="B161" s="22" t="s">
        <v>4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6"/>
    </row>
    <row r="162" spans="1:11">
      <c r="A162" s="133" t="s">
        <v>12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5"/>
    </row>
    <row r="163" spans="1:11">
      <c r="A163" s="13"/>
      <c r="B163" s="15" t="s">
        <v>40</v>
      </c>
      <c r="C163" s="33">
        <f>SUM(D163:J163)</f>
        <v>535841</v>
      </c>
      <c r="D163" s="33">
        <f>SUM(D164:D166)</f>
        <v>243468.5</v>
      </c>
      <c r="E163" s="33">
        <f t="shared" ref="E163:J163" si="77">SUM(E164:E166)</f>
        <v>184926.5</v>
      </c>
      <c r="F163" s="33">
        <f t="shared" si="77"/>
        <v>0</v>
      </c>
      <c r="G163" s="33">
        <f t="shared" si="77"/>
        <v>26861.5</v>
      </c>
      <c r="H163" s="33">
        <f t="shared" si="77"/>
        <v>26861.5</v>
      </c>
      <c r="I163" s="33">
        <f t="shared" si="77"/>
        <v>26861.5</v>
      </c>
      <c r="J163" s="33">
        <f t="shared" si="77"/>
        <v>26861.5</v>
      </c>
      <c r="K163" s="13"/>
    </row>
    <row r="164" spans="1:11">
      <c r="A164" s="13"/>
      <c r="B164" s="70" t="s">
        <v>4</v>
      </c>
      <c r="C164" s="109">
        <f>SUM(D164:J164)</f>
        <v>194212.1</v>
      </c>
      <c r="D164" s="32">
        <f t="shared" ref="D164:J164" si="78">SUM(D169)</f>
        <v>46190.5</v>
      </c>
      <c r="E164" s="32">
        <f t="shared" si="78"/>
        <v>40575.599999999999</v>
      </c>
      <c r="F164" s="32">
        <f t="shared" si="78"/>
        <v>0</v>
      </c>
      <c r="G164" s="32">
        <f t="shared" si="78"/>
        <v>26861.5</v>
      </c>
      <c r="H164" s="32">
        <f t="shared" si="78"/>
        <v>26861.5</v>
      </c>
      <c r="I164" s="32">
        <f t="shared" si="78"/>
        <v>26861.5</v>
      </c>
      <c r="J164" s="32">
        <f t="shared" si="78"/>
        <v>26861.5</v>
      </c>
      <c r="K164" s="13"/>
    </row>
    <row r="165" spans="1:11">
      <c r="A165" s="13"/>
      <c r="B165" s="70" t="s">
        <v>5</v>
      </c>
      <c r="C165" s="109">
        <f>SUM(D165:J165)</f>
        <v>242586.90000000002</v>
      </c>
      <c r="D165" s="32">
        <f>SUM(D170)</f>
        <v>129020.1</v>
      </c>
      <c r="E165" s="32">
        <f t="shared" ref="E165:J165" si="79">SUM(E170)</f>
        <v>113566.8</v>
      </c>
      <c r="F165" s="32">
        <f t="shared" si="79"/>
        <v>0</v>
      </c>
      <c r="G165" s="32">
        <f t="shared" si="79"/>
        <v>0</v>
      </c>
      <c r="H165" s="32">
        <f t="shared" si="79"/>
        <v>0</v>
      </c>
      <c r="I165" s="32">
        <f t="shared" si="79"/>
        <v>0</v>
      </c>
      <c r="J165" s="32">
        <f t="shared" si="79"/>
        <v>0</v>
      </c>
      <c r="K165" s="13"/>
    </row>
    <row r="166" spans="1:11">
      <c r="A166" s="11"/>
      <c r="B166" s="70" t="s">
        <v>91</v>
      </c>
      <c r="C166" s="109">
        <f>SUM(D166:J166)</f>
        <v>99042</v>
      </c>
      <c r="D166" s="109">
        <v>68257.899999999994</v>
      </c>
      <c r="E166" s="109">
        <f t="shared" ref="E166:J166" si="80">SUM(E171)</f>
        <v>30784.1</v>
      </c>
      <c r="F166" s="109">
        <f t="shared" si="80"/>
        <v>0</v>
      </c>
      <c r="G166" s="109">
        <f t="shared" si="80"/>
        <v>0</v>
      </c>
      <c r="H166" s="109">
        <f t="shared" si="80"/>
        <v>0</v>
      </c>
      <c r="I166" s="109">
        <f t="shared" si="80"/>
        <v>0</v>
      </c>
      <c r="J166" s="109">
        <f t="shared" si="80"/>
        <v>0</v>
      </c>
      <c r="K166" s="1"/>
    </row>
    <row r="167" spans="1:11" ht="27" customHeight="1">
      <c r="A167" s="136" t="s">
        <v>57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1"/>
    </row>
    <row r="168" spans="1:11" ht="40.5">
      <c r="A168" s="11"/>
      <c r="B168" s="15" t="s">
        <v>37</v>
      </c>
      <c r="C168" s="33">
        <f>SUM(D168:J168)</f>
        <v>535841</v>
      </c>
      <c r="D168" s="31">
        <f>SUM(D169:D171)</f>
        <v>243468.5</v>
      </c>
      <c r="E168" s="31">
        <f t="shared" ref="E168:J168" si="81">SUM(E169:E171)</f>
        <v>184926.5</v>
      </c>
      <c r="F168" s="31">
        <v>0</v>
      </c>
      <c r="G168" s="25">
        <f t="shared" si="81"/>
        <v>26861.5</v>
      </c>
      <c r="H168" s="25">
        <f t="shared" si="81"/>
        <v>26861.5</v>
      </c>
      <c r="I168" s="25">
        <f t="shared" si="81"/>
        <v>26861.5</v>
      </c>
      <c r="J168" s="25">
        <f t="shared" si="81"/>
        <v>26861.5</v>
      </c>
      <c r="K168" s="147" t="s">
        <v>94</v>
      </c>
    </row>
    <row r="169" spans="1:11">
      <c r="A169" s="11"/>
      <c r="B169" s="16" t="s">
        <v>4</v>
      </c>
      <c r="C169" s="32">
        <f>SUM(D169:J169)</f>
        <v>194212.1</v>
      </c>
      <c r="D169" s="32">
        <v>46190.5</v>
      </c>
      <c r="E169" s="32">
        <v>40575.599999999999</v>
      </c>
      <c r="F169" s="32">
        <v>0</v>
      </c>
      <c r="G169" s="32">
        <v>26861.5</v>
      </c>
      <c r="H169" s="32">
        <v>26861.5</v>
      </c>
      <c r="I169" s="32">
        <v>26861.5</v>
      </c>
      <c r="J169" s="32">
        <v>26861.5</v>
      </c>
      <c r="K169" s="148"/>
    </row>
    <row r="170" spans="1:11">
      <c r="A170" s="11"/>
      <c r="B170" s="16" t="s">
        <v>5</v>
      </c>
      <c r="C170" s="32">
        <f>SUM(D170:J170)</f>
        <v>242586.90000000002</v>
      </c>
      <c r="D170" s="32">
        <v>129020.1</v>
      </c>
      <c r="E170" s="32">
        <v>113566.8</v>
      </c>
      <c r="F170" s="32">
        <v>0</v>
      </c>
      <c r="G170" s="30">
        <v>0</v>
      </c>
      <c r="H170" s="30">
        <v>0</v>
      </c>
      <c r="I170" s="30">
        <v>0</v>
      </c>
      <c r="J170" s="30">
        <v>0</v>
      </c>
      <c r="K170" s="148"/>
    </row>
    <row r="171" spans="1:11">
      <c r="A171" s="11"/>
      <c r="B171" s="36" t="s">
        <v>91</v>
      </c>
      <c r="C171" s="32">
        <f>SUM(D171:J171)</f>
        <v>99042</v>
      </c>
      <c r="D171" s="32">
        <v>68257.899999999994</v>
      </c>
      <c r="E171" s="32">
        <v>30784.1</v>
      </c>
      <c r="F171" s="32">
        <v>0</v>
      </c>
      <c r="G171" s="30">
        <v>0</v>
      </c>
      <c r="H171" s="30">
        <v>0</v>
      </c>
      <c r="I171" s="30">
        <v>0</v>
      </c>
      <c r="J171" s="30">
        <v>0</v>
      </c>
      <c r="K171" s="149"/>
    </row>
    <row r="172" spans="1:11" ht="15" customHeight="1">
      <c r="A172" s="126" t="s">
        <v>22</v>
      </c>
      <c r="B172" s="127"/>
      <c r="C172" s="127"/>
      <c r="D172" s="127"/>
      <c r="E172" s="127"/>
      <c r="F172" s="127"/>
      <c r="G172" s="127"/>
      <c r="H172" s="127"/>
      <c r="I172" s="127"/>
      <c r="J172" s="127"/>
      <c r="K172" s="128"/>
    </row>
    <row r="173" spans="1:11">
      <c r="A173" s="89"/>
      <c r="B173" s="73" t="s">
        <v>43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9"/>
    </row>
    <row r="174" spans="1:11">
      <c r="A174" s="74"/>
      <c r="B174" s="94" t="s">
        <v>4</v>
      </c>
      <c r="C174" s="88">
        <v>0</v>
      </c>
      <c r="D174" s="88">
        <v>0</v>
      </c>
      <c r="E174" s="88">
        <v>0</v>
      </c>
      <c r="F174" s="88">
        <v>0</v>
      </c>
      <c r="G174" s="88">
        <v>0</v>
      </c>
      <c r="H174" s="88">
        <v>0</v>
      </c>
      <c r="I174" s="88">
        <v>0</v>
      </c>
      <c r="J174" s="88">
        <v>0</v>
      </c>
      <c r="K174" s="75"/>
    </row>
    <row r="175" spans="1:11" ht="30" customHeight="1">
      <c r="A175" s="129" t="s">
        <v>60</v>
      </c>
      <c r="B175" s="130"/>
      <c r="C175" s="130"/>
      <c r="D175" s="130"/>
      <c r="E175" s="130"/>
      <c r="F175" s="130"/>
      <c r="G175" s="130"/>
      <c r="H175" s="130"/>
      <c r="I175" s="130"/>
      <c r="J175" s="130"/>
      <c r="K175" s="131"/>
    </row>
    <row r="176" spans="1:11" ht="27" customHeight="1">
      <c r="A176" s="74"/>
      <c r="B176" s="73" t="s">
        <v>44</v>
      </c>
      <c r="C176" s="90">
        <f t="shared" ref="C176:J176" si="82">C177+C178+C179</f>
        <v>64719.9</v>
      </c>
      <c r="D176" s="90">
        <f t="shared" si="82"/>
        <v>8335.7999999999993</v>
      </c>
      <c r="E176" s="90">
        <f t="shared" si="82"/>
        <v>9021.6</v>
      </c>
      <c r="F176" s="90">
        <f t="shared" si="82"/>
        <v>9472.5</v>
      </c>
      <c r="G176" s="90">
        <f t="shared" si="82"/>
        <v>9472.5</v>
      </c>
      <c r="H176" s="90">
        <f t="shared" si="82"/>
        <v>9472.5</v>
      </c>
      <c r="I176" s="90">
        <f t="shared" si="82"/>
        <v>9472.5</v>
      </c>
      <c r="J176" s="90">
        <f t="shared" si="82"/>
        <v>9472.5</v>
      </c>
      <c r="K176" s="77"/>
    </row>
    <row r="177" spans="1:12" ht="12" customHeight="1">
      <c r="A177" s="74"/>
      <c r="B177" s="95" t="s">
        <v>5</v>
      </c>
      <c r="C177" s="71">
        <f>SUM(D177:J177)</f>
        <v>0</v>
      </c>
      <c r="D177" s="71">
        <f>SUM(D191)</f>
        <v>0</v>
      </c>
      <c r="E177" s="71">
        <f t="shared" ref="E177:J177" si="83">SUM(E191)</f>
        <v>0</v>
      </c>
      <c r="F177" s="71">
        <f t="shared" si="83"/>
        <v>0</v>
      </c>
      <c r="G177" s="71">
        <f t="shared" si="83"/>
        <v>0</v>
      </c>
      <c r="H177" s="71">
        <f t="shared" si="83"/>
        <v>0</v>
      </c>
      <c r="I177" s="71">
        <f t="shared" si="83"/>
        <v>0</v>
      </c>
      <c r="J177" s="71">
        <f t="shared" si="83"/>
        <v>0</v>
      </c>
      <c r="K177" s="77"/>
    </row>
    <row r="178" spans="1:12" ht="12" customHeight="1">
      <c r="A178" s="74"/>
      <c r="B178" s="95" t="s">
        <v>90</v>
      </c>
      <c r="C178" s="71">
        <f>SUM(D178:J178)</f>
        <v>0</v>
      </c>
      <c r="D178" s="71">
        <f>SUM(D192)</f>
        <v>0</v>
      </c>
      <c r="E178" s="71">
        <f t="shared" ref="E178:J178" si="84">SUM(E192)</f>
        <v>0</v>
      </c>
      <c r="F178" s="71">
        <f t="shared" si="84"/>
        <v>0</v>
      </c>
      <c r="G178" s="71">
        <f t="shared" si="84"/>
        <v>0</v>
      </c>
      <c r="H178" s="71">
        <f t="shared" si="84"/>
        <v>0</v>
      </c>
      <c r="I178" s="71">
        <f t="shared" si="84"/>
        <v>0</v>
      </c>
      <c r="J178" s="71">
        <f t="shared" si="84"/>
        <v>0</v>
      </c>
      <c r="K178" s="87"/>
    </row>
    <row r="179" spans="1:12" ht="14.25" customHeight="1">
      <c r="A179" s="74"/>
      <c r="B179" s="70" t="s">
        <v>4</v>
      </c>
      <c r="C179" s="71">
        <f>SUM(D179:J179)</f>
        <v>64719.9</v>
      </c>
      <c r="D179" s="71">
        <f>SUM(D193)</f>
        <v>8335.7999999999993</v>
      </c>
      <c r="E179" s="71">
        <f t="shared" ref="E179:J179" si="85">SUM(E193)</f>
        <v>9021.6</v>
      </c>
      <c r="F179" s="71">
        <f t="shared" si="85"/>
        <v>9472.5</v>
      </c>
      <c r="G179" s="71">
        <f t="shared" si="85"/>
        <v>9472.5</v>
      </c>
      <c r="H179" s="71">
        <f t="shared" si="85"/>
        <v>9472.5</v>
      </c>
      <c r="I179" s="71">
        <f t="shared" si="85"/>
        <v>9472.5</v>
      </c>
      <c r="J179" s="71">
        <f t="shared" si="85"/>
        <v>9472.5</v>
      </c>
      <c r="K179" s="93"/>
    </row>
    <row r="180" spans="1:12" ht="15" customHeight="1">
      <c r="A180" s="126" t="s">
        <v>10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28"/>
    </row>
    <row r="181" spans="1:12" ht="40.5">
      <c r="A181" s="74"/>
      <c r="B181" s="73" t="s">
        <v>37</v>
      </c>
      <c r="C181" s="85">
        <f>SUM(C182)</f>
        <v>0</v>
      </c>
      <c r="D181" s="85">
        <f t="shared" ref="D181:J181" si="86">SUM(D182)</f>
        <v>0</v>
      </c>
      <c r="E181" s="85">
        <f t="shared" si="86"/>
        <v>0</v>
      </c>
      <c r="F181" s="85">
        <f t="shared" si="86"/>
        <v>0</v>
      </c>
      <c r="G181" s="85">
        <f t="shared" si="86"/>
        <v>0</v>
      </c>
      <c r="H181" s="85">
        <f t="shared" si="86"/>
        <v>0</v>
      </c>
      <c r="I181" s="85">
        <f t="shared" si="86"/>
        <v>0</v>
      </c>
      <c r="J181" s="85">
        <f t="shared" si="86"/>
        <v>0</v>
      </c>
      <c r="K181" s="87"/>
    </row>
    <row r="182" spans="1:12" ht="15" customHeight="1">
      <c r="A182" s="74"/>
      <c r="B182" s="70" t="s">
        <v>4</v>
      </c>
      <c r="C182" s="88">
        <v>0</v>
      </c>
      <c r="D182" s="88">
        <v>0</v>
      </c>
      <c r="E182" s="88">
        <v>0</v>
      </c>
      <c r="F182" s="88">
        <v>0</v>
      </c>
      <c r="G182" s="88">
        <v>0</v>
      </c>
      <c r="H182" s="88">
        <v>0</v>
      </c>
      <c r="I182" s="88">
        <v>0</v>
      </c>
      <c r="J182" s="88">
        <v>0</v>
      </c>
      <c r="K182" s="75"/>
    </row>
    <row r="183" spans="1:12" ht="15" customHeight="1">
      <c r="A183" s="133" t="s">
        <v>11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135"/>
    </row>
    <row r="184" spans="1:12" ht="54">
      <c r="A184" s="21"/>
      <c r="B184" s="15" t="s">
        <v>39</v>
      </c>
      <c r="C184" s="26">
        <f>SUM(C185)</f>
        <v>0</v>
      </c>
      <c r="D184" s="26">
        <f t="shared" ref="D184:J184" si="87">SUM(D185)</f>
        <v>0</v>
      </c>
      <c r="E184" s="26">
        <f t="shared" si="87"/>
        <v>0</v>
      </c>
      <c r="F184" s="26">
        <f t="shared" si="87"/>
        <v>0</v>
      </c>
      <c r="G184" s="26">
        <f t="shared" si="87"/>
        <v>0</v>
      </c>
      <c r="H184" s="26">
        <f t="shared" si="87"/>
        <v>0</v>
      </c>
      <c r="I184" s="26">
        <f t="shared" si="87"/>
        <v>0</v>
      </c>
      <c r="J184" s="26">
        <f t="shared" si="87"/>
        <v>0</v>
      </c>
      <c r="K184" s="12"/>
    </row>
    <row r="185" spans="1:12">
      <c r="A185" s="11"/>
      <c r="B185" s="22" t="s">
        <v>4</v>
      </c>
      <c r="C185" s="24">
        <f>SUM(D185:J185)</f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6"/>
    </row>
    <row r="186" spans="1:12" ht="15" customHeight="1">
      <c r="A186" s="133" t="s">
        <v>12</v>
      </c>
      <c r="B186" s="134"/>
      <c r="C186" s="134"/>
      <c r="D186" s="134"/>
      <c r="E186" s="134"/>
      <c r="F186" s="134"/>
      <c r="G186" s="134"/>
      <c r="H186" s="134"/>
      <c r="I186" s="134"/>
      <c r="J186" s="134"/>
      <c r="K186" s="135"/>
    </row>
    <row r="187" spans="1:12">
      <c r="A187" s="13"/>
      <c r="B187" s="15" t="s">
        <v>43</v>
      </c>
      <c r="C187" s="27">
        <v>0</v>
      </c>
      <c r="D187" s="27">
        <f>SUM(C185)</f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13"/>
    </row>
    <row r="188" spans="1:12">
      <c r="A188" s="11"/>
      <c r="B188" s="22" t="s">
        <v>4</v>
      </c>
      <c r="C188" s="24">
        <f>SUM(D188:J188)</f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1"/>
    </row>
    <row r="189" spans="1:12" ht="15" customHeight="1">
      <c r="A189" s="152" t="s">
        <v>22</v>
      </c>
      <c r="B189" s="153"/>
      <c r="C189" s="153"/>
      <c r="D189" s="153"/>
      <c r="E189" s="153"/>
      <c r="F189" s="153"/>
      <c r="G189" s="153"/>
      <c r="H189" s="153"/>
      <c r="I189" s="153"/>
      <c r="J189" s="153"/>
      <c r="K189" s="154"/>
    </row>
    <row r="190" spans="1:12" ht="15" customHeight="1">
      <c r="A190" s="96"/>
      <c r="B190" s="73" t="s">
        <v>40</v>
      </c>
      <c r="C190" s="90">
        <f>SUM(C191:C193)</f>
        <v>64719.9</v>
      </c>
      <c r="D190" s="90">
        <f>SUM(D191:D193)</f>
        <v>8335.7999999999993</v>
      </c>
      <c r="E190" s="90">
        <f t="shared" ref="E190:J190" si="88">SUM(E191:E193)</f>
        <v>9021.6</v>
      </c>
      <c r="F190" s="90">
        <f t="shared" si="88"/>
        <v>9472.5</v>
      </c>
      <c r="G190" s="90">
        <f t="shared" si="88"/>
        <v>9472.5</v>
      </c>
      <c r="H190" s="90">
        <f t="shared" si="88"/>
        <v>9472.5</v>
      </c>
      <c r="I190" s="90">
        <f t="shared" si="88"/>
        <v>9472.5</v>
      </c>
      <c r="J190" s="90">
        <f t="shared" si="88"/>
        <v>9472.5</v>
      </c>
      <c r="K190" s="97"/>
    </row>
    <row r="191" spans="1:12" ht="15" customHeight="1">
      <c r="A191" s="96"/>
      <c r="B191" s="95" t="s">
        <v>5</v>
      </c>
      <c r="C191" s="71">
        <f>SUM(D191:J191)</f>
        <v>0</v>
      </c>
      <c r="D191" s="71">
        <f>SUM(D209)</f>
        <v>0</v>
      </c>
      <c r="E191" s="71">
        <f t="shared" ref="E191:J191" si="89">SUM(E209)</f>
        <v>0</v>
      </c>
      <c r="F191" s="71">
        <f t="shared" si="89"/>
        <v>0</v>
      </c>
      <c r="G191" s="71">
        <f t="shared" si="89"/>
        <v>0</v>
      </c>
      <c r="H191" s="71">
        <f t="shared" si="89"/>
        <v>0</v>
      </c>
      <c r="I191" s="71">
        <f t="shared" si="89"/>
        <v>0</v>
      </c>
      <c r="J191" s="71">
        <f t="shared" si="89"/>
        <v>0</v>
      </c>
      <c r="K191" s="97"/>
      <c r="L191" s="69"/>
    </row>
    <row r="192" spans="1:12" ht="10.5" customHeight="1">
      <c r="A192" s="89"/>
      <c r="B192" s="95" t="s">
        <v>90</v>
      </c>
      <c r="C192" s="71">
        <f>SUM(D192:J192)</f>
        <v>0</v>
      </c>
      <c r="D192" s="71">
        <f>SUM(D210)</f>
        <v>0</v>
      </c>
      <c r="E192" s="71">
        <f t="shared" ref="E192:J192" si="90">SUM(E210)</f>
        <v>0</v>
      </c>
      <c r="F192" s="71">
        <f t="shared" si="90"/>
        <v>0</v>
      </c>
      <c r="G192" s="71">
        <f t="shared" si="90"/>
        <v>0</v>
      </c>
      <c r="H192" s="71">
        <f t="shared" si="90"/>
        <v>0</v>
      </c>
      <c r="I192" s="71">
        <f t="shared" si="90"/>
        <v>0</v>
      </c>
      <c r="J192" s="71">
        <f t="shared" si="90"/>
        <v>0</v>
      </c>
      <c r="K192" s="89"/>
    </row>
    <row r="193" spans="1:11">
      <c r="A193" s="74"/>
      <c r="B193" s="94" t="s">
        <v>4</v>
      </c>
      <c r="C193" s="71">
        <f>SUM(D193:J193)</f>
        <v>64719.9</v>
      </c>
      <c r="D193" s="71">
        <f t="shared" ref="D193:J193" si="91">D196+D199+D202+D205+D208</f>
        <v>8335.7999999999993</v>
      </c>
      <c r="E193" s="71">
        <f t="shared" si="91"/>
        <v>9021.6</v>
      </c>
      <c r="F193" s="71">
        <f t="shared" si="91"/>
        <v>9472.5</v>
      </c>
      <c r="G193" s="71">
        <f t="shared" si="91"/>
        <v>9472.5</v>
      </c>
      <c r="H193" s="71">
        <f t="shared" si="91"/>
        <v>9472.5</v>
      </c>
      <c r="I193" s="71">
        <f t="shared" si="91"/>
        <v>9472.5</v>
      </c>
      <c r="J193" s="71">
        <f t="shared" si="91"/>
        <v>9472.5</v>
      </c>
      <c r="K193" s="93"/>
    </row>
    <row r="194" spans="1:11" ht="28.5" customHeight="1">
      <c r="A194" s="123" t="s">
        <v>61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5"/>
    </row>
    <row r="195" spans="1:11">
      <c r="A195" s="13"/>
      <c r="B195" s="15" t="s">
        <v>19</v>
      </c>
      <c r="C195" s="31">
        <f>SUM(C196)</f>
        <v>8162.5999999999995</v>
      </c>
      <c r="D195" s="31">
        <f>SUM(D196)</f>
        <v>1465</v>
      </c>
      <c r="E195" s="31">
        <f t="shared" ref="E195:J195" si="92">SUM(E196)</f>
        <v>1081.5999999999999</v>
      </c>
      <c r="F195" s="31">
        <f t="shared" si="92"/>
        <v>1123.2</v>
      </c>
      <c r="G195" s="31">
        <f t="shared" si="92"/>
        <v>1123.2</v>
      </c>
      <c r="H195" s="31">
        <f t="shared" si="92"/>
        <v>1123.2</v>
      </c>
      <c r="I195" s="31">
        <f t="shared" si="92"/>
        <v>1123.2</v>
      </c>
      <c r="J195" s="31">
        <f t="shared" si="92"/>
        <v>1123.2</v>
      </c>
      <c r="K195" s="115">
        <v>44</v>
      </c>
    </row>
    <row r="196" spans="1:11">
      <c r="A196" s="11"/>
      <c r="B196" s="16" t="s">
        <v>4</v>
      </c>
      <c r="C196" s="34">
        <f>SUM(D196:J196)</f>
        <v>8162.5999999999995</v>
      </c>
      <c r="D196" s="32">
        <v>1465</v>
      </c>
      <c r="E196" s="32">
        <v>1081.5999999999999</v>
      </c>
      <c r="F196" s="32">
        <v>1123.2</v>
      </c>
      <c r="G196" s="32">
        <f>SUM(F196)</f>
        <v>1123.2</v>
      </c>
      <c r="H196" s="32">
        <f>SUM(G196)</f>
        <v>1123.2</v>
      </c>
      <c r="I196" s="32">
        <f>SUM(H196)</f>
        <v>1123.2</v>
      </c>
      <c r="J196" s="32">
        <f>SUM(I196)</f>
        <v>1123.2</v>
      </c>
      <c r="K196" s="120"/>
    </row>
    <row r="197" spans="1:11" ht="24.75" customHeight="1">
      <c r="A197" s="123" t="s">
        <v>100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</row>
    <row r="198" spans="1:11">
      <c r="A198" s="13"/>
      <c r="B198" s="15" t="s">
        <v>19</v>
      </c>
      <c r="C198" s="37">
        <f>SUM(D198:J198)</f>
        <v>11813.899999999998</v>
      </c>
      <c r="D198" s="31">
        <f>SUM(D199)</f>
        <v>1969.9</v>
      </c>
      <c r="E198" s="31">
        <f t="shared" ref="E198:J198" si="93">SUM(E199)</f>
        <v>1575</v>
      </c>
      <c r="F198" s="31">
        <f t="shared" si="93"/>
        <v>1653.8</v>
      </c>
      <c r="G198" s="31">
        <f t="shared" si="93"/>
        <v>1653.8</v>
      </c>
      <c r="H198" s="31">
        <f t="shared" si="93"/>
        <v>1653.8</v>
      </c>
      <c r="I198" s="31">
        <f t="shared" si="93"/>
        <v>1653.8</v>
      </c>
      <c r="J198" s="31">
        <f t="shared" si="93"/>
        <v>1653.8</v>
      </c>
      <c r="K198" s="115">
        <v>46</v>
      </c>
    </row>
    <row r="199" spans="1:11">
      <c r="A199" s="11"/>
      <c r="B199" s="16" t="s">
        <v>4</v>
      </c>
      <c r="C199" s="34">
        <f>SUM(D199:J199)</f>
        <v>11813.899999999998</v>
      </c>
      <c r="D199" s="32">
        <v>1969.9</v>
      </c>
      <c r="E199" s="32">
        <v>1575</v>
      </c>
      <c r="F199" s="32">
        <v>1653.8</v>
      </c>
      <c r="G199" s="32">
        <f>SUM(F199)</f>
        <v>1653.8</v>
      </c>
      <c r="H199" s="32">
        <f>SUM(G199)</f>
        <v>1653.8</v>
      </c>
      <c r="I199" s="32">
        <f>SUM(H199)</f>
        <v>1653.8</v>
      </c>
      <c r="J199" s="32">
        <f>SUM(I199)</f>
        <v>1653.8</v>
      </c>
      <c r="K199" s="120"/>
    </row>
    <row r="200" spans="1:11" ht="28.5" customHeight="1">
      <c r="A200" s="123" t="s">
        <v>102</v>
      </c>
      <c r="B200" s="124"/>
      <c r="C200" s="124"/>
      <c r="D200" s="124"/>
      <c r="E200" s="124"/>
      <c r="F200" s="124"/>
      <c r="G200" s="124"/>
      <c r="H200" s="124"/>
      <c r="I200" s="124"/>
      <c r="J200" s="124"/>
      <c r="K200" s="125"/>
    </row>
    <row r="201" spans="1:11">
      <c r="A201" s="13"/>
      <c r="B201" s="15" t="s">
        <v>19</v>
      </c>
      <c r="C201" s="37">
        <f>SUM(D201:J201)</f>
        <v>8317</v>
      </c>
      <c r="D201" s="31">
        <f>SUM(D202)</f>
        <v>1754.5</v>
      </c>
      <c r="E201" s="31">
        <f t="shared" ref="E201:J201" si="94">SUM(E202)</f>
        <v>1050</v>
      </c>
      <c r="F201" s="31">
        <f t="shared" si="94"/>
        <v>1102.5</v>
      </c>
      <c r="G201" s="31">
        <f t="shared" si="94"/>
        <v>1102.5</v>
      </c>
      <c r="H201" s="31">
        <f t="shared" si="94"/>
        <v>1102.5</v>
      </c>
      <c r="I201" s="31">
        <f t="shared" si="94"/>
        <v>1102.5</v>
      </c>
      <c r="J201" s="31">
        <f t="shared" si="94"/>
        <v>1102.5</v>
      </c>
      <c r="K201" s="115">
        <v>46</v>
      </c>
    </row>
    <row r="202" spans="1:11">
      <c r="A202" s="11"/>
      <c r="B202" s="16" t="s">
        <v>4</v>
      </c>
      <c r="C202" s="34">
        <f>SUM(D202:J202)</f>
        <v>8317</v>
      </c>
      <c r="D202" s="32">
        <v>1754.5</v>
      </c>
      <c r="E202" s="32">
        <v>1050</v>
      </c>
      <c r="F202" s="32">
        <v>1102.5</v>
      </c>
      <c r="G202" s="32">
        <f>SUM(F202)</f>
        <v>1102.5</v>
      </c>
      <c r="H202" s="32">
        <f>SUM(G202)</f>
        <v>1102.5</v>
      </c>
      <c r="I202" s="32">
        <f>SUM(H202)</f>
        <v>1102.5</v>
      </c>
      <c r="J202" s="32">
        <f>SUM(I202)</f>
        <v>1102.5</v>
      </c>
      <c r="K202" s="120"/>
    </row>
    <row r="203" spans="1:11" ht="24" customHeight="1">
      <c r="A203" s="123" t="s">
        <v>58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5"/>
    </row>
    <row r="204" spans="1:11">
      <c r="A204" s="13"/>
      <c r="B204" s="15" t="s">
        <v>19</v>
      </c>
      <c r="C204" s="31">
        <f>SUM(C205)</f>
        <v>11161</v>
      </c>
      <c r="D204" s="31">
        <f>SUM(D205)</f>
        <v>2631</v>
      </c>
      <c r="E204" s="31">
        <f t="shared" ref="E204:J204" si="95">SUM(E205)</f>
        <v>1365</v>
      </c>
      <c r="F204" s="31">
        <f t="shared" si="95"/>
        <v>1433</v>
      </c>
      <c r="G204" s="31">
        <f t="shared" si="95"/>
        <v>1433</v>
      </c>
      <c r="H204" s="31">
        <f t="shared" si="95"/>
        <v>1433</v>
      </c>
      <c r="I204" s="31">
        <f t="shared" si="95"/>
        <v>1433</v>
      </c>
      <c r="J204" s="31">
        <f t="shared" si="95"/>
        <v>1433</v>
      </c>
      <c r="K204" s="115">
        <v>46</v>
      </c>
    </row>
    <row r="205" spans="1:11">
      <c r="A205" s="11"/>
      <c r="B205" s="16" t="s">
        <v>4</v>
      </c>
      <c r="C205" s="34">
        <f>SUM(D205:J205)</f>
        <v>11161</v>
      </c>
      <c r="D205" s="32">
        <v>2631</v>
      </c>
      <c r="E205" s="32">
        <v>1365</v>
      </c>
      <c r="F205" s="32">
        <v>1433</v>
      </c>
      <c r="G205" s="32">
        <f>SUM(F205)</f>
        <v>1433</v>
      </c>
      <c r="H205" s="32">
        <f>SUM(G205)</f>
        <v>1433</v>
      </c>
      <c r="I205" s="32">
        <f>SUM(H205)</f>
        <v>1433</v>
      </c>
      <c r="J205" s="32">
        <f>SUM(I205)</f>
        <v>1433</v>
      </c>
      <c r="K205" s="116"/>
    </row>
    <row r="206" spans="1:11" ht="28.5" customHeight="1">
      <c r="A206" s="136" t="s">
        <v>103</v>
      </c>
      <c r="B206" s="150"/>
      <c r="C206" s="150"/>
      <c r="D206" s="150"/>
      <c r="E206" s="150"/>
      <c r="F206" s="150"/>
      <c r="G206" s="150"/>
      <c r="H206" s="150"/>
      <c r="I206" s="150"/>
      <c r="J206" s="150"/>
      <c r="K206" s="151"/>
    </row>
    <row r="207" spans="1:11" ht="15.75" customHeight="1">
      <c r="A207" s="66"/>
      <c r="B207" s="35" t="s">
        <v>19</v>
      </c>
      <c r="C207" s="33">
        <f>SUM(C208:C210)</f>
        <v>25265.4</v>
      </c>
      <c r="D207" s="33">
        <f>SUM(D208:D210)</f>
        <v>515.4</v>
      </c>
      <c r="E207" s="33">
        <f t="shared" ref="E207:J207" si="96">SUM(E208:E210)</f>
        <v>3950</v>
      </c>
      <c r="F207" s="33">
        <f t="shared" si="96"/>
        <v>4160</v>
      </c>
      <c r="G207" s="33">
        <f t="shared" si="96"/>
        <v>4160</v>
      </c>
      <c r="H207" s="33">
        <f t="shared" si="96"/>
        <v>4160</v>
      </c>
      <c r="I207" s="33">
        <f t="shared" si="96"/>
        <v>4160</v>
      </c>
      <c r="J207" s="33">
        <f t="shared" si="96"/>
        <v>4160</v>
      </c>
      <c r="K207" s="115">
        <v>45</v>
      </c>
    </row>
    <row r="208" spans="1:11" ht="15" customHeight="1">
      <c r="A208" s="66"/>
      <c r="B208" s="36" t="s">
        <v>4</v>
      </c>
      <c r="C208" s="34">
        <f>SUM(D208:J208)</f>
        <v>25265.4</v>
      </c>
      <c r="D208" s="32">
        <v>515.4</v>
      </c>
      <c r="E208" s="32">
        <v>3950</v>
      </c>
      <c r="F208" s="32">
        <v>4160</v>
      </c>
      <c r="G208" s="32">
        <v>4160</v>
      </c>
      <c r="H208" s="32">
        <v>4160</v>
      </c>
      <c r="I208" s="32">
        <v>4160</v>
      </c>
      <c r="J208" s="32">
        <v>4160</v>
      </c>
      <c r="K208" s="120"/>
    </row>
    <row r="209" spans="1:172">
      <c r="A209" s="66"/>
      <c r="B209" s="36" t="s">
        <v>5</v>
      </c>
      <c r="C209" s="34">
        <f>SUM(D209:J209)</f>
        <v>0</v>
      </c>
      <c r="D209" s="32">
        <v>0</v>
      </c>
      <c r="E209" s="32">
        <v>0</v>
      </c>
      <c r="F209" s="32">
        <v>0</v>
      </c>
      <c r="G209" s="32">
        <f>F209*1</f>
        <v>0</v>
      </c>
      <c r="H209" s="32">
        <f>G209*1</f>
        <v>0</v>
      </c>
      <c r="I209" s="32">
        <f>H209*1</f>
        <v>0</v>
      </c>
      <c r="J209" s="32">
        <f>I209*1</f>
        <v>0</v>
      </c>
      <c r="K209" s="120"/>
    </row>
    <row r="210" spans="1:172">
      <c r="A210" s="65"/>
      <c r="B210" s="36" t="s">
        <v>91</v>
      </c>
      <c r="C210" s="34">
        <f>SUM(D210:J210)</f>
        <v>0</v>
      </c>
      <c r="D210" s="32">
        <v>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116"/>
    </row>
    <row r="211" spans="1:172" ht="12.75" customHeight="1">
      <c r="A211" s="161" t="s">
        <v>78</v>
      </c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</row>
    <row r="212" spans="1:172" s="8" customFormat="1" ht="27">
      <c r="A212" s="74"/>
      <c r="B212" s="73" t="s">
        <v>45</v>
      </c>
      <c r="C212" s="90">
        <f>SUM(C213)</f>
        <v>8892.5</v>
      </c>
      <c r="D212" s="90">
        <f>SUM(D213)</f>
        <v>1277.5999999999999</v>
      </c>
      <c r="E212" s="90">
        <f t="shared" ref="E212:J212" si="97">SUM(E213)</f>
        <v>1422.4</v>
      </c>
      <c r="F212" s="90">
        <f t="shared" si="97"/>
        <v>1238.4999999999998</v>
      </c>
      <c r="G212" s="90">
        <f t="shared" si="97"/>
        <v>1238.4999999999998</v>
      </c>
      <c r="H212" s="90">
        <f t="shared" si="97"/>
        <v>1238.4999999999998</v>
      </c>
      <c r="I212" s="90">
        <f t="shared" si="97"/>
        <v>1238.4999999999998</v>
      </c>
      <c r="J212" s="90">
        <f t="shared" si="97"/>
        <v>1238.4999999999998</v>
      </c>
      <c r="K212" s="77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</row>
    <row r="213" spans="1:172" s="8" customFormat="1">
      <c r="A213" s="74"/>
      <c r="B213" s="70" t="s">
        <v>4</v>
      </c>
      <c r="C213" s="71">
        <f>SUM(D213:J213)</f>
        <v>8892.5</v>
      </c>
      <c r="D213" s="71">
        <f>SUM(D225)</f>
        <v>1277.5999999999999</v>
      </c>
      <c r="E213" s="71">
        <f t="shared" ref="E213:J213" si="98">SUM(E225)</f>
        <v>1422.4</v>
      </c>
      <c r="F213" s="71">
        <f t="shared" si="98"/>
        <v>1238.4999999999998</v>
      </c>
      <c r="G213" s="71">
        <f t="shared" si="98"/>
        <v>1238.4999999999998</v>
      </c>
      <c r="H213" s="71">
        <f t="shared" si="98"/>
        <v>1238.4999999999998</v>
      </c>
      <c r="I213" s="71">
        <f t="shared" si="98"/>
        <v>1238.4999999999998</v>
      </c>
      <c r="J213" s="71">
        <f t="shared" si="98"/>
        <v>1238.4999999999998</v>
      </c>
      <c r="K213" s="75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</row>
    <row r="214" spans="1:172" ht="12.75" customHeight="1">
      <c r="A214" s="126" t="s">
        <v>10</v>
      </c>
      <c r="B214" s="127"/>
      <c r="C214" s="127"/>
      <c r="D214" s="127"/>
      <c r="E214" s="127"/>
      <c r="F214" s="127"/>
      <c r="G214" s="127"/>
      <c r="H214" s="127"/>
      <c r="I214" s="127"/>
      <c r="J214" s="127"/>
      <c r="K214" s="128"/>
    </row>
    <row r="215" spans="1:172" ht="40.5">
      <c r="A215" s="74"/>
      <c r="B215" s="73" t="s">
        <v>37</v>
      </c>
      <c r="C215" s="85">
        <v>0</v>
      </c>
      <c r="D215" s="85">
        <v>0</v>
      </c>
      <c r="E215" s="85">
        <v>0</v>
      </c>
      <c r="F215" s="85">
        <v>0</v>
      </c>
      <c r="G215" s="85">
        <v>0</v>
      </c>
      <c r="H215" s="85">
        <v>0</v>
      </c>
      <c r="I215" s="86">
        <v>0</v>
      </c>
      <c r="J215" s="86">
        <v>0</v>
      </c>
      <c r="K215" s="87"/>
    </row>
    <row r="216" spans="1:172">
      <c r="A216" s="74"/>
      <c r="B216" s="70" t="s">
        <v>4</v>
      </c>
      <c r="C216" s="88">
        <v>0</v>
      </c>
      <c r="D216" s="88">
        <v>0</v>
      </c>
      <c r="E216" s="88">
        <v>0</v>
      </c>
      <c r="F216" s="88">
        <v>0</v>
      </c>
      <c r="G216" s="88">
        <v>0</v>
      </c>
      <c r="H216" s="88">
        <v>0</v>
      </c>
      <c r="I216" s="88">
        <v>0</v>
      </c>
      <c r="J216" s="88">
        <v>0</v>
      </c>
      <c r="K216" s="75"/>
    </row>
    <row r="217" spans="1:172" ht="12.75" customHeight="1">
      <c r="A217" s="133" t="s">
        <v>11</v>
      </c>
      <c r="B217" s="134"/>
      <c r="C217" s="134"/>
      <c r="D217" s="134"/>
      <c r="E217" s="134"/>
      <c r="F217" s="134"/>
      <c r="G217" s="134"/>
      <c r="H217" s="134"/>
      <c r="I217" s="134"/>
      <c r="J217" s="134"/>
      <c r="K217" s="135"/>
    </row>
    <row r="218" spans="1:172" ht="54">
      <c r="A218" s="11"/>
      <c r="B218" s="15" t="s">
        <v>39</v>
      </c>
      <c r="C218" s="105">
        <f>SUM(C219)</f>
        <v>0</v>
      </c>
      <c r="D218" s="105">
        <f t="shared" ref="D218:J218" si="99">SUM(D219)</f>
        <v>0</v>
      </c>
      <c r="E218" s="105">
        <f t="shared" si="99"/>
        <v>0</v>
      </c>
      <c r="F218" s="105">
        <f t="shared" si="99"/>
        <v>0</v>
      </c>
      <c r="G218" s="105">
        <f t="shared" si="99"/>
        <v>0</v>
      </c>
      <c r="H218" s="105">
        <f t="shared" si="99"/>
        <v>0</v>
      </c>
      <c r="I218" s="105">
        <f t="shared" si="99"/>
        <v>0</v>
      </c>
      <c r="J218" s="105">
        <f t="shared" si="99"/>
        <v>0</v>
      </c>
      <c r="K218" s="1"/>
    </row>
    <row r="219" spans="1:172">
      <c r="A219" s="11"/>
      <c r="B219" s="22" t="s">
        <v>4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6"/>
    </row>
    <row r="220" spans="1:172" ht="12" customHeight="1">
      <c r="A220" s="133" t="s">
        <v>12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5"/>
    </row>
    <row r="221" spans="1:172">
      <c r="A221" s="13"/>
      <c r="B221" s="15" t="s">
        <v>9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13"/>
    </row>
    <row r="222" spans="1:172">
      <c r="A222" s="11"/>
      <c r="B222" s="22" t="s">
        <v>4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1"/>
    </row>
    <row r="223" spans="1:172" ht="15" customHeight="1">
      <c r="A223" s="126" t="s">
        <v>22</v>
      </c>
      <c r="B223" s="127"/>
      <c r="C223" s="127"/>
      <c r="D223" s="127"/>
      <c r="E223" s="127"/>
      <c r="F223" s="127"/>
      <c r="G223" s="127"/>
      <c r="H223" s="127"/>
      <c r="I223" s="127"/>
      <c r="J223" s="127"/>
      <c r="K223" s="128"/>
    </row>
    <row r="224" spans="1:172">
      <c r="A224" s="89"/>
      <c r="B224" s="73" t="s">
        <v>9</v>
      </c>
      <c r="C224" s="90">
        <f>SUM(C225)</f>
        <v>8892.5</v>
      </c>
      <c r="D224" s="90">
        <f>SUM(D225)</f>
        <v>1277.5999999999999</v>
      </c>
      <c r="E224" s="90">
        <f t="shared" ref="E224:J224" si="100">SUM(E225)</f>
        <v>1422.4</v>
      </c>
      <c r="F224" s="90">
        <f t="shared" si="100"/>
        <v>1238.4999999999998</v>
      </c>
      <c r="G224" s="90">
        <f t="shared" si="100"/>
        <v>1238.4999999999998</v>
      </c>
      <c r="H224" s="90">
        <f t="shared" si="100"/>
        <v>1238.4999999999998</v>
      </c>
      <c r="I224" s="90">
        <f t="shared" si="100"/>
        <v>1238.4999999999998</v>
      </c>
      <c r="J224" s="90">
        <f t="shared" si="100"/>
        <v>1238.4999999999998</v>
      </c>
      <c r="K224" s="98"/>
    </row>
    <row r="225" spans="1:11">
      <c r="A225" s="74"/>
      <c r="B225" s="94" t="s">
        <v>4</v>
      </c>
      <c r="C225" s="71">
        <f>SUM(D225:J225)</f>
        <v>8892.5</v>
      </c>
      <c r="D225" s="71">
        <f t="shared" ref="D225:J225" si="101">SUM(D228+D243)</f>
        <v>1277.5999999999999</v>
      </c>
      <c r="E225" s="71">
        <f t="shared" si="101"/>
        <v>1422.4</v>
      </c>
      <c r="F225" s="71">
        <f t="shared" si="101"/>
        <v>1238.4999999999998</v>
      </c>
      <c r="G225" s="71">
        <f t="shared" si="101"/>
        <v>1238.4999999999998</v>
      </c>
      <c r="H225" s="71">
        <f t="shared" si="101"/>
        <v>1238.4999999999998</v>
      </c>
      <c r="I225" s="71">
        <f t="shared" si="101"/>
        <v>1238.4999999999998</v>
      </c>
      <c r="J225" s="71">
        <f t="shared" si="101"/>
        <v>1238.4999999999998</v>
      </c>
      <c r="K225" s="75"/>
    </row>
    <row r="226" spans="1:11" ht="15" customHeight="1">
      <c r="A226" s="136" t="s">
        <v>84</v>
      </c>
      <c r="B226" s="124"/>
      <c r="C226" s="124"/>
      <c r="D226" s="124"/>
      <c r="E226" s="124"/>
      <c r="F226" s="124"/>
      <c r="G226" s="124"/>
      <c r="H226" s="124"/>
      <c r="I226" s="124"/>
      <c r="J226" s="124"/>
      <c r="K226" s="125"/>
    </row>
    <row r="227" spans="1:11">
      <c r="A227" s="13"/>
      <c r="B227" s="15" t="s">
        <v>40</v>
      </c>
      <c r="C227" s="23">
        <f>SUM(C228)</f>
        <v>8514.4999999999982</v>
      </c>
      <c r="D227" s="31">
        <f>SUM(D228)</f>
        <v>1227.5999999999999</v>
      </c>
      <c r="E227" s="23">
        <f t="shared" ref="E227:J227" si="102">SUM(E228)</f>
        <v>1369.9</v>
      </c>
      <c r="F227" s="23">
        <f t="shared" si="102"/>
        <v>1183.3999999999999</v>
      </c>
      <c r="G227" s="23">
        <f t="shared" si="102"/>
        <v>1183.3999999999999</v>
      </c>
      <c r="H227" s="23">
        <f t="shared" si="102"/>
        <v>1183.3999999999999</v>
      </c>
      <c r="I227" s="23">
        <f t="shared" si="102"/>
        <v>1183.3999999999999</v>
      </c>
      <c r="J227" s="23">
        <f t="shared" si="102"/>
        <v>1183.3999999999999</v>
      </c>
      <c r="K227" s="115" t="s">
        <v>95</v>
      </c>
    </row>
    <row r="228" spans="1:11">
      <c r="A228" s="11"/>
      <c r="B228" s="16" t="s">
        <v>4</v>
      </c>
      <c r="C228" s="30">
        <f>SUM(D228:J228)</f>
        <v>8514.4999999999982</v>
      </c>
      <c r="D228" s="29">
        <f>SUM(D231+D234+D237+D240)</f>
        <v>1227.5999999999999</v>
      </c>
      <c r="E228" s="29">
        <f t="shared" ref="E228:J228" si="103">SUM(E231+E234+E237+E240)</f>
        <v>1369.9</v>
      </c>
      <c r="F228" s="29">
        <f t="shared" si="103"/>
        <v>1183.3999999999999</v>
      </c>
      <c r="G228" s="29">
        <f t="shared" si="103"/>
        <v>1183.3999999999999</v>
      </c>
      <c r="H228" s="29">
        <f t="shared" si="103"/>
        <v>1183.3999999999999</v>
      </c>
      <c r="I228" s="29">
        <f t="shared" si="103"/>
        <v>1183.3999999999999</v>
      </c>
      <c r="J228" s="29">
        <f t="shared" si="103"/>
        <v>1183.3999999999999</v>
      </c>
      <c r="K228" s="116"/>
    </row>
    <row r="229" spans="1:11" ht="15" customHeight="1">
      <c r="A229" s="117" t="s">
        <v>64</v>
      </c>
      <c r="B229" s="118"/>
      <c r="C229" s="118"/>
      <c r="D229" s="118"/>
      <c r="E229" s="118"/>
      <c r="F229" s="118"/>
      <c r="G229" s="118"/>
      <c r="H229" s="118"/>
      <c r="I229" s="118"/>
      <c r="J229" s="118"/>
      <c r="K229" s="119"/>
    </row>
    <row r="230" spans="1:11">
      <c r="A230" s="5"/>
      <c r="B230" s="51" t="s">
        <v>63</v>
      </c>
      <c r="C230" s="52">
        <f>SUM(C231)</f>
        <v>204.40000000000003</v>
      </c>
      <c r="D230" s="53">
        <f>SUM(D231)</f>
        <v>27</v>
      </c>
      <c r="E230" s="53">
        <f t="shared" ref="E230:J230" si="104">SUM(E231)</f>
        <v>28.4</v>
      </c>
      <c r="F230" s="53">
        <f t="shared" si="104"/>
        <v>29.8</v>
      </c>
      <c r="G230" s="53">
        <f t="shared" si="104"/>
        <v>29.8</v>
      </c>
      <c r="H230" s="53">
        <f t="shared" si="104"/>
        <v>29.8</v>
      </c>
      <c r="I230" s="53">
        <f t="shared" si="104"/>
        <v>29.8</v>
      </c>
      <c r="J230" s="53">
        <f t="shared" si="104"/>
        <v>29.8</v>
      </c>
      <c r="K230" s="115">
        <v>50</v>
      </c>
    </row>
    <row r="231" spans="1:11">
      <c r="A231" s="5"/>
      <c r="B231" s="16" t="s">
        <v>4</v>
      </c>
      <c r="C231" s="30">
        <f>SUM(D231:J231)</f>
        <v>204.40000000000003</v>
      </c>
      <c r="D231" s="29">
        <v>27</v>
      </c>
      <c r="E231" s="29">
        <v>28.4</v>
      </c>
      <c r="F231" s="29">
        <v>29.8</v>
      </c>
      <c r="G231" s="29">
        <f>SUM(F231)</f>
        <v>29.8</v>
      </c>
      <c r="H231" s="29">
        <f>SUM(G231)</f>
        <v>29.8</v>
      </c>
      <c r="I231" s="29">
        <f>SUM(H231)</f>
        <v>29.8</v>
      </c>
      <c r="J231" s="29">
        <f>SUM(I231)</f>
        <v>29.8</v>
      </c>
      <c r="K231" s="116"/>
    </row>
    <row r="232" spans="1:11" ht="15" customHeight="1">
      <c r="A232" s="155" t="s">
        <v>65</v>
      </c>
      <c r="B232" s="156"/>
      <c r="C232" s="156"/>
      <c r="D232" s="156"/>
      <c r="E232" s="156"/>
      <c r="F232" s="156"/>
      <c r="G232" s="156"/>
      <c r="H232" s="156"/>
      <c r="I232" s="156"/>
      <c r="J232" s="156"/>
      <c r="K232" s="157"/>
    </row>
    <row r="233" spans="1:11">
      <c r="A233" s="5"/>
      <c r="B233" s="51" t="s">
        <v>63</v>
      </c>
      <c r="C233" s="52">
        <f>SUM(C234)</f>
        <v>1055.5999999999999</v>
      </c>
      <c r="D233" s="53">
        <f>SUM(D234)</f>
        <v>202.6</v>
      </c>
      <c r="E233" s="53">
        <f t="shared" ref="E233:J233" si="105">SUM(E234)</f>
        <v>136.5</v>
      </c>
      <c r="F233" s="53">
        <f t="shared" si="105"/>
        <v>143.30000000000001</v>
      </c>
      <c r="G233" s="53">
        <f t="shared" si="105"/>
        <v>143.30000000000001</v>
      </c>
      <c r="H233" s="53">
        <f t="shared" si="105"/>
        <v>143.30000000000001</v>
      </c>
      <c r="I233" s="53">
        <f t="shared" si="105"/>
        <v>143.30000000000001</v>
      </c>
      <c r="J233" s="53">
        <f t="shared" si="105"/>
        <v>143.30000000000001</v>
      </c>
      <c r="K233" s="115">
        <v>51</v>
      </c>
    </row>
    <row r="234" spans="1:11">
      <c r="A234" s="5"/>
      <c r="B234" s="16" t="s">
        <v>4</v>
      </c>
      <c r="C234" s="30">
        <f>SUM(D234:J234)</f>
        <v>1055.5999999999999</v>
      </c>
      <c r="D234" s="29">
        <v>202.6</v>
      </c>
      <c r="E234" s="29">
        <v>136.5</v>
      </c>
      <c r="F234" s="29">
        <v>143.30000000000001</v>
      </c>
      <c r="G234" s="29">
        <f>SUM(F234)</f>
        <v>143.30000000000001</v>
      </c>
      <c r="H234" s="29">
        <f>SUM(G234)</f>
        <v>143.30000000000001</v>
      </c>
      <c r="I234" s="29">
        <f>SUM(H234)</f>
        <v>143.30000000000001</v>
      </c>
      <c r="J234" s="29">
        <f>SUM(I234)</f>
        <v>143.30000000000001</v>
      </c>
      <c r="K234" s="116"/>
    </row>
    <row r="235" spans="1:11">
      <c r="A235" s="158" t="s">
        <v>66</v>
      </c>
      <c r="B235" s="159"/>
      <c r="C235" s="159"/>
      <c r="D235" s="159"/>
      <c r="E235" s="159"/>
      <c r="F235" s="159"/>
      <c r="G235" s="159"/>
      <c r="H235" s="159"/>
      <c r="I235" s="159"/>
      <c r="J235" s="159"/>
      <c r="K235" s="160"/>
    </row>
    <row r="236" spans="1:11">
      <c r="A236" s="5"/>
      <c r="B236" s="51" t="s">
        <v>63</v>
      </c>
      <c r="C236" s="52">
        <f>SUM(C237)</f>
        <v>6498</v>
      </c>
      <c r="D236" s="53">
        <f>SUM(D237)</f>
        <v>898</v>
      </c>
      <c r="E236" s="53">
        <f t="shared" ref="E236:J236" si="106">SUM(E237)</f>
        <v>1100</v>
      </c>
      <c r="F236" s="53">
        <f t="shared" si="106"/>
        <v>900</v>
      </c>
      <c r="G236" s="53">
        <f t="shared" si="106"/>
        <v>900</v>
      </c>
      <c r="H236" s="53">
        <f t="shared" si="106"/>
        <v>900</v>
      </c>
      <c r="I236" s="53">
        <f t="shared" si="106"/>
        <v>900</v>
      </c>
      <c r="J236" s="53">
        <f t="shared" si="106"/>
        <v>900</v>
      </c>
      <c r="K236" s="115">
        <v>52</v>
      </c>
    </row>
    <row r="237" spans="1:11">
      <c r="A237" s="5"/>
      <c r="B237" s="16" t="s">
        <v>4</v>
      </c>
      <c r="C237" s="30">
        <f>SUM(D237:J237)</f>
        <v>6498</v>
      </c>
      <c r="D237" s="29">
        <v>898</v>
      </c>
      <c r="E237" s="29">
        <v>1100</v>
      </c>
      <c r="F237" s="29">
        <v>900</v>
      </c>
      <c r="G237" s="29">
        <f>SUM(F237)</f>
        <v>900</v>
      </c>
      <c r="H237" s="29">
        <f>SUM(G237)</f>
        <v>900</v>
      </c>
      <c r="I237" s="29">
        <f>SUM(H237)</f>
        <v>900</v>
      </c>
      <c r="J237" s="29">
        <f>SUM(I237)</f>
        <v>900</v>
      </c>
      <c r="K237" s="116"/>
    </row>
    <row r="238" spans="1:11">
      <c r="A238" s="158" t="s">
        <v>67</v>
      </c>
      <c r="B238" s="159"/>
      <c r="C238" s="159"/>
      <c r="D238" s="159"/>
      <c r="E238" s="159"/>
      <c r="F238" s="159"/>
      <c r="G238" s="159"/>
      <c r="H238" s="159"/>
      <c r="I238" s="159"/>
      <c r="J238" s="159"/>
      <c r="K238" s="160"/>
    </row>
    <row r="239" spans="1:11">
      <c r="A239" s="5"/>
      <c r="B239" s="51" t="s">
        <v>63</v>
      </c>
      <c r="C239" s="52">
        <f>SUM(C240)</f>
        <v>756.49999999999989</v>
      </c>
      <c r="D239" s="53">
        <f>SUM(D240)</f>
        <v>100</v>
      </c>
      <c r="E239" s="53">
        <f t="shared" ref="E239:J239" si="107">SUM(E240)</f>
        <v>105</v>
      </c>
      <c r="F239" s="53">
        <f t="shared" si="107"/>
        <v>110.3</v>
      </c>
      <c r="G239" s="53">
        <f t="shared" si="107"/>
        <v>110.3</v>
      </c>
      <c r="H239" s="53">
        <f t="shared" si="107"/>
        <v>110.3</v>
      </c>
      <c r="I239" s="53">
        <f t="shared" si="107"/>
        <v>110.3</v>
      </c>
      <c r="J239" s="53">
        <f t="shared" si="107"/>
        <v>110.3</v>
      </c>
      <c r="K239" s="115">
        <v>54</v>
      </c>
    </row>
    <row r="240" spans="1:11">
      <c r="A240" s="5"/>
      <c r="B240" s="16" t="s">
        <v>4</v>
      </c>
      <c r="C240" s="30">
        <f>SUM(D240:J240)</f>
        <v>756.49999999999989</v>
      </c>
      <c r="D240" s="29">
        <v>100</v>
      </c>
      <c r="E240" s="29">
        <v>105</v>
      </c>
      <c r="F240" s="29">
        <v>110.3</v>
      </c>
      <c r="G240" s="29">
        <v>110.3</v>
      </c>
      <c r="H240" s="29">
        <f>SUM(G240)</f>
        <v>110.3</v>
      </c>
      <c r="I240" s="29">
        <f>SUM(H240)</f>
        <v>110.3</v>
      </c>
      <c r="J240" s="29">
        <f>SUM(I240)</f>
        <v>110.3</v>
      </c>
      <c r="K240" s="116"/>
    </row>
    <row r="241" spans="1:11" ht="27.75" customHeight="1">
      <c r="A241" s="136" t="s">
        <v>83</v>
      </c>
      <c r="B241" s="124"/>
      <c r="C241" s="124"/>
      <c r="D241" s="124"/>
      <c r="E241" s="124"/>
      <c r="F241" s="124"/>
      <c r="G241" s="124"/>
      <c r="H241" s="124"/>
      <c r="I241" s="124"/>
      <c r="J241" s="124"/>
      <c r="K241" s="125"/>
    </row>
    <row r="242" spans="1:11">
      <c r="A242" s="13"/>
      <c r="B242" s="15" t="s">
        <v>40</v>
      </c>
      <c r="C242" s="57">
        <f>SUM(C243)</f>
        <v>378.00000000000006</v>
      </c>
      <c r="D242" s="57">
        <f>SUM(D243)</f>
        <v>50</v>
      </c>
      <c r="E242" s="57">
        <f t="shared" ref="E242:J242" si="108">SUM(E243)</f>
        <v>52.5</v>
      </c>
      <c r="F242" s="57">
        <f t="shared" si="108"/>
        <v>55.1</v>
      </c>
      <c r="G242" s="57">
        <f t="shared" si="108"/>
        <v>55.1</v>
      </c>
      <c r="H242" s="57">
        <f t="shared" si="108"/>
        <v>55.1</v>
      </c>
      <c r="I242" s="57">
        <f t="shared" si="108"/>
        <v>55.1</v>
      </c>
      <c r="J242" s="57">
        <f t="shared" si="108"/>
        <v>55.1</v>
      </c>
      <c r="K242" s="115">
        <v>55</v>
      </c>
    </row>
    <row r="243" spans="1:11">
      <c r="A243" s="49"/>
      <c r="B243" s="54" t="s">
        <v>4</v>
      </c>
      <c r="C243" s="56">
        <f>SUM(D243:J243)</f>
        <v>378.00000000000006</v>
      </c>
      <c r="D243" s="56">
        <f>SUM(D246)</f>
        <v>50</v>
      </c>
      <c r="E243" s="56">
        <f t="shared" ref="E243:J243" si="109">SUM(E246)</f>
        <v>52.5</v>
      </c>
      <c r="F243" s="56">
        <f t="shared" si="109"/>
        <v>55.1</v>
      </c>
      <c r="G243" s="56">
        <f t="shared" si="109"/>
        <v>55.1</v>
      </c>
      <c r="H243" s="56">
        <f t="shared" si="109"/>
        <v>55.1</v>
      </c>
      <c r="I243" s="56">
        <f t="shared" si="109"/>
        <v>55.1</v>
      </c>
      <c r="J243" s="56">
        <f t="shared" si="109"/>
        <v>55.1</v>
      </c>
      <c r="K243" s="120"/>
    </row>
    <row r="244" spans="1:11">
      <c r="A244" s="117" t="s">
        <v>72</v>
      </c>
      <c r="B244" s="118"/>
      <c r="C244" s="118"/>
      <c r="D244" s="118"/>
      <c r="E244" s="118"/>
      <c r="F244" s="118"/>
      <c r="G244" s="118"/>
      <c r="H244" s="118"/>
      <c r="I244" s="118"/>
      <c r="J244" s="118"/>
      <c r="K244" s="119"/>
    </row>
    <row r="245" spans="1:11">
      <c r="A245" s="106"/>
      <c r="B245" s="17" t="s">
        <v>40</v>
      </c>
      <c r="C245" s="107">
        <f>SUM(C246)</f>
        <v>378.00000000000006</v>
      </c>
      <c r="D245" s="108">
        <f>SUM(D246)</f>
        <v>50</v>
      </c>
      <c r="E245" s="108">
        <f t="shared" ref="E245:J245" si="110">SUM(E246)</f>
        <v>52.5</v>
      </c>
      <c r="F245" s="108">
        <f t="shared" si="110"/>
        <v>55.1</v>
      </c>
      <c r="G245" s="108">
        <f t="shared" si="110"/>
        <v>55.1</v>
      </c>
      <c r="H245" s="108">
        <f t="shared" si="110"/>
        <v>55.1</v>
      </c>
      <c r="I245" s="108">
        <f t="shared" si="110"/>
        <v>55.1</v>
      </c>
      <c r="J245" s="108">
        <f t="shared" si="110"/>
        <v>55.1</v>
      </c>
      <c r="K245" s="115">
        <v>55</v>
      </c>
    </row>
    <row r="246" spans="1:11">
      <c r="A246" s="5"/>
      <c r="B246" s="16" t="s">
        <v>4</v>
      </c>
      <c r="C246" s="30">
        <f>SUM(D246:J246)</f>
        <v>378.00000000000006</v>
      </c>
      <c r="D246" s="29">
        <v>50</v>
      </c>
      <c r="E246" s="29">
        <v>52.5</v>
      </c>
      <c r="F246" s="29">
        <v>55.1</v>
      </c>
      <c r="G246" s="29">
        <v>55.1</v>
      </c>
      <c r="H246" s="29">
        <f>SUM(G246)</f>
        <v>55.1</v>
      </c>
      <c r="I246" s="29">
        <f>SUM(H246)</f>
        <v>55.1</v>
      </c>
      <c r="J246" s="29">
        <f>SUM(I246)</f>
        <v>55.1</v>
      </c>
      <c r="K246" s="116"/>
    </row>
    <row r="247" spans="1:11" ht="15.75">
      <c r="A247" s="129" t="s">
        <v>79</v>
      </c>
      <c r="B247" s="130"/>
      <c r="C247" s="130"/>
      <c r="D247" s="130"/>
      <c r="E247" s="130"/>
      <c r="F247" s="130"/>
      <c r="G247" s="130"/>
      <c r="H247" s="130"/>
      <c r="I247" s="130"/>
      <c r="J247" s="130"/>
      <c r="K247" s="131"/>
    </row>
    <row r="248" spans="1:11" ht="27">
      <c r="A248" s="74"/>
      <c r="B248" s="73" t="s">
        <v>46</v>
      </c>
      <c r="C248" s="100">
        <f t="shared" ref="C248:J249" si="111">C251+C260</f>
        <v>21946.6</v>
      </c>
      <c r="D248" s="90">
        <f t="shared" si="111"/>
        <v>2902</v>
      </c>
      <c r="E248" s="90">
        <f t="shared" si="111"/>
        <v>3047.1</v>
      </c>
      <c r="F248" s="90">
        <f t="shared" si="111"/>
        <v>3199.5</v>
      </c>
      <c r="G248" s="90">
        <f t="shared" si="111"/>
        <v>3199.5</v>
      </c>
      <c r="H248" s="90">
        <f t="shared" si="111"/>
        <v>3199.5</v>
      </c>
      <c r="I248" s="90">
        <f t="shared" si="111"/>
        <v>3199.5</v>
      </c>
      <c r="J248" s="90">
        <f t="shared" si="111"/>
        <v>3199.5</v>
      </c>
      <c r="K248" s="115">
        <v>59</v>
      </c>
    </row>
    <row r="249" spans="1:11">
      <c r="A249" s="74"/>
      <c r="B249" s="70" t="s">
        <v>4</v>
      </c>
      <c r="C249" s="99">
        <f t="shared" si="111"/>
        <v>21946.6</v>
      </c>
      <c r="D249" s="71">
        <f t="shared" si="111"/>
        <v>2902</v>
      </c>
      <c r="E249" s="71">
        <f t="shared" si="111"/>
        <v>3047.1</v>
      </c>
      <c r="F249" s="71">
        <f t="shared" si="111"/>
        <v>3199.5</v>
      </c>
      <c r="G249" s="71">
        <f t="shared" si="111"/>
        <v>3199.5</v>
      </c>
      <c r="H249" s="71">
        <f t="shared" si="111"/>
        <v>3199.5</v>
      </c>
      <c r="I249" s="71">
        <f t="shared" si="111"/>
        <v>3199.5</v>
      </c>
      <c r="J249" s="71">
        <f t="shared" si="111"/>
        <v>3199.5</v>
      </c>
      <c r="K249" s="116"/>
    </row>
    <row r="250" spans="1:11">
      <c r="A250" s="126" t="s">
        <v>10</v>
      </c>
      <c r="B250" s="127"/>
      <c r="C250" s="127"/>
      <c r="D250" s="127"/>
      <c r="E250" s="127"/>
      <c r="F250" s="127"/>
      <c r="G250" s="127"/>
      <c r="H250" s="127"/>
      <c r="I250" s="127"/>
      <c r="J250" s="127"/>
      <c r="K250" s="128"/>
    </row>
    <row r="251" spans="1:11" ht="40.5">
      <c r="A251" s="74"/>
      <c r="B251" s="73" t="s">
        <v>47</v>
      </c>
      <c r="C251" s="85">
        <v>0</v>
      </c>
      <c r="D251" s="85">
        <v>0</v>
      </c>
      <c r="E251" s="85">
        <v>0</v>
      </c>
      <c r="F251" s="85">
        <v>0</v>
      </c>
      <c r="G251" s="85">
        <v>0</v>
      </c>
      <c r="H251" s="85">
        <v>0</v>
      </c>
      <c r="I251" s="86">
        <v>0</v>
      </c>
      <c r="J251" s="86">
        <v>0</v>
      </c>
      <c r="K251" s="87"/>
    </row>
    <row r="252" spans="1:11">
      <c r="A252" s="74"/>
      <c r="B252" s="70" t="s">
        <v>4</v>
      </c>
      <c r="C252" s="88">
        <v>0</v>
      </c>
      <c r="D252" s="88">
        <v>0</v>
      </c>
      <c r="E252" s="88">
        <v>0</v>
      </c>
      <c r="F252" s="88">
        <v>0</v>
      </c>
      <c r="G252" s="88">
        <v>0</v>
      </c>
      <c r="H252" s="88">
        <v>0</v>
      </c>
      <c r="I252" s="88">
        <v>0</v>
      </c>
      <c r="J252" s="88">
        <v>0</v>
      </c>
      <c r="K252" s="75"/>
    </row>
    <row r="253" spans="1:11">
      <c r="A253" s="133" t="s">
        <v>11</v>
      </c>
      <c r="B253" s="134"/>
      <c r="C253" s="134"/>
      <c r="D253" s="134"/>
      <c r="E253" s="134"/>
      <c r="F253" s="134"/>
      <c r="G253" s="134"/>
      <c r="H253" s="134"/>
      <c r="I253" s="134"/>
      <c r="J253" s="134"/>
      <c r="K253" s="135"/>
    </row>
    <row r="254" spans="1:11" ht="54">
      <c r="A254" s="21"/>
      <c r="B254" s="15" t="s">
        <v>39</v>
      </c>
      <c r="C254" s="28">
        <f t="shared" ref="C254:J254" si="112">SUM(C255)</f>
        <v>0</v>
      </c>
      <c r="D254" s="28">
        <f t="shared" si="112"/>
        <v>0</v>
      </c>
      <c r="E254" s="28">
        <f t="shared" si="112"/>
        <v>0</v>
      </c>
      <c r="F254" s="28">
        <f t="shared" si="112"/>
        <v>0</v>
      </c>
      <c r="G254" s="28">
        <f t="shared" si="112"/>
        <v>0</v>
      </c>
      <c r="H254" s="28">
        <f t="shared" si="112"/>
        <v>0</v>
      </c>
      <c r="I254" s="28">
        <f t="shared" si="112"/>
        <v>0</v>
      </c>
      <c r="J254" s="28">
        <f t="shared" si="112"/>
        <v>0</v>
      </c>
      <c r="K254" s="12"/>
    </row>
    <row r="255" spans="1:11">
      <c r="A255" s="11"/>
      <c r="B255" s="22" t="s">
        <v>4</v>
      </c>
      <c r="C255" s="24">
        <f>SUM(D255:J255)</f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6"/>
    </row>
    <row r="256" spans="1:11">
      <c r="A256" s="133" t="s">
        <v>12</v>
      </c>
      <c r="B256" s="134"/>
      <c r="C256" s="134"/>
      <c r="D256" s="134"/>
      <c r="E256" s="134"/>
      <c r="F256" s="134"/>
      <c r="G256" s="134"/>
      <c r="H256" s="134"/>
      <c r="I256" s="134"/>
      <c r="J256" s="134"/>
      <c r="K256" s="135"/>
    </row>
    <row r="257" spans="1:14">
      <c r="A257" s="13"/>
      <c r="B257" s="15" t="s">
        <v>9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13"/>
    </row>
    <row r="258" spans="1:14">
      <c r="A258" s="11"/>
      <c r="B258" s="22" t="s">
        <v>4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1"/>
    </row>
    <row r="259" spans="1:14">
      <c r="A259" s="126" t="s">
        <v>22</v>
      </c>
      <c r="B259" s="127"/>
      <c r="C259" s="127"/>
      <c r="D259" s="127"/>
      <c r="E259" s="127"/>
      <c r="F259" s="127"/>
      <c r="G259" s="127"/>
      <c r="H259" s="127"/>
      <c r="I259" s="127"/>
      <c r="J259" s="127"/>
      <c r="K259" s="128"/>
    </row>
    <row r="260" spans="1:14">
      <c r="A260" s="89"/>
      <c r="B260" s="73" t="s">
        <v>9</v>
      </c>
      <c r="C260" s="90">
        <f t="shared" ref="C260:J260" si="113">SUM(C261)</f>
        <v>21946.6</v>
      </c>
      <c r="D260" s="90">
        <f t="shared" si="113"/>
        <v>2902</v>
      </c>
      <c r="E260" s="90">
        <f t="shared" si="113"/>
        <v>3047.1</v>
      </c>
      <c r="F260" s="90">
        <f t="shared" si="113"/>
        <v>3199.5</v>
      </c>
      <c r="G260" s="90">
        <f t="shared" si="113"/>
        <v>3199.5</v>
      </c>
      <c r="H260" s="90">
        <f t="shared" si="113"/>
        <v>3199.5</v>
      </c>
      <c r="I260" s="90">
        <f t="shared" si="113"/>
        <v>3199.5</v>
      </c>
      <c r="J260" s="90">
        <f t="shared" si="113"/>
        <v>3199.5</v>
      </c>
      <c r="K260" s="98"/>
    </row>
    <row r="261" spans="1:14">
      <c r="A261" s="74"/>
      <c r="B261" s="94" t="s">
        <v>4</v>
      </c>
      <c r="C261" s="71">
        <f>SUM(D261:J261)</f>
        <v>21946.6</v>
      </c>
      <c r="D261" s="71">
        <f>SUM(D264)</f>
        <v>2902</v>
      </c>
      <c r="E261" s="71">
        <f t="shared" ref="E261:J261" si="114">SUM(E264)</f>
        <v>3047.1</v>
      </c>
      <c r="F261" s="71">
        <f t="shared" si="114"/>
        <v>3199.5</v>
      </c>
      <c r="G261" s="71">
        <f t="shared" si="114"/>
        <v>3199.5</v>
      </c>
      <c r="H261" s="71">
        <f t="shared" si="114"/>
        <v>3199.5</v>
      </c>
      <c r="I261" s="71">
        <f t="shared" si="114"/>
        <v>3199.5</v>
      </c>
      <c r="J261" s="71">
        <f t="shared" si="114"/>
        <v>3199.5</v>
      </c>
      <c r="K261" s="75"/>
    </row>
    <row r="262" spans="1:14">
      <c r="A262" s="136" t="s">
        <v>98</v>
      </c>
      <c r="B262" s="124"/>
      <c r="C262" s="124"/>
      <c r="D262" s="124"/>
      <c r="E262" s="124"/>
      <c r="F262" s="124"/>
      <c r="G262" s="124"/>
      <c r="H262" s="124"/>
      <c r="I262" s="124"/>
      <c r="J262" s="124"/>
      <c r="K262" s="125"/>
    </row>
    <row r="263" spans="1:14">
      <c r="A263" s="13"/>
      <c r="B263" s="35" t="s">
        <v>19</v>
      </c>
      <c r="C263" s="33">
        <f t="shared" ref="C263:J263" si="115">SUM(C264:C264)</f>
        <v>21946.6</v>
      </c>
      <c r="D263" s="33">
        <f t="shared" si="115"/>
        <v>2902</v>
      </c>
      <c r="E263" s="33">
        <f t="shared" si="115"/>
        <v>3047.1</v>
      </c>
      <c r="F263" s="33">
        <f t="shared" si="115"/>
        <v>3199.5</v>
      </c>
      <c r="G263" s="33">
        <f t="shared" si="115"/>
        <v>3199.5</v>
      </c>
      <c r="H263" s="33">
        <f t="shared" si="115"/>
        <v>3199.5</v>
      </c>
      <c r="I263" s="33">
        <f t="shared" si="115"/>
        <v>3199.5</v>
      </c>
      <c r="J263" s="33">
        <f t="shared" si="115"/>
        <v>3199.5</v>
      </c>
      <c r="K263" s="115">
        <v>59</v>
      </c>
    </row>
    <row r="264" spans="1:14">
      <c r="A264" s="11"/>
      <c r="B264" s="36" t="s">
        <v>4</v>
      </c>
      <c r="C264" s="40">
        <f>SUM(D264:J264)</f>
        <v>21946.6</v>
      </c>
      <c r="D264" s="40">
        <v>2902</v>
      </c>
      <c r="E264" s="40">
        <v>3047.1</v>
      </c>
      <c r="F264" s="40">
        <v>3199.5</v>
      </c>
      <c r="G264" s="40">
        <f>SUM(F264)</f>
        <v>3199.5</v>
      </c>
      <c r="H264" s="40">
        <f>SUM(G264)</f>
        <v>3199.5</v>
      </c>
      <c r="I264" s="40">
        <f>SUM(H264)</f>
        <v>3199.5</v>
      </c>
      <c r="J264" s="40">
        <f>SUM(I264)</f>
        <v>3199.5</v>
      </c>
      <c r="K264" s="116"/>
    </row>
    <row r="265" spans="1:14" ht="47.25" customHeight="1">
      <c r="A265" s="129" t="s">
        <v>89</v>
      </c>
      <c r="B265" s="130"/>
      <c r="C265" s="130"/>
      <c r="D265" s="130"/>
      <c r="E265" s="130"/>
      <c r="F265" s="130"/>
      <c r="G265" s="130"/>
      <c r="H265" s="130"/>
      <c r="I265" s="130"/>
      <c r="J265" s="130"/>
      <c r="K265" s="131"/>
    </row>
    <row r="266" spans="1:14" ht="27">
      <c r="A266" s="74"/>
      <c r="B266" s="73" t="s">
        <v>48</v>
      </c>
      <c r="C266" s="90">
        <f>SUM(C267:C268)</f>
        <v>76554.2</v>
      </c>
      <c r="D266" s="90">
        <f>SUM(D267:D268)</f>
        <v>12824.199999999999</v>
      </c>
      <c r="E266" s="90">
        <f t="shared" ref="E266:J266" si="116">SUM(E267:E268)</f>
        <v>10199.5</v>
      </c>
      <c r="F266" s="90">
        <f t="shared" si="116"/>
        <v>10706.1</v>
      </c>
      <c r="G266" s="90">
        <f t="shared" si="116"/>
        <v>10706.1</v>
      </c>
      <c r="H266" s="90">
        <f t="shared" si="116"/>
        <v>10706.1</v>
      </c>
      <c r="I266" s="90">
        <f t="shared" si="116"/>
        <v>10706.1</v>
      </c>
      <c r="J266" s="90">
        <f t="shared" si="116"/>
        <v>10706.1</v>
      </c>
      <c r="K266" s="87"/>
      <c r="L266" s="9"/>
      <c r="N266" s="2"/>
    </row>
    <row r="267" spans="1:14">
      <c r="A267" s="74"/>
      <c r="B267" s="95" t="s">
        <v>80</v>
      </c>
      <c r="C267" s="99">
        <f>SUM(D267:J267)</f>
        <v>631.79999999999995</v>
      </c>
      <c r="D267" s="71">
        <f>SUM(D280)</f>
        <v>229.8</v>
      </c>
      <c r="E267" s="71">
        <f t="shared" ref="E267:J267" si="117">SUM(E280)</f>
        <v>67</v>
      </c>
      <c r="F267" s="71">
        <f t="shared" si="117"/>
        <v>67</v>
      </c>
      <c r="G267" s="71">
        <f t="shared" si="117"/>
        <v>67</v>
      </c>
      <c r="H267" s="71">
        <f t="shared" si="117"/>
        <v>67</v>
      </c>
      <c r="I267" s="71">
        <f t="shared" si="117"/>
        <v>67</v>
      </c>
      <c r="J267" s="71">
        <f t="shared" si="117"/>
        <v>67</v>
      </c>
      <c r="K267" s="87"/>
      <c r="L267" s="9"/>
      <c r="N267" s="2"/>
    </row>
    <row r="268" spans="1:14">
      <c r="A268" s="74"/>
      <c r="B268" s="70" t="s">
        <v>4</v>
      </c>
      <c r="C268" s="99">
        <f>SUM(D268:J268)</f>
        <v>75922.399999999994</v>
      </c>
      <c r="D268" s="71">
        <f>D271+D281</f>
        <v>12594.4</v>
      </c>
      <c r="E268" s="71">
        <f t="shared" ref="E268:J268" si="118">E271+E281</f>
        <v>10132.5</v>
      </c>
      <c r="F268" s="71">
        <f t="shared" si="118"/>
        <v>10639.1</v>
      </c>
      <c r="G268" s="71">
        <f t="shared" si="118"/>
        <v>10639.1</v>
      </c>
      <c r="H268" s="71">
        <f t="shared" si="118"/>
        <v>10639.1</v>
      </c>
      <c r="I268" s="71">
        <f t="shared" si="118"/>
        <v>10639.1</v>
      </c>
      <c r="J268" s="71">
        <f t="shared" si="118"/>
        <v>10639.1</v>
      </c>
      <c r="K268" s="75"/>
      <c r="L268" s="4"/>
      <c r="N268" s="2"/>
    </row>
    <row r="269" spans="1:14" ht="10.5" customHeight="1">
      <c r="A269" s="126" t="s">
        <v>10</v>
      </c>
      <c r="B269" s="127"/>
      <c r="C269" s="127"/>
      <c r="D269" s="127"/>
      <c r="E269" s="127"/>
      <c r="F269" s="127"/>
      <c r="G269" s="127"/>
      <c r="H269" s="127"/>
      <c r="I269" s="127"/>
      <c r="J269" s="127"/>
      <c r="K269" s="128"/>
      <c r="L269" s="4"/>
    </row>
    <row r="270" spans="1:14" ht="40.5">
      <c r="A270" s="74"/>
      <c r="B270" s="73" t="s">
        <v>47</v>
      </c>
      <c r="C270" s="85">
        <v>0</v>
      </c>
      <c r="D270" s="85">
        <v>0</v>
      </c>
      <c r="E270" s="85">
        <v>0</v>
      </c>
      <c r="F270" s="85">
        <v>0</v>
      </c>
      <c r="G270" s="85">
        <v>0</v>
      </c>
      <c r="H270" s="85">
        <v>0</v>
      </c>
      <c r="I270" s="86">
        <v>0</v>
      </c>
      <c r="J270" s="86">
        <v>0</v>
      </c>
      <c r="K270" s="87"/>
      <c r="L270" s="4"/>
    </row>
    <row r="271" spans="1:14">
      <c r="A271" s="74"/>
      <c r="B271" s="70" t="s">
        <v>4</v>
      </c>
      <c r="C271" s="88">
        <v>0</v>
      </c>
      <c r="D271" s="88">
        <v>0</v>
      </c>
      <c r="E271" s="88">
        <v>0</v>
      </c>
      <c r="F271" s="88">
        <v>0</v>
      </c>
      <c r="G271" s="88">
        <v>0</v>
      </c>
      <c r="H271" s="88">
        <v>0</v>
      </c>
      <c r="I271" s="88">
        <v>0</v>
      </c>
      <c r="J271" s="88">
        <v>0</v>
      </c>
      <c r="K271" s="75"/>
      <c r="L271" s="4"/>
    </row>
    <row r="272" spans="1:14" ht="12.75" customHeight="1">
      <c r="A272" s="133" t="s">
        <v>11</v>
      </c>
      <c r="B272" s="134"/>
      <c r="C272" s="134"/>
      <c r="D272" s="134"/>
      <c r="E272" s="134"/>
      <c r="F272" s="134"/>
      <c r="G272" s="134"/>
      <c r="H272" s="134"/>
      <c r="I272" s="134"/>
      <c r="J272" s="134"/>
      <c r="K272" s="135"/>
      <c r="L272" s="4"/>
    </row>
    <row r="273" spans="1:13" ht="54">
      <c r="A273" s="21"/>
      <c r="B273" s="15" t="s">
        <v>39</v>
      </c>
      <c r="C273" s="28">
        <f>SUM(C274)</f>
        <v>0</v>
      </c>
      <c r="D273" s="28">
        <f t="shared" ref="D273:J273" si="119">SUM(D274)</f>
        <v>0</v>
      </c>
      <c r="E273" s="28">
        <f t="shared" si="119"/>
        <v>0</v>
      </c>
      <c r="F273" s="28">
        <f t="shared" si="119"/>
        <v>0</v>
      </c>
      <c r="G273" s="28">
        <f t="shared" si="119"/>
        <v>0</v>
      </c>
      <c r="H273" s="28">
        <f t="shared" si="119"/>
        <v>0</v>
      </c>
      <c r="I273" s="28">
        <f t="shared" si="119"/>
        <v>0</v>
      </c>
      <c r="J273" s="28">
        <f t="shared" si="119"/>
        <v>0</v>
      </c>
      <c r="K273" s="12"/>
      <c r="L273" s="4"/>
    </row>
    <row r="274" spans="1:13">
      <c r="A274" s="11"/>
      <c r="B274" s="22" t="s">
        <v>4</v>
      </c>
      <c r="C274" s="24">
        <f>SUM(D274:J274)</f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6"/>
      <c r="L274" s="4"/>
    </row>
    <row r="275" spans="1:13" ht="12.75" customHeight="1">
      <c r="A275" s="133" t="s">
        <v>12</v>
      </c>
      <c r="B275" s="134"/>
      <c r="C275" s="134"/>
      <c r="D275" s="134"/>
      <c r="E275" s="134"/>
      <c r="F275" s="134"/>
      <c r="G275" s="134"/>
      <c r="H275" s="134"/>
      <c r="I275" s="134"/>
      <c r="J275" s="134"/>
      <c r="K275" s="135"/>
    </row>
    <row r="276" spans="1:13">
      <c r="A276" s="13"/>
      <c r="B276" s="15" t="s">
        <v>9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13"/>
    </row>
    <row r="277" spans="1:13">
      <c r="A277" s="11"/>
      <c r="B277" s="22" t="s">
        <v>4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1"/>
    </row>
    <row r="278" spans="1:13" ht="12.75" customHeight="1">
      <c r="A278" s="126" t="s">
        <v>22</v>
      </c>
      <c r="B278" s="127"/>
      <c r="C278" s="127"/>
      <c r="D278" s="127"/>
      <c r="E278" s="127"/>
      <c r="F278" s="127"/>
      <c r="G278" s="127"/>
      <c r="H278" s="127"/>
      <c r="I278" s="127"/>
      <c r="J278" s="127"/>
      <c r="K278" s="128"/>
    </row>
    <row r="279" spans="1:13">
      <c r="A279" s="89"/>
      <c r="B279" s="73" t="s">
        <v>9</v>
      </c>
      <c r="C279" s="90">
        <f>SUM(C280:C281)</f>
        <v>76554.2</v>
      </c>
      <c r="D279" s="90">
        <f>SUM(D280:D281)</f>
        <v>12824.199999999999</v>
      </c>
      <c r="E279" s="90">
        <f t="shared" ref="E279:J279" si="120">SUM(E280:E281)</f>
        <v>10199.5</v>
      </c>
      <c r="F279" s="90">
        <f t="shared" si="120"/>
        <v>10706.1</v>
      </c>
      <c r="G279" s="90">
        <f t="shared" si="120"/>
        <v>10706.1</v>
      </c>
      <c r="H279" s="90">
        <f t="shared" si="120"/>
        <v>10706.1</v>
      </c>
      <c r="I279" s="90">
        <f t="shared" si="120"/>
        <v>10706.1</v>
      </c>
      <c r="J279" s="90">
        <f t="shared" si="120"/>
        <v>10706.1</v>
      </c>
      <c r="K279" s="98"/>
      <c r="M279" s="7"/>
    </row>
    <row r="280" spans="1:13">
      <c r="A280" s="89"/>
      <c r="B280" s="95" t="s">
        <v>80</v>
      </c>
      <c r="C280" s="71">
        <f>SUM(D280:J280)</f>
        <v>631.79999999999995</v>
      </c>
      <c r="D280" s="71">
        <f>SUM(D296)</f>
        <v>229.8</v>
      </c>
      <c r="E280" s="71">
        <f t="shared" ref="E280:J280" si="121">SUM(E296)</f>
        <v>67</v>
      </c>
      <c r="F280" s="71">
        <f t="shared" si="121"/>
        <v>67</v>
      </c>
      <c r="G280" s="71">
        <f t="shared" si="121"/>
        <v>67</v>
      </c>
      <c r="H280" s="71">
        <f t="shared" si="121"/>
        <v>67</v>
      </c>
      <c r="I280" s="71">
        <f t="shared" si="121"/>
        <v>67</v>
      </c>
      <c r="J280" s="71">
        <f t="shared" si="121"/>
        <v>67</v>
      </c>
      <c r="K280" s="89"/>
      <c r="M280" s="7"/>
    </row>
    <row r="281" spans="1:13">
      <c r="A281" s="74"/>
      <c r="B281" s="94" t="s">
        <v>4</v>
      </c>
      <c r="C281" s="71">
        <f>SUM(D281:J281)</f>
        <v>75922.399999999994</v>
      </c>
      <c r="D281" s="71">
        <f>SUM(D284+D287)</f>
        <v>12594.4</v>
      </c>
      <c r="E281" s="71">
        <f t="shared" ref="E281:J281" si="122">SUM(E284+E287)</f>
        <v>10132.5</v>
      </c>
      <c r="F281" s="71">
        <f t="shared" si="122"/>
        <v>10639.1</v>
      </c>
      <c r="G281" s="71">
        <f t="shared" si="122"/>
        <v>10639.1</v>
      </c>
      <c r="H281" s="71">
        <f t="shared" si="122"/>
        <v>10639.1</v>
      </c>
      <c r="I281" s="71">
        <f t="shared" si="122"/>
        <v>10639.1</v>
      </c>
      <c r="J281" s="71">
        <f t="shared" si="122"/>
        <v>10639.1</v>
      </c>
      <c r="K281" s="75"/>
      <c r="M281" s="7"/>
    </row>
    <row r="282" spans="1:13" ht="28.5" customHeight="1">
      <c r="A282" s="136" t="s">
        <v>88</v>
      </c>
      <c r="B282" s="124"/>
      <c r="C282" s="124"/>
      <c r="D282" s="124"/>
      <c r="E282" s="124"/>
      <c r="F282" s="124"/>
      <c r="G282" s="124"/>
      <c r="H282" s="124"/>
      <c r="I282" s="124"/>
      <c r="J282" s="124"/>
      <c r="K282" s="125"/>
    </row>
    <row r="283" spans="1:13">
      <c r="A283" s="13"/>
      <c r="B283" s="35" t="s">
        <v>19</v>
      </c>
      <c r="C283" s="45">
        <f t="shared" ref="C283:J283" si="123">SUM(C284:C284)</f>
        <v>68111.3</v>
      </c>
      <c r="D283" s="33">
        <f t="shared" si="123"/>
        <v>9048.7999999999993</v>
      </c>
      <c r="E283" s="33">
        <f t="shared" si="123"/>
        <v>9450</v>
      </c>
      <c r="F283" s="33">
        <f t="shared" si="123"/>
        <v>9922.5</v>
      </c>
      <c r="G283" s="33">
        <f t="shared" si="123"/>
        <v>9922.5</v>
      </c>
      <c r="H283" s="33">
        <f t="shared" si="123"/>
        <v>9922.5</v>
      </c>
      <c r="I283" s="33">
        <f t="shared" si="123"/>
        <v>9922.5</v>
      </c>
      <c r="J283" s="33">
        <f t="shared" si="123"/>
        <v>9922.5</v>
      </c>
      <c r="K283" s="115" t="s">
        <v>96</v>
      </c>
    </row>
    <row r="284" spans="1:13">
      <c r="A284" s="11"/>
      <c r="B284" s="36" t="s">
        <v>4</v>
      </c>
      <c r="C284" s="32">
        <f>SUM(D284:J284)</f>
        <v>68111.3</v>
      </c>
      <c r="D284" s="32">
        <v>9048.7999999999993</v>
      </c>
      <c r="E284" s="32">
        <v>9450</v>
      </c>
      <c r="F284" s="32">
        <v>9922.5</v>
      </c>
      <c r="G284" s="32">
        <f>SUM(F284)</f>
        <v>9922.5</v>
      </c>
      <c r="H284" s="32">
        <f>SUM(G284)</f>
        <v>9922.5</v>
      </c>
      <c r="I284" s="32">
        <f>SUM(H284)</f>
        <v>9922.5</v>
      </c>
      <c r="J284" s="32">
        <f>SUM(I284)</f>
        <v>9922.5</v>
      </c>
      <c r="K284" s="120"/>
    </row>
    <row r="285" spans="1:13" ht="14.25" customHeight="1">
      <c r="A285" s="136" t="s">
        <v>82</v>
      </c>
      <c r="B285" s="124"/>
      <c r="C285" s="124"/>
      <c r="D285" s="124"/>
      <c r="E285" s="124"/>
      <c r="F285" s="124"/>
      <c r="G285" s="124"/>
      <c r="H285" s="124"/>
      <c r="I285" s="124"/>
      <c r="J285" s="124"/>
      <c r="K285" s="125"/>
    </row>
    <row r="286" spans="1:13">
      <c r="A286" s="13"/>
      <c r="B286" s="15" t="s">
        <v>40</v>
      </c>
      <c r="C286" s="33">
        <f>SUM(C287:C287)</f>
        <v>7811.1000000000022</v>
      </c>
      <c r="D286" s="33">
        <f>SUM(D287:D287)</f>
        <v>3545.6</v>
      </c>
      <c r="E286" s="33">
        <f t="shared" ref="E286:J286" si="124">SUM(E287)</f>
        <v>682.5</v>
      </c>
      <c r="F286" s="33">
        <f t="shared" si="124"/>
        <v>716.6</v>
      </c>
      <c r="G286" s="33">
        <f t="shared" si="124"/>
        <v>716.6</v>
      </c>
      <c r="H286" s="33">
        <f t="shared" si="124"/>
        <v>716.6</v>
      </c>
      <c r="I286" s="33">
        <f t="shared" si="124"/>
        <v>716.6</v>
      </c>
      <c r="J286" s="33">
        <f t="shared" si="124"/>
        <v>716.6</v>
      </c>
      <c r="K286" s="162">
        <v>67</v>
      </c>
    </row>
    <row r="287" spans="1:13">
      <c r="A287" s="11"/>
      <c r="B287" s="16" t="s">
        <v>4</v>
      </c>
      <c r="C287" s="32">
        <f>SUM(D287:J287)</f>
        <v>7811.1000000000022</v>
      </c>
      <c r="D287" s="32">
        <f>SUM(D289+D292)</f>
        <v>3545.6</v>
      </c>
      <c r="E287" s="32">
        <f t="shared" ref="E287:J287" si="125">SUM(E289+E292)</f>
        <v>682.5</v>
      </c>
      <c r="F287" s="32">
        <f t="shared" si="125"/>
        <v>716.6</v>
      </c>
      <c r="G287" s="32">
        <f t="shared" si="125"/>
        <v>716.6</v>
      </c>
      <c r="H287" s="32">
        <f t="shared" si="125"/>
        <v>716.6</v>
      </c>
      <c r="I287" s="32">
        <f t="shared" si="125"/>
        <v>716.6</v>
      </c>
      <c r="J287" s="32">
        <f t="shared" si="125"/>
        <v>716.6</v>
      </c>
      <c r="K287" s="162"/>
    </row>
    <row r="288" spans="1:13" ht="12" customHeight="1">
      <c r="A288" s="158" t="s">
        <v>77</v>
      </c>
      <c r="B288" s="159"/>
      <c r="C288" s="159"/>
      <c r="D288" s="159"/>
      <c r="E288" s="159"/>
      <c r="F288" s="159"/>
      <c r="G288" s="159"/>
      <c r="H288" s="159"/>
      <c r="I288" s="159"/>
      <c r="J288" s="159"/>
      <c r="K288" s="160"/>
    </row>
    <row r="289" spans="1:11">
      <c r="A289" s="5"/>
      <c r="B289" s="51" t="s">
        <v>63</v>
      </c>
      <c r="C289" s="52">
        <f>SUM(C290)</f>
        <v>4915.5</v>
      </c>
      <c r="D289" s="53">
        <f>SUM(D290)</f>
        <v>650</v>
      </c>
      <c r="E289" s="53">
        <f t="shared" ref="E289:J289" si="126">SUM(E290)</f>
        <v>682.5</v>
      </c>
      <c r="F289" s="53">
        <f t="shared" si="126"/>
        <v>716.6</v>
      </c>
      <c r="G289" s="53">
        <f t="shared" si="126"/>
        <v>716.6</v>
      </c>
      <c r="H289" s="53">
        <f t="shared" si="126"/>
        <v>716.6</v>
      </c>
      <c r="I289" s="53">
        <f t="shared" si="126"/>
        <v>716.6</v>
      </c>
      <c r="J289" s="53">
        <f t="shared" si="126"/>
        <v>716.6</v>
      </c>
      <c r="K289" s="115">
        <v>67</v>
      </c>
    </row>
    <row r="290" spans="1:11">
      <c r="A290" s="5"/>
      <c r="B290" s="16" t="s">
        <v>4</v>
      </c>
      <c r="C290" s="30">
        <f>SUM(D290:J290)</f>
        <v>4915.5</v>
      </c>
      <c r="D290" s="29">
        <v>650</v>
      </c>
      <c r="E290" s="29">
        <v>682.5</v>
      </c>
      <c r="F290" s="29">
        <v>716.6</v>
      </c>
      <c r="G290" s="29">
        <v>716.6</v>
      </c>
      <c r="H290" s="29">
        <f>SUM(G290)</f>
        <v>716.6</v>
      </c>
      <c r="I290" s="29">
        <f>SUM(H290)</f>
        <v>716.6</v>
      </c>
      <c r="J290" s="29">
        <f>SUM(I290)</f>
        <v>716.6</v>
      </c>
      <c r="K290" s="116"/>
    </row>
    <row r="291" spans="1:11">
      <c r="A291" s="158" t="s">
        <v>99</v>
      </c>
      <c r="B291" s="159"/>
      <c r="C291" s="159"/>
      <c r="D291" s="159"/>
      <c r="E291" s="159"/>
      <c r="F291" s="159"/>
      <c r="G291" s="159"/>
      <c r="H291" s="159"/>
      <c r="I291" s="159"/>
      <c r="J291" s="159"/>
      <c r="K291" s="160"/>
    </row>
    <row r="292" spans="1:11">
      <c r="A292" s="5"/>
      <c r="B292" s="51" t="s">
        <v>63</v>
      </c>
      <c r="C292" s="52">
        <f>SUM(C293)</f>
        <v>2895.6</v>
      </c>
      <c r="D292" s="53">
        <f>SUM(D293)</f>
        <v>2895.6</v>
      </c>
      <c r="E292" s="53">
        <f t="shared" ref="E292:J292" si="127">SUM(E293)</f>
        <v>0</v>
      </c>
      <c r="F292" s="53">
        <f t="shared" si="127"/>
        <v>0</v>
      </c>
      <c r="G292" s="53">
        <f t="shared" si="127"/>
        <v>0</v>
      </c>
      <c r="H292" s="53">
        <f t="shared" si="127"/>
        <v>0</v>
      </c>
      <c r="I292" s="53">
        <f t="shared" si="127"/>
        <v>0</v>
      </c>
      <c r="J292" s="53">
        <f t="shared" si="127"/>
        <v>0</v>
      </c>
      <c r="K292" s="115">
        <v>67</v>
      </c>
    </row>
    <row r="293" spans="1:11">
      <c r="A293" s="5"/>
      <c r="B293" s="16" t="s">
        <v>4</v>
      </c>
      <c r="C293" s="30">
        <f>SUM(D293:J293)</f>
        <v>2895.6</v>
      </c>
      <c r="D293" s="29">
        <v>2895.6</v>
      </c>
      <c r="E293" s="29">
        <v>0</v>
      </c>
      <c r="F293" s="29">
        <v>0</v>
      </c>
      <c r="G293" s="29">
        <v>0</v>
      </c>
      <c r="H293" s="29">
        <f>SUM(G293)</f>
        <v>0</v>
      </c>
      <c r="I293" s="29">
        <f>SUM(H293)</f>
        <v>0</v>
      </c>
      <c r="J293" s="29">
        <f>SUM(I293)</f>
        <v>0</v>
      </c>
      <c r="K293" s="116"/>
    </row>
    <row r="294" spans="1:11" ht="28.5" customHeight="1">
      <c r="A294" s="136" t="s">
        <v>81</v>
      </c>
      <c r="B294" s="150"/>
      <c r="C294" s="150"/>
      <c r="D294" s="150"/>
      <c r="E294" s="150"/>
      <c r="F294" s="150"/>
      <c r="G294" s="150"/>
      <c r="H294" s="150"/>
      <c r="I294" s="150"/>
      <c r="J294" s="150"/>
      <c r="K294" s="151"/>
    </row>
    <row r="295" spans="1:11">
      <c r="A295" s="66"/>
      <c r="B295" s="35" t="s">
        <v>40</v>
      </c>
      <c r="C295" s="32">
        <f t="shared" ref="C295:J295" si="128">SUM(C296)</f>
        <v>631.79999999999995</v>
      </c>
      <c r="D295" s="32">
        <f t="shared" si="128"/>
        <v>229.8</v>
      </c>
      <c r="E295" s="32">
        <f t="shared" si="128"/>
        <v>67</v>
      </c>
      <c r="F295" s="32">
        <f t="shared" si="128"/>
        <v>67</v>
      </c>
      <c r="G295" s="32">
        <f t="shared" si="128"/>
        <v>67</v>
      </c>
      <c r="H295" s="32">
        <f t="shared" si="128"/>
        <v>67</v>
      </c>
      <c r="I295" s="32">
        <f t="shared" si="128"/>
        <v>67</v>
      </c>
      <c r="J295" s="32">
        <f t="shared" si="128"/>
        <v>67</v>
      </c>
      <c r="K295" s="162">
        <v>68</v>
      </c>
    </row>
    <row r="296" spans="1:11">
      <c r="A296" s="65"/>
      <c r="B296" s="36" t="s">
        <v>80</v>
      </c>
      <c r="C296" s="32">
        <f>SUM(D296:J296)</f>
        <v>631.79999999999995</v>
      </c>
      <c r="D296" s="32">
        <v>229.8</v>
      </c>
      <c r="E296" s="32">
        <v>67</v>
      </c>
      <c r="F296" s="32">
        <v>67</v>
      </c>
      <c r="G296" s="32">
        <v>67</v>
      </c>
      <c r="H296" s="32">
        <v>67</v>
      </c>
      <c r="I296" s="32">
        <v>67</v>
      </c>
      <c r="J296" s="32">
        <v>67</v>
      </c>
      <c r="K296" s="162"/>
    </row>
    <row r="297" spans="1:11" ht="12.75" customHeight="1"/>
    <row r="306" ht="12.75" customHeight="1"/>
  </sheetData>
  <mergeCells count="140">
    <mergeCell ref="K292:K293"/>
    <mergeCell ref="K263:K264"/>
    <mergeCell ref="A265:K265"/>
    <mergeCell ref="A278:K278"/>
    <mergeCell ref="K286:K287"/>
    <mergeCell ref="A272:K272"/>
    <mergeCell ref="A275:K275"/>
    <mergeCell ref="K295:K296"/>
    <mergeCell ref="A262:K262"/>
    <mergeCell ref="A294:K294"/>
    <mergeCell ref="K289:K290"/>
    <mergeCell ref="K283:K284"/>
    <mergeCell ref="A282:K282"/>
    <mergeCell ref="A288:K288"/>
    <mergeCell ref="A285:K285"/>
    <mergeCell ref="A269:K269"/>
    <mergeCell ref="A291:K291"/>
    <mergeCell ref="A241:K241"/>
    <mergeCell ref="A259:K259"/>
    <mergeCell ref="A250:K250"/>
    <mergeCell ref="A244:K244"/>
    <mergeCell ref="K242:K243"/>
    <mergeCell ref="A256:K256"/>
    <mergeCell ref="A247:K247"/>
    <mergeCell ref="K245:K246"/>
    <mergeCell ref="K248:K249"/>
    <mergeCell ref="A253:K253"/>
    <mergeCell ref="A235:K235"/>
    <mergeCell ref="K236:K237"/>
    <mergeCell ref="K204:K205"/>
    <mergeCell ref="A206:K206"/>
    <mergeCell ref="A211:K211"/>
    <mergeCell ref="A214:K214"/>
    <mergeCell ref="A238:K238"/>
    <mergeCell ref="K239:K240"/>
    <mergeCell ref="A220:K220"/>
    <mergeCell ref="A229:K229"/>
    <mergeCell ref="K201:K202"/>
    <mergeCell ref="A200:K200"/>
    <mergeCell ref="A223:K223"/>
    <mergeCell ref="K233:K234"/>
    <mergeCell ref="A226:K226"/>
    <mergeCell ref="K230:K231"/>
    <mergeCell ref="K227:K228"/>
    <mergeCell ref="A232:K232"/>
    <mergeCell ref="A189:K189"/>
    <mergeCell ref="A183:K183"/>
    <mergeCell ref="A180:K180"/>
    <mergeCell ref="A217:K217"/>
    <mergeCell ref="K207:K210"/>
    <mergeCell ref="A203:K203"/>
    <mergeCell ref="A162:K162"/>
    <mergeCell ref="A175:K175"/>
    <mergeCell ref="A172:K172"/>
    <mergeCell ref="K198:K199"/>
    <mergeCell ref="A186:K186"/>
    <mergeCell ref="A194:K194"/>
    <mergeCell ref="A197:K197"/>
    <mergeCell ref="K195:K196"/>
    <mergeCell ref="A167:K167"/>
    <mergeCell ref="K168:K171"/>
    <mergeCell ref="A137:K137"/>
    <mergeCell ref="K144:K145"/>
    <mergeCell ref="A86:K86"/>
    <mergeCell ref="A125:K125"/>
    <mergeCell ref="K126:K127"/>
    <mergeCell ref="A131:K131"/>
    <mergeCell ref="A128:K128"/>
    <mergeCell ref="A114:K114"/>
    <mergeCell ref="K110:K112"/>
    <mergeCell ref="A154:K154"/>
    <mergeCell ref="A159:K159"/>
    <mergeCell ref="K123:K124"/>
    <mergeCell ref="A95:K95"/>
    <mergeCell ref="A122:K122"/>
    <mergeCell ref="A146:K146"/>
    <mergeCell ref="A149:K149"/>
    <mergeCell ref="A134:K134"/>
    <mergeCell ref="A143:K143"/>
    <mergeCell ref="A140:K140"/>
    <mergeCell ref="A75:K75"/>
    <mergeCell ref="K119:K121"/>
    <mergeCell ref="A118:K118"/>
    <mergeCell ref="K76:K77"/>
    <mergeCell ref="A91:K91"/>
    <mergeCell ref="A100:K100"/>
    <mergeCell ref="I1:K1"/>
    <mergeCell ref="K8:K9"/>
    <mergeCell ref="G23:G24"/>
    <mergeCell ref="A60:K60"/>
    <mergeCell ref="K58:K59"/>
    <mergeCell ref="A42:K42"/>
    <mergeCell ref="C23:C24"/>
    <mergeCell ref="D23:D24"/>
    <mergeCell ref="K52:K53"/>
    <mergeCell ref="B8:B9"/>
    <mergeCell ref="C8:J8"/>
    <mergeCell ref="A22:K22"/>
    <mergeCell ref="A2:K2"/>
    <mergeCell ref="A6:K6"/>
    <mergeCell ref="A8:A9"/>
    <mergeCell ref="A3:K3"/>
    <mergeCell ref="A4:K4"/>
    <mergeCell ref="A5:K5"/>
    <mergeCell ref="A38:K38"/>
    <mergeCell ref="K49:K50"/>
    <mergeCell ref="A31:K31"/>
    <mergeCell ref="A23:A24"/>
    <mergeCell ref="I23:I24"/>
    <mergeCell ref="H23:H24"/>
    <mergeCell ref="K115:K117"/>
    <mergeCell ref="A48:K48"/>
    <mergeCell ref="A63:K63"/>
    <mergeCell ref="K70:K71"/>
    <mergeCell ref="A66:K66"/>
    <mergeCell ref="K64:K65"/>
    <mergeCell ref="K79:K80"/>
    <mergeCell ref="K101:K104"/>
    <mergeCell ref="A54:K54"/>
    <mergeCell ref="A51:K51"/>
    <mergeCell ref="A69:K69"/>
    <mergeCell ref="K67:K68"/>
    <mergeCell ref="F23:F24"/>
    <mergeCell ref="J23:J24"/>
    <mergeCell ref="A45:K45"/>
    <mergeCell ref="A34:K34"/>
    <mergeCell ref="K55:K56"/>
    <mergeCell ref="A57:K57"/>
    <mergeCell ref="E23:E24"/>
    <mergeCell ref="K39:K40"/>
    <mergeCell ref="K73:K74"/>
    <mergeCell ref="A78:K78"/>
    <mergeCell ref="K46:K47"/>
    <mergeCell ref="K23:K24"/>
    <mergeCell ref="A109:K109"/>
    <mergeCell ref="A105:K105"/>
    <mergeCell ref="K61:K62"/>
    <mergeCell ref="A81:K81"/>
    <mergeCell ref="A27:K27"/>
    <mergeCell ref="A72:K72"/>
  </mergeCells>
  <phoneticPr fontId="0" type="noConversion"/>
  <pageMargins left="0.51181102362204722" right="0.31496062992125984" top="0.94488188976377963" bottom="0.59055118110236227" header="0.51181102362204722" footer="0.31496062992125984"/>
  <pageSetup paperSize="9" scale="95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2014-09-03T03:21:17Z</cp:lastPrinted>
  <dcterms:created xsi:type="dcterms:W3CDTF">2013-09-11T09:57:45Z</dcterms:created>
  <dcterms:modified xsi:type="dcterms:W3CDTF">2014-10-14T03:33:00Z</dcterms:modified>
</cp:coreProperties>
</file>