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\ПОСТАНОВЛЕНИЯ\Администрация СГО\ЖКХ\Об утверждении\2018\Об утверждении\28.09.2018 № 982\"/>
    </mc:Choice>
  </mc:AlternateContent>
  <xr:revisionPtr revIDLastSave="0" documentId="8_{FD927BB5-3069-42F7-8BC4-1043390E7A4C}" xr6:coauthVersionLast="40" xr6:coauthVersionMax="40" xr10:uidLastSave="{00000000-0000-0000-0000-000000000000}"/>
  <bookViews>
    <workbookView xWindow="120" yWindow="180" windowWidth="15135" windowHeight="8730" tabRatio="741" firstSheet="1" activeTab="1" xr2:uid="{00000000-000D-0000-FFFF-FFFF00000000}"/>
  </bookViews>
  <sheets>
    <sheet name="ресурсное обеспечение" sheetId="9" r:id="rId1"/>
    <sheet name="модернизация" sheetId="2" r:id="rId2"/>
  </sheets>
  <definedNames>
    <definedName name="_xlnm.Print_Area" localSheetId="1">модернизация!$A$2:$N$112</definedName>
    <definedName name="_xlnm.Print_Area" localSheetId="0">'ресурсное обеспечение'!$A$1:$H$59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" l="1"/>
  <c r="D19" i="2"/>
  <c r="D27" i="2"/>
  <c r="D35" i="2"/>
  <c r="D43" i="2"/>
  <c r="D51" i="2"/>
  <c r="D58" i="2"/>
  <c r="D66" i="2"/>
  <c r="D74" i="2"/>
  <c r="D82" i="2"/>
  <c r="D90" i="2"/>
  <c r="D97" i="2"/>
  <c r="D105" i="2"/>
  <c r="D112" i="2"/>
  <c r="G19" i="2"/>
  <c r="E27" i="2"/>
  <c r="F27" i="2"/>
  <c r="G27" i="2"/>
  <c r="E105" i="2"/>
  <c r="F105" i="2"/>
  <c r="G105" i="2"/>
  <c r="G10" i="2"/>
  <c r="G51" i="2"/>
  <c r="F35" i="2"/>
  <c r="G35" i="2"/>
  <c r="F19" i="2"/>
  <c r="E82" i="2"/>
  <c r="G97" i="2"/>
  <c r="F97" i="2"/>
  <c r="E97" i="2"/>
  <c r="G90" i="2"/>
  <c r="F90" i="2"/>
  <c r="E90" i="2"/>
  <c r="G82" i="2"/>
  <c r="F82" i="2"/>
  <c r="G74" i="2"/>
  <c r="F74" i="2"/>
  <c r="E74" i="2"/>
  <c r="G66" i="2"/>
  <c r="F66" i="2"/>
  <c r="E66" i="2"/>
  <c r="G58" i="2"/>
  <c r="F58" i="2"/>
  <c r="E58" i="2"/>
  <c r="F51" i="2"/>
  <c r="E51" i="2"/>
  <c r="G43" i="2"/>
  <c r="F43" i="2"/>
  <c r="E43" i="2"/>
  <c r="E35" i="2"/>
  <c r="E19" i="2"/>
  <c r="F10" i="2"/>
  <c r="E112" i="2"/>
  <c r="G112" i="2"/>
  <c r="F112" i="2"/>
  <c r="F21" i="9"/>
  <c r="D51" i="9"/>
  <c r="E45" i="9"/>
  <c r="E51" i="9"/>
  <c r="F23" i="9"/>
  <c r="H16" i="9"/>
  <c r="G16" i="9"/>
  <c r="E19" i="9"/>
  <c r="E56" i="9"/>
  <c r="E22" i="9"/>
  <c r="E58" i="9"/>
  <c r="E37" i="9"/>
  <c r="D42" i="9"/>
  <c r="D43" i="9"/>
  <c r="D44" i="9"/>
  <c r="D56" i="9"/>
  <c r="C56" i="9"/>
  <c r="D57" i="9"/>
  <c r="D58" i="9"/>
  <c r="C58" i="9"/>
  <c r="D59" i="9"/>
  <c r="E38" i="9"/>
  <c r="E36" i="9"/>
  <c r="E35" i="9"/>
  <c r="E30" i="9"/>
  <c r="E23" i="9"/>
  <c r="D49" i="9"/>
  <c r="F50" i="9"/>
  <c r="F52" i="9"/>
  <c r="E50" i="9"/>
  <c r="E52" i="9"/>
  <c r="D52" i="9"/>
  <c r="E49" i="9"/>
  <c r="D50" i="9"/>
  <c r="F42" i="9"/>
  <c r="F43" i="9"/>
  <c r="F44" i="9"/>
  <c r="F45" i="9"/>
  <c r="G42" i="9"/>
  <c r="G12" i="9"/>
  <c r="G43" i="9"/>
  <c r="G44" i="9"/>
  <c r="G14" i="9"/>
  <c r="G45" i="9"/>
  <c r="G15" i="9"/>
  <c r="H42" i="9"/>
  <c r="H43" i="9"/>
  <c r="H13" i="9"/>
  <c r="H45" i="9"/>
  <c r="H15" i="9"/>
  <c r="D27" i="9"/>
  <c r="C27" i="9"/>
  <c r="D28" i="9"/>
  <c r="C28" i="9"/>
  <c r="D29" i="9"/>
  <c r="C29" i="9"/>
  <c r="D30" i="9"/>
  <c r="D38" i="9"/>
  <c r="D37" i="9"/>
  <c r="D36" i="9"/>
  <c r="D35" i="9"/>
  <c r="G23" i="9"/>
  <c r="H23" i="9"/>
  <c r="F31" i="9"/>
  <c r="G31" i="9"/>
  <c r="H31" i="9"/>
  <c r="G46" i="9"/>
  <c r="H46" i="9"/>
  <c r="F53" i="9"/>
  <c r="G53" i="9"/>
  <c r="H53" i="9"/>
  <c r="E20" i="9"/>
  <c r="F49" i="9"/>
  <c r="H44" i="9"/>
  <c r="H14" i="9"/>
  <c r="E42" i="9"/>
  <c r="E59" i="9"/>
  <c r="D45" i="9"/>
  <c r="E57" i="9"/>
  <c r="F51" i="9"/>
  <c r="C35" i="9"/>
  <c r="C30" i="9"/>
  <c r="C37" i="9"/>
  <c r="F39" i="9"/>
  <c r="E53" i="9"/>
  <c r="C38" i="9"/>
  <c r="F15" i="9"/>
  <c r="E31" i="9"/>
  <c r="C52" i="9"/>
  <c r="F46" i="9"/>
  <c r="D46" i="9"/>
  <c r="C49" i="9"/>
  <c r="F12" i="9"/>
  <c r="C59" i="9"/>
  <c r="C57" i="9"/>
  <c r="D53" i="9"/>
  <c r="E12" i="9"/>
  <c r="F13" i="9"/>
  <c r="E13" i="9"/>
  <c r="C36" i="9"/>
  <c r="D23" i="9"/>
  <c r="C23" i="9"/>
  <c r="D31" i="9"/>
  <c r="C50" i="9"/>
  <c r="F14" i="9"/>
  <c r="E16" i="9"/>
  <c r="D21" i="9"/>
  <c r="C21" i="9"/>
  <c r="D22" i="9"/>
  <c r="F16" i="9"/>
  <c r="G13" i="9"/>
  <c r="G39" i="9"/>
  <c r="G10" i="9"/>
  <c r="C44" i="9"/>
  <c r="D39" i="9"/>
  <c r="C42" i="9"/>
  <c r="E39" i="9"/>
  <c r="E15" i="9"/>
  <c r="C45" i="9"/>
  <c r="H12" i="9"/>
  <c r="H39" i="9"/>
  <c r="H10" i="9"/>
  <c r="E46" i="9"/>
  <c r="C51" i="9"/>
  <c r="E14" i="9"/>
  <c r="D19" i="9"/>
  <c r="D20" i="9"/>
  <c r="C43" i="9"/>
  <c r="C53" i="9"/>
  <c r="C46" i="9"/>
  <c r="F10" i="9"/>
  <c r="C31" i="9"/>
  <c r="C14" i="9"/>
  <c r="D14" i="9"/>
  <c r="C20" i="9"/>
  <c r="C13" i="9"/>
  <c r="D13" i="9"/>
  <c r="D12" i="9"/>
  <c r="D16" i="9"/>
  <c r="C19" i="9"/>
  <c r="C12" i="9"/>
  <c r="D15" i="9"/>
  <c r="C22" i="9"/>
  <c r="C15" i="9"/>
  <c r="C39" i="9"/>
  <c r="E10" i="9"/>
  <c r="C16" i="9"/>
  <c r="C10" i="9"/>
  <c r="D10" i="9"/>
</calcChain>
</file>

<file path=xl/sharedStrings.xml><?xml version="1.0" encoding="utf-8"?>
<sst xmlns="http://schemas.openxmlformats.org/spreadsheetml/2006/main" count="410" uniqueCount="134">
  <si>
    <t>Глава V.РЕСУРСНОЕ ОБЕСПЕЧЕНИЕ ПРОГРАММЫ</t>
  </si>
  <si>
    <r>
      <t xml:space="preserve">Приложение № </t>
    </r>
    <r>
      <rPr>
        <sz val="9"/>
        <rFont val="Arial Cyr"/>
        <charset val="204"/>
      </rPr>
      <t xml:space="preserve">1                                                         к постановлению №                                      от 29.12.2012г. </t>
    </r>
  </si>
  <si>
    <t>Ресурсное обеспечение Программы представлено в таблице 1</t>
  </si>
  <si>
    <t>№ п/п</t>
  </si>
  <si>
    <t>наименование подпрограммы</t>
  </si>
  <si>
    <t>объем финансирования ( тыс.руб.)</t>
  </si>
  <si>
    <t>всего</t>
  </si>
  <si>
    <t>в том числе по годам</t>
  </si>
  <si>
    <t>всего по Программе:</t>
  </si>
  <si>
    <t>в том числе по источникам финансирования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</si>
  <si>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</si>
  <si>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</si>
  <si>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</si>
  <si>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</si>
  <si>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>"Модернизация объектов коммунальной</t>
  </si>
  <si>
    <t>инфраструктуры", всего:</t>
  </si>
  <si>
    <t>"Оказание молодым семьям государственной</t>
  </si>
  <si>
    <t>поддержки для улучшения жилищных</t>
  </si>
  <si>
    <t>условий", всего:</t>
  </si>
  <si>
    <t>"Предоставление работникам бюджетной</t>
  </si>
  <si>
    <t xml:space="preserve">сферы социальных выплат на </t>
  </si>
  <si>
    <t>приобретение или строительство жилья", всего:</t>
  </si>
  <si>
    <t xml:space="preserve">"Подготовка земельных участков для </t>
  </si>
  <si>
    <t>освоения в целях жилищного строительства", всего:</t>
  </si>
  <si>
    <t>"Мероприятия по переселению граждан из жилищного</t>
  </si>
  <si>
    <t>фонда, признанного непригодным для проживания",всего:</t>
  </si>
  <si>
    <t>"Формирование жилищного фонда, предоставляемого по</t>
  </si>
  <si>
    <t>договорам социального найма и договорам найма, всего:</t>
  </si>
  <si>
    <t>ПРИЛОЖЕНИЕ 1                                                             
к  программе «Комплексного развития                                                                                                                                                                                                            транспортной  инфраструктуры Североуральского                                                                                                                                                                                                                            городского округа
на 2018 - 2030 годы»</t>
  </si>
  <si>
    <t>План мероприятий программы "Комплексного  развития транспортной инфраструктуры Североуральского городского округа на 2018 - 2030 годы"</t>
  </si>
  <si>
    <t>Наименование подпрограммы, структурного подразделения, основного мероприятия, мероприятий ведомственной целевой программы</t>
  </si>
  <si>
    <t>Срок сдачи объекта мероприятия (проведения мероприятия)</t>
  </si>
  <si>
    <t>Планируемые объемы финансирование, тыс.руб.</t>
  </si>
  <si>
    <t>Адрес</t>
  </si>
  <si>
    <t>фед. бюджет</t>
  </si>
  <si>
    <t xml:space="preserve">обл. бюджет </t>
  </si>
  <si>
    <t xml:space="preserve">местный. бюджет </t>
  </si>
  <si>
    <t>внебюджетные средства</t>
  </si>
  <si>
    <t>Всего за 2018 год</t>
  </si>
  <si>
    <t>2018 год</t>
  </si>
  <si>
    <t>-</t>
  </si>
  <si>
    <t>Разработка ПСД на реконструкцию ул Каржавина с благоустройством ,обочинами и дорожной разметкой</t>
  </si>
  <si>
    <t>624480, Свердловская область, Североуральский ГО</t>
  </si>
  <si>
    <t>Реконструкция (укладка усовершенствованного  дорожного покрытия ) дорог п.Калья 0.580 км</t>
  </si>
  <si>
    <t xml:space="preserve">Капитальный ремонт автомобильных дорог общего пользования местного значения и искусственных сооружений, расположенных на них </t>
  </si>
  <si>
    <t>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</si>
  <si>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Установка остановочных пунктов г.Североуральск</t>
  </si>
  <si>
    <t>Установка искусственного освещения транспортных и пешеходных зон  микрорайон Центральный</t>
  </si>
  <si>
    <t>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</si>
  <si>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4</t>
  </si>
  <si>
    <t>5</t>
  </si>
  <si>
    <t>6</t>
  </si>
  <si>
    <t>7</t>
  </si>
  <si>
    <t>Всего за 2019 год</t>
  </si>
  <si>
    <t>2019 год</t>
  </si>
  <si>
    <t>Разработка ПСД на реконструкцию ул Павла Баянова с благоустройством ,доржными знаками и разметкой</t>
  </si>
  <si>
    <t>Усовершенствование дорожного покрытия улиц мкр Южный г.Североуральск</t>
  </si>
  <si>
    <t>Реконструкция ул.Каржавина с благоустройством, обочинами и дорожной разметкой 1,620 км,  этап</t>
  </si>
  <si>
    <t>Обустройство пешеходных зон  площади Мира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</si>
  <si>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</si>
  <si>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пешеходного моста через р. Сарайная, по ул. Молодежная (протяженность 89,6м, ширина 5м, высота 7,3м, 
</t>
  </si>
  <si>
    <t>Всего за 2020 год</t>
  </si>
  <si>
    <t>2020 год</t>
  </si>
  <si>
    <t>Реконструкция ул Каржавина с благоустройством .доржными знаками и разметкой</t>
  </si>
  <si>
    <t>Ямочный ремонт</t>
  </si>
  <si>
    <t xml:space="preserve">Ремонт автомобильных дорог  города Североуральска (ул.Декабристов,ул Хохякова), улицы п. Бокситы п. Бояновка </t>
  </si>
  <si>
    <t>Реконструкция   ул Павла Баянова с благоустройством ,дорожными знаками и разметкой 1 этап</t>
  </si>
  <si>
    <t>Всего за 2021 год</t>
  </si>
  <si>
    <t>2021 год</t>
  </si>
  <si>
    <t>Ремонт автомобильных дорог  города Североуральска (ул. Буденного, ул. Пирогова), улицы п. Сосьва п. Покровск-Уральский</t>
  </si>
  <si>
    <t>Ремонт улиц с установка искусственного освещения микрорайон Крутой Лог</t>
  </si>
  <si>
    <t>Реконструкция пешеходногоСкотопрогонный мост через р. Вагран, 1-я очередь (протяженность 40м, ширина 2м, высота 5м,</t>
  </si>
  <si>
    <t>Установка остановочных павильонов,оборудованных для маломобильных граждан</t>
  </si>
  <si>
    <t>Всего за 2022 год</t>
  </si>
  <si>
    <t>2022 год</t>
  </si>
  <si>
    <t>Реконструкция   ул Павла Баянова с благоустройством ,дорожными знаками и разметкой 2 этап</t>
  </si>
  <si>
    <t>Усовершенствование дорожного покрытия дорог с. Всеволодо-Благодатское</t>
  </si>
  <si>
    <t xml:space="preserve">Ремонт МИ "Автодорожный бетонный мост через р. Сарайная по ул. Буденного ПК.46.34 (протяженность 15м,  шириной 7м, высота 2м) </t>
  </si>
  <si>
    <t>Обустройство пешеходных и велосипедных дорожек в Георгиевском парке</t>
  </si>
  <si>
    <t>Мероприятия, направленные на обеспечение безопасности дорожного движения</t>
  </si>
  <si>
    <t>Всего за 2023 год</t>
  </si>
  <si>
    <t>2023 год</t>
  </si>
  <si>
    <t>Реконструкция ул.Свердлова с благоустройством  1,077 км</t>
  </si>
  <si>
    <t>Обустройство пешеходной зоны  р-он Автовокзала</t>
  </si>
  <si>
    <t>Установка искусственного освещения над дорожной и  пешеходной зоной п.Калья</t>
  </si>
  <si>
    <t>Ремонт МИ "Автодорожный железобетонный мост  по ул. Каржавина через  р. Сарайная  (протяженность 30м,  ширина 7м, высота 5м)"</t>
  </si>
  <si>
    <t>Всего за 2024 год</t>
  </si>
  <si>
    <t>2024 год</t>
  </si>
  <si>
    <t xml:space="preserve">Капитальный ремонт автодороги  п. Черемухово - с. Всеволодо-Благодатское  21км 5 категория 1 Этап
</t>
  </si>
  <si>
    <t>Реконструкция дорожного покрытия ул Квартала МЖК</t>
  </si>
  <si>
    <t>Капитальный ремонт участков а/д Г.Североуральск- г.Ивдель (3категория) 1этап</t>
  </si>
  <si>
    <t>Ямочный ремонт дорожного покрытия</t>
  </si>
  <si>
    <t>Установка искусственного освещения п.3 Северный</t>
  </si>
  <si>
    <t>Всего за 2025 год</t>
  </si>
  <si>
    <t>Капитальный ремонт а/д Г.Североуральск- г.Ивдель (3категория)  (частично) 2 этап</t>
  </si>
  <si>
    <t>2025 год</t>
  </si>
  <si>
    <t>Ремонт внутриквартальных дворовых территорий и проездов многоквартирных жилых домов</t>
  </si>
  <si>
    <t>Реконструкция дорожного полотна улиц (114квартал)</t>
  </si>
  <si>
    <t>Ремонт МИ "Автодорожный бетонный мост через р. Колонга на микрорайон Горный (протяженность 40м, ширина 7м, высота 5м, ограждение)."</t>
  </si>
  <si>
    <t>Реконструкция гаражных кооперативов 1 этап</t>
  </si>
  <si>
    <t>Всего за 2026 год</t>
  </si>
  <si>
    <t>2026 год</t>
  </si>
  <si>
    <t>Усовершенствование дорожного покрытия ул.Ватутина 2,800км</t>
  </si>
  <si>
    <t xml:space="preserve">Ремонт внутриквартальных дворовых территорий и проездов многоквартирных жилых домов </t>
  </si>
  <si>
    <t>Реконструкция гаражных кооперативов 2 этап</t>
  </si>
  <si>
    <t>Ремонт МИ "Автодорожный мост по ул. Ленина через р. Сарайная ( протяженность 30м, ширина 7м, высота 5м, ограждение), площадь – 2174 кв.м."</t>
  </si>
  <si>
    <t>Капитальный ремонт а/д Г.Североуральск- г.Ивдель (3категория)  (частично) 3этап</t>
  </si>
  <si>
    <t>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</si>
  <si>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Всего за 2027 год</t>
  </si>
  <si>
    <t>2027 год</t>
  </si>
  <si>
    <t>Капитальный ремонт а/д г. Североуральск - п. Баяновка 12 ,55 км (4категория) 1 этап</t>
  </si>
  <si>
    <t>Реконструкция гаражных кооперативов 3 этап</t>
  </si>
  <si>
    <t>Автодорожный бетонный мост р. Вагран ПК23.45. на очистные сооружения (протяженность 40м,  ширина 7м, высота 2м, ограждение).</t>
  </si>
  <si>
    <t>Усовершенствование дорожного полотна п. 3 Северный</t>
  </si>
  <si>
    <t>Всего за 2028 год</t>
  </si>
  <si>
    <t>2028 год</t>
  </si>
  <si>
    <t>Ремонт внутриквартальных дворовых территорий и проездов домов Больничного городка</t>
  </si>
  <si>
    <t>Капитальный ремонт а/д г. Североуральск - п. Баяновка 12 ,55 км (4категория) 2 этап</t>
  </si>
  <si>
    <t xml:space="preserve">Строительство автомобильных стоянок </t>
  </si>
  <si>
    <t xml:space="preserve">Усовершенствование дорожного полотна п. </t>
  </si>
  <si>
    <t>Всего за 2029 год</t>
  </si>
  <si>
    <t>2029 год</t>
  </si>
  <si>
    <t>Усоверенствование дорожного покрытия п.Баяновка</t>
  </si>
  <si>
    <t>Установка искусственного освещения  внутриквартальных домовых террирорий</t>
  </si>
  <si>
    <t>Капитальный ремонт а/д г. Североуральск - п. Баяновка 12 ,55 км (4категория) 3 этап</t>
  </si>
  <si>
    <t>реконструкция дорожного покрытия поселок Покровск-Уральский</t>
  </si>
  <si>
    <t>Установка капитальног покрытия автомобильная дорога г. Североуральск – п. Старая Сама (34 км)</t>
  </si>
  <si>
    <t>Всего за 2030 год</t>
  </si>
  <si>
    <t>2030 год</t>
  </si>
  <si>
    <t>Ремонт ад п. Калья - аэропорт 4,05 км 4 категория с укладкой усовершенствованного покрытия</t>
  </si>
  <si>
    <t>установка капитального покрытия (частично)автомобильной дорога п. Всеволодо-Благодатское – Лангур 30км.</t>
  </si>
  <si>
    <t xml:space="preserve">Строительство велосипедных дорожек 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</si>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</sst>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0" fillId="0" borderId="1" xfId="0" applyBorder="1" applyAlignment="1">
      <alignment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0" fillId="0" borderId="0" xfId="0" applyNumberFormat="1"/>
    <xf numFmtId="165" fontId="1" fillId="0" borderId="0" xfId="0" applyNumberFormat="1" applyFont="1"/>
    <xf numFmtId="0" fontId="5" fillId="0" borderId="4" xfId="0" applyFont="1" applyBorder="1" applyAlignment="1">
      <alignment wrapText="1"/>
    </xf>
    <xf numFmtId="0" fontId="8" fillId="0" borderId="0" xfId="0" applyFont="1"/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8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1" fontId="7" fillId="6" borderId="1" xfId="0" applyNumberFormat="1" applyFont="1" applyFill="1" applyBorder="1" applyAlignment="1" applyProtection="1">
      <alignment horizontal="center" vertical="top" wrapText="1"/>
      <protection locked="0"/>
    </xf>
    <xf numFmtId="2" fontId="7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center" vertical="top"/>
    </xf>
    <xf numFmtId="165" fontId="5" fillId="0" borderId="4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0</xdr:rowOff>
    </xdr:from>
    <xdr:to>
      <xdr:col>12</xdr:col>
      <xdr:colOff>0</xdr:colOff>
      <xdr:row>2</xdr:row>
      <xdr:rowOff>9525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791950" y="0"/>
          <a:ext cx="27146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view="pageBreakPreview" topLeftCell="A4" zoomScaleSheetLayoutView="100" workbookViewId="0" xr3:uid="{AEA406A1-0E4B-5B11-9CD5-51D6E497D94C}">
      <selection activeCell="E26" sqref="E26"/>
    </sheetView>
  </sheetViews>
  <sheetFormatPr defaultRowHeight="12.75"/>
  <cols>
    <col min="1" max="1" width="3.42578125" customWidth="1"/>
    <col min="2" max="2" width="41.28515625" customWidth="1"/>
    <col min="3" max="3" width="11" customWidth="1"/>
    <col min="4" max="7" width="10.28515625" customWidth="1"/>
    <col min="8" max="8" width="11.85546875" customWidth="1"/>
    <col min="9" max="9" width="10.7109375" bestFit="1" customWidth="1"/>
  </cols>
  <sheetData>
    <row r="1" spans="1:9">
      <c r="B1" s="2"/>
      <c r="C1" s="68"/>
      <c r="D1" s="68"/>
      <c r="E1" s="68"/>
      <c r="F1" s="68"/>
      <c r="G1" s="68"/>
      <c r="H1" s="68"/>
      <c r="I1" s="2"/>
    </row>
    <row r="2" spans="1:9" ht="15.75" customHeight="1">
      <c r="B2" s="3" t="s">
        <v>0</v>
      </c>
      <c r="C2" s="3"/>
      <c r="F2" s="69" t="s">
        <v>1</v>
      </c>
      <c r="G2" s="70"/>
      <c r="H2" s="70"/>
    </row>
    <row r="3" spans="1:9" ht="1.5" customHeight="1">
      <c r="F3" s="70"/>
      <c r="G3" s="70"/>
      <c r="H3" s="70"/>
    </row>
    <row r="4" spans="1:9">
      <c r="B4" s="3" t="s">
        <v>2</v>
      </c>
      <c r="F4" s="70"/>
      <c r="G4" s="70"/>
      <c r="H4" s="70"/>
    </row>
    <row r="5" spans="1:9">
      <c r="F5" s="71"/>
      <c r="G5" s="71"/>
      <c r="H5" s="71"/>
    </row>
    <row r="6" spans="1:9" ht="15.75" customHeight="1">
      <c r="A6" s="64" t="s">
        <v>3</v>
      </c>
      <c r="B6" s="67" t="s">
        <v>4</v>
      </c>
      <c r="C6" s="65" t="s">
        <v>5</v>
      </c>
      <c r="D6" s="65"/>
      <c r="E6" s="65"/>
      <c r="F6" s="65"/>
      <c r="G6" s="65"/>
      <c r="H6" s="65"/>
    </row>
    <row r="7" spans="1:9">
      <c r="A7" s="64"/>
      <c r="B7" s="67"/>
      <c r="C7" s="65" t="s">
        <v>6</v>
      </c>
      <c r="D7" s="65" t="s">
        <v>7</v>
      </c>
      <c r="E7" s="65"/>
      <c r="F7" s="65"/>
      <c r="G7" s="65"/>
      <c r="H7" s="65"/>
    </row>
    <row r="8" spans="1:9">
      <c r="A8" s="64"/>
      <c r="B8" s="67"/>
      <c r="C8" s="65"/>
      <c r="D8" s="4">
        <v>2011</v>
      </c>
      <c r="E8" s="4">
        <v>2012</v>
      </c>
      <c r="F8" s="4">
        <v>2013</v>
      </c>
      <c r="G8" s="4">
        <v>2014</v>
      </c>
      <c r="H8" s="4">
        <v>2015</v>
      </c>
    </row>
    <row r="9" spans="1:9" ht="10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9">
      <c r="A10" s="62">
        <v>1</v>
      </c>
      <c r="B10" s="6" t="s">
        <v>8</v>
      </c>
      <c r="C10" s="7" t="e">
        <f t="shared" ref="C10:H10" si="0">C16+C23+C31+C39+C46+C53</f>
        <v>#REF!</v>
      </c>
      <c r="D10" s="7" t="e">
        <f t="shared" si="0"/>
        <v>#REF!</v>
      </c>
      <c r="E10" s="7" t="e">
        <f t="shared" si="0"/>
        <v>#REF!</v>
      </c>
      <c r="F10" s="7" t="e">
        <f t="shared" si="0"/>
        <v>#REF!</v>
      </c>
      <c r="G10" s="7" t="e">
        <f t="shared" si="0"/>
        <v>#REF!</v>
      </c>
      <c r="H10" s="7" t="e">
        <f t="shared" si="0"/>
        <v>#REF!</v>
      </c>
    </row>
    <row r="11" spans="1:9">
      <c r="A11" s="62"/>
      <c r="B11" s="8" t="s">
        <v>9</v>
      </c>
      <c r="C11" s="9"/>
      <c r="D11" s="9"/>
      <c r="E11" s="9"/>
      <c r="F11" s="9"/>
      <c r="G11" s="9"/>
      <c r="H11" s="10"/>
    </row>
    <row r="12" spans="1:9">
      <c r="A12" s="62"/>
      <c r="B12" s="8" t="s">
        <v>10</v>
      </c>
      <c r="C12" s="9" t="e">
        <f>C19+C27+C35+C42+C49+C56</f>
        <v>#REF!</v>
      </c>
      <c r="D12" s="9" t="e">
        <f>D19+D27+D35+D42+D49+D56</f>
        <v>#REF!</v>
      </c>
      <c r="E12" s="9" t="e">
        <f t="shared" ref="D12:H15" si="1">E19+E27+E35+E42+E49+E56</f>
        <v>#REF!</v>
      </c>
      <c r="F12" s="9" t="e">
        <f t="shared" si="1"/>
        <v>#REF!</v>
      </c>
      <c r="G12" s="9" t="e">
        <f t="shared" si="1"/>
        <v>#REF!</v>
      </c>
      <c r="H12" s="9" t="e">
        <f t="shared" si="1"/>
        <v>#REF!</v>
      </c>
    </row>
    <row r="13" spans="1:9">
      <c r="A13" s="62"/>
      <c r="B13" s="8" t="s">
        <v>11</v>
      </c>
      <c r="C13" s="9" t="e">
        <f>C20+C28+C36+C43+C50+C57</f>
        <v>#REF!</v>
      </c>
      <c r="D13" s="9" t="e">
        <f t="shared" si="1"/>
        <v>#REF!</v>
      </c>
      <c r="E13" s="9" t="e">
        <f t="shared" si="1"/>
        <v>#REF!</v>
      </c>
      <c r="F13" s="9" t="e">
        <f t="shared" si="1"/>
        <v>#REF!</v>
      </c>
      <c r="G13" s="9" t="e">
        <f t="shared" si="1"/>
        <v>#REF!</v>
      </c>
      <c r="H13" s="9" t="e">
        <f t="shared" si="1"/>
        <v>#REF!</v>
      </c>
    </row>
    <row r="14" spans="1:9">
      <c r="A14" s="62"/>
      <c r="B14" s="8" t="s">
        <v>12</v>
      </c>
      <c r="C14" s="9" t="e">
        <f>C21+C29+C37+C44+C51+C58</f>
        <v>#REF!</v>
      </c>
      <c r="D14" s="9" t="e">
        <f t="shared" si="1"/>
        <v>#REF!</v>
      </c>
      <c r="E14" s="9" t="e">
        <f t="shared" si="1"/>
        <v>#REF!</v>
      </c>
      <c r="F14" s="9" t="e">
        <f t="shared" si="1"/>
        <v>#REF!</v>
      </c>
      <c r="G14" s="9" t="e">
        <f t="shared" si="1"/>
        <v>#REF!</v>
      </c>
      <c r="H14" s="9" t="e">
        <f t="shared" si="1"/>
        <v>#REF!</v>
      </c>
      <c r="I14" s="11"/>
    </row>
    <row r="15" spans="1:9">
      <c r="A15" s="62"/>
      <c r="B15" s="8" t="s">
        <v>13</v>
      </c>
      <c r="C15" s="9" t="e">
        <f>C22+C30+C38+C45+C52+C59</f>
        <v>#REF!</v>
      </c>
      <c r="D15" s="9" t="e">
        <f t="shared" si="1"/>
        <v>#REF!</v>
      </c>
      <c r="E15" s="9" t="e">
        <f>E22+E30+E38+E45+E52+E59</f>
        <v>#REF!</v>
      </c>
      <c r="F15" s="9" t="e">
        <f t="shared" si="1"/>
        <v>#REF!</v>
      </c>
      <c r="G15" s="9" t="e">
        <f t="shared" si="1"/>
        <v>#REF!</v>
      </c>
      <c r="H15" s="9" t="e">
        <f t="shared" si="1"/>
        <v>#REF!</v>
      </c>
    </row>
    <row r="16" spans="1:9">
      <c r="A16" s="62">
        <v>2</v>
      </c>
      <c r="B16" s="12" t="s">
        <v>14</v>
      </c>
      <c r="C16" s="58" t="e">
        <f>D16+E16+F16+G16+H16</f>
        <v>#REF!</v>
      </c>
      <c r="D16" s="58" t="e">
        <f>D19+D20+D21+D22</f>
        <v>#REF!</v>
      </c>
      <c r="E16" s="58" t="e">
        <f>E19+E20+E21+E22</f>
        <v>#REF!</v>
      </c>
      <c r="F16" s="58" t="e">
        <f>F19+F20+F21+F22</f>
        <v>#REF!</v>
      </c>
      <c r="G16" s="58">
        <f>G19+G20+G21+G22</f>
        <v>21950</v>
      </c>
      <c r="H16" s="60">
        <f>H19+H20+H21+H22</f>
        <v>11050</v>
      </c>
      <c r="I16" s="11"/>
    </row>
    <row r="17" spans="1:12">
      <c r="A17" s="62"/>
      <c r="B17" s="13" t="s">
        <v>15</v>
      </c>
      <c r="C17" s="59"/>
      <c r="D17" s="59"/>
      <c r="E17" s="59"/>
      <c r="F17" s="59"/>
      <c r="G17" s="59"/>
      <c r="H17" s="61"/>
    </row>
    <row r="18" spans="1:12">
      <c r="A18" s="62"/>
      <c r="B18" s="8" t="s">
        <v>9</v>
      </c>
      <c r="C18" s="9"/>
      <c r="D18" s="9"/>
      <c r="E18" s="9"/>
      <c r="F18" s="9"/>
      <c r="G18" s="9"/>
      <c r="H18" s="10"/>
    </row>
    <row r="19" spans="1:12">
      <c r="A19" s="62"/>
      <c r="B19" s="8" t="s">
        <v>10</v>
      </c>
      <c r="C19" s="9" t="e">
        <f>D19+E19+F19+G19+H19</f>
        <v>#REF!</v>
      </c>
      <c r="D19" s="9" t="e">
        <f>модернизация!#REF!</f>
        <v>#REF!</v>
      </c>
      <c r="E19" s="9" t="e">
        <f>модернизация!#REF!</f>
        <v>#REF!</v>
      </c>
      <c r="F19" s="9">
        <v>0</v>
      </c>
      <c r="G19" s="9">
        <v>0</v>
      </c>
      <c r="H19" s="10">
        <v>0</v>
      </c>
      <c r="I19" s="14"/>
      <c r="L19" s="14"/>
    </row>
    <row r="20" spans="1:12">
      <c r="A20" s="62"/>
      <c r="B20" s="8" t="s">
        <v>11</v>
      </c>
      <c r="C20" s="9" t="e">
        <f>D20+E20+F20+G20+H20</f>
        <v>#REF!</v>
      </c>
      <c r="D20" s="9" t="e">
        <f>модернизация!#REF!</f>
        <v>#REF!</v>
      </c>
      <c r="E20" s="9" t="e">
        <f>модернизация!#REF!</f>
        <v>#REF!</v>
      </c>
      <c r="F20" s="9">
        <v>0</v>
      </c>
      <c r="G20" s="9">
        <v>0</v>
      </c>
      <c r="H20" s="10">
        <v>0</v>
      </c>
    </row>
    <row r="21" spans="1:12">
      <c r="A21" s="62"/>
      <c r="B21" s="8" t="s">
        <v>12</v>
      </c>
      <c r="C21" s="9" t="e">
        <f>H21+G21+F21+E21+D21</f>
        <v>#REF!</v>
      </c>
      <c r="D21" s="9" t="e">
        <f>модернизация!#REF!</f>
        <v>#REF!</v>
      </c>
      <c r="E21" s="9">
        <v>2018.925</v>
      </c>
      <c r="F21" s="9" t="e">
        <f>модернизация!#REF!</f>
        <v>#REF!</v>
      </c>
      <c r="G21" s="9">
        <v>14950</v>
      </c>
      <c r="H21" s="10">
        <v>11050</v>
      </c>
      <c r="I21" s="15"/>
    </row>
    <row r="22" spans="1:12">
      <c r="A22" s="62"/>
      <c r="B22" s="8" t="s">
        <v>13</v>
      </c>
      <c r="C22" s="9" t="e">
        <f>H22+G22+F22+E22+D22</f>
        <v>#REF!</v>
      </c>
      <c r="D22" s="9" t="e">
        <f>модернизация!#REF!</f>
        <v>#REF!</v>
      </c>
      <c r="E22" s="9" t="e">
        <f>модернизация!#REF!</f>
        <v>#REF!</v>
      </c>
      <c r="F22" s="9">
        <v>0</v>
      </c>
      <c r="G22" s="9">
        <v>7000</v>
      </c>
      <c r="H22" s="10">
        <v>0</v>
      </c>
    </row>
    <row r="23" spans="1:12" ht="25.5">
      <c r="A23" s="62">
        <v>3</v>
      </c>
      <c r="B23" s="12" t="s">
        <v>16</v>
      </c>
      <c r="C23" s="58" t="e">
        <f>D23+E23+F23+G23+H23</f>
        <v>#REF!</v>
      </c>
      <c r="D23" s="58" t="e">
        <f>D27+D28+D29+D30</f>
        <v>#REF!</v>
      </c>
      <c r="E23" s="58" t="e">
        <f>E27+E28+E29+E30</f>
        <v>#REF!</v>
      </c>
      <c r="F23" s="58">
        <f>F27+F28+F29+F30</f>
        <v>9000</v>
      </c>
      <c r="G23" s="58">
        <f>G27+G28+G29+G30</f>
        <v>11160</v>
      </c>
      <c r="H23" s="60">
        <f>H27+H28+H29+H30</f>
        <v>12720</v>
      </c>
    </row>
    <row r="24" spans="1:12">
      <c r="A24" s="62"/>
      <c r="B24" s="16" t="s">
        <v>17</v>
      </c>
      <c r="C24" s="66"/>
      <c r="D24" s="66"/>
      <c r="E24" s="66"/>
      <c r="F24" s="66"/>
      <c r="G24" s="66"/>
      <c r="H24" s="63"/>
    </row>
    <row r="25" spans="1:12">
      <c r="A25" s="62"/>
      <c r="B25" s="13" t="s">
        <v>18</v>
      </c>
      <c r="C25" s="59"/>
      <c r="D25" s="59"/>
      <c r="E25" s="59"/>
      <c r="F25" s="59"/>
      <c r="G25" s="59"/>
      <c r="H25" s="61"/>
    </row>
    <row r="26" spans="1:12">
      <c r="A26" s="62"/>
      <c r="B26" s="8" t="s">
        <v>9</v>
      </c>
      <c r="C26" s="9"/>
      <c r="D26" s="9"/>
      <c r="E26" s="9"/>
      <c r="F26" s="9"/>
      <c r="G26" s="9"/>
      <c r="H26" s="10"/>
    </row>
    <row r="27" spans="1:12">
      <c r="A27" s="62"/>
      <c r="B27" s="8" t="s">
        <v>10</v>
      </c>
      <c r="C27" s="9" t="e">
        <f>D27+E27+F27+G27+H27</f>
        <v>#REF!</v>
      </c>
      <c r="D27" s="9" t="e">
        <f>#REF!</f>
        <v>#REF!</v>
      </c>
      <c r="E27" s="9">
        <v>1287.117</v>
      </c>
      <c r="F27" s="9">
        <v>900</v>
      </c>
      <c r="G27" s="9">
        <v>1116</v>
      </c>
      <c r="H27" s="10">
        <v>1272</v>
      </c>
    </row>
    <row r="28" spans="1:12">
      <c r="A28" s="62"/>
      <c r="B28" s="8" t="s">
        <v>11</v>
      </c>
      <c r="C28" s="9" t="e">
        <f>D28+E28+F28+G28+H28</f>
        <v>#REF!</v>
      </c>
      <c r="D28" s="9" t="e">
        <f>#REF!</f>
        <v>#REF!</v>
      </c>
      <c r="E28" s="9">
        <v>1833.8520000000001</v>
      </c>
      <c r="F28" s="9">
        <v>1800</v>
      </c>
      <c r="G28" s="9">
        <v>2232</v>
      </c>
      <c r="H28" s="10">
        <v>2544</v>
      </c>
    </row>
    <row r="29" spans="1:12">
      <c r="A29" s="62"/>
      <c r="B29" s="8" t="s">
        <v>12</v>
      </c>
      <c r="C29" s="9" t="e">
        <f>D29+E29+F29+G29+H29</f>
        <v>#REF!</v>
      </c>
      <c r="D29" s="9" t="e">
        <f>#REF!</f>
        <v>#REF!</v>
      </c>
      <c r="E29" s="9">
        <v>1139.04</v>
      </c>
      <c r="F29" s="9">
        <v>900</v>
      </c>
      <c r="G29" s="9">
        <v>1116</v>
      </c>
      <c r="H29" s="10">
        <v>1272</v>
      </c>
    </row>
    <row r="30" spans="1:12">
      <c r="A30" s="62"/>
      <c r="B30" s="8" t="s">
        <v>13</v>
      </c>
      <c r="C30" s="9" t="e">
        <f>D30+E30+F30+G30+H30</f>
        <v>#REF!</v>
      </c>
      <c r="D30" s="9" t="e">
        <f>#REF!</f>
        <v>#REF!</v>
      </c>
      <c r="E30" s="9" t="e">
        <f>#REF!</f>
        <v>#REF!</v>
      </c>
      <c r="F30" s="9">
        <v>5400</v>
      </c>
      <c r="G30" s="9">
        <v>6696</v>
      </c>
      <c r="H30" s="10">
        <v>7632</v>
      </c>
    </row>
    <row r="31" spans="1:12" ht="25.5">
      <c r="A31" s="62">
        <v>4</v>
      </c>
      <c r="B31" s="12" t="s">
        <v>19</v>
      </c>
      <c r="C31" s="58" t="e">
        <f>D31+E31+F31+G31+H31</f>
        <v>#REF!</v>
      </c>
      <c r="D31" s="58" t="e">
        <f>D36+D37+D38</f>
        <v>#REF!</v>
      </c>
      <c r="E31" s="58" t="e">
        <f>E36+E37+E38</f>
        <v>#REF!</v>
      </c>
      <c r="F31" s="58">
        <f>F36+F37+F38</f>
        <v>8424</v>
      </c>
      <c r="G31" s="58">
        <f>G36+G37+G38</f>
        <v>9792</v>
      </c>
      <c r="H31" s="60">
        <f>H36+H37+H38</f>
        <v>10872</v>
      </c>
    </row>
    <row r="32" spans="1:12">
      <c r="A32" s="62"/>
      <c r="B32" s="16" t="s">
        <v>20</v>
      </c>
      <c r="C32" s="66"/>
      <c r="D32" s="66"/>
      <c r="E32" s="66"/>
      <c r="F32" s="66"/>
      <c r="G32" s="66"/>
      <c r="H32" s="63"/>
    </row>
    <row r="33" spans="1:9" ht="25.5">
      <c r="A33" s="62"/>
      <c r="B33" s="13" t="s">
        <v>21</v>
      </c>
      <c r="C33" s="59"/>
      <c r="D33" s="59"/>
      <c r="E33" s="59"/>
      <c r="F33" s="59"/>
      <c r="G33" s="59"/>
      <c r="H33" s="61"/>
    </row>
    <row r="34" spans="1:9">
      <c r="A34" s="62"/>
      <c r="B34" s="8" t="s">
        <v>9</v>
      </c>
      <c r="C34" s="9"/>
      <c r="D34" s="9"/>
      <c r="E34" s="9"/>
      <c r="F34" s="9"/>
      <c r="G34" s="9"/>
      <c r="H34" s="10"/>
    </row>
    <row r="35" spans="1:9">
      <c r="A35" s="62"/>
      <c r="B35" s="8" t="s">
        <v>10</v>
      </c>
      <c r="C35" s="9" t="e">
        <f>D35+E35+F35+G35+H35</f>
        <v>#REF!</v>
      </c>
      <c r="D35" s="9" t="e">
        <f>#REF!</f>
        <v>#REF!</v>
      </c>
      <c r="E35" s="9" t="e">
        <f>#REF!</f>
        <v>#REF!</v>
      </c>
      <c r="F35" s="9">
        <v>0</v>
      </c>
      <c r="G35" s="9">
        <v>0</v>
      </c>
      <c r="H35" s="10">
        <v>0</v>
      </c>
    </row>
    <row r="36" spans="1:9">
      <c r="A36" s="62"/>
      <c r="B36" s="8" t="s">
        <v>11</v>
      </c>
      <c r="C36" s="9" t="e">
        <f>D36+E36+F36+G36+H36</f>
        <v>#REF!</v>
      </c>
      <c r="D36" s="9" t="e">
        <f>#REF!</f>
        <v>#REF!</v>
      </c>
      <c r="E36" s="9" t="e">
        <f>#REF!</f>
        <v>#REF!</v>
      </c>
      <c r="F36" s="9">
        <v>1656</v>
      </c>
      <c r="G36" s="9">
        <v>2160</v>
      </c>
      <c r="H36" s="10">
        <v>2376</v>
      </c>
    </row>
    <row r="37" spans="1:9">
      <c r="A37" s="62"/>
      <c r="B37" s="8" t="s">
        <v>12</v>
      </c>
      <c r="C37" s="9" t="e">
        <f>D37+E37+F37+G37+H37</f>
        <v>#REF!</v>
      </c>
      <c r="D37" s="9" t="e">
        <f>#REF!</f>
        <v>#REF!</v>
      </c>
      <c r="E37" s="9" t="e">
        <f>#REF!</f>
        <v>#REF!</v>
      </c>
      <c r="F37" s="9">
        <v>972</v>
      </c>
      <c r="G37" s="9">
        <v>1080</v>
      </c>
      <c r="H37" s="10">
        <v>1188</v>
      </c>
    </row>
    <row r="38" spans="1:9">
      <c r="A38" s="62"/>
      <c r="B38" s="8" t="s">
        <v>13</v>
      </c>
      <c r="C38" s="9" t="e">
        <f>D38+E38+F38+G38+H38</f>
        <v>#REF!</v>
      </c>
      <c r="D38" s="9" t="e">
        <f>#REF!</f>
        <v>#REF!</v>
      </c>
      <c r="E38" s="9" t="e">
        <f>#REF!</f>
        <v>#REF!</v>
      </c>
      <c r="F38" s="9">
        <v>5796</v>
      </c>
      <c r="G38" s="9">
        <v>6552</v>
      </c>
      <c r="H38" s="10">
        <v>7308</v>
      </c>
    </row>
    <row r="39" spans="1:9">
      <c r="A39" s="62">
        <v>5</v>
      </c>
      <c r="B39" s="12" t="s">
        <v>22</v>
      </c>
      <c r="C39" s="58" t="e">
        <f>D39+E39+F39+G39+H39</f>
        <v>#REF!</v>
      </c>
      <c r="D39" s="58" t="e">
        <f>D42+D43+D44+D45</f>
        <v>#REF!</v>
      </c>
      <c r="E39" s="58" t="e">
        <f>E42+E43+E44+E45</f>
        <v>#REF!</v>
      </c>
      <c r="F39" s="58" t="e">
        <f>F42+F43+F44+F45</f>
        <v>#REF!</v>
      </c>
      <c r="G39" s="58" t="e">
        <f>G42+G43+G44+G45</f>
        <v>#REF!</v>
      </c>
      <c r="H39" s="58" t="e">
        <f>H42+H43+H44+H45</f>
        <v>#REF!</v>
      </c>
    </row>
    <row r="40" spans="1:9" ht="25.5">
      <c r="A40" s="62"/>
      <c r="B40" s="13" t="s">
        <v>23</v>
      </c>
      <c r="C40" s="59"/>
      <c r="D40" s="59"/>
      <c r="E40" s="59"/>
      <c r="F40" s="59"/>
      <c r="G40" s="59"/>
      <c r="H40" s="59"/>
    </row>
    <row r="41" spans="1:9">
      <c r="A41" s="62"/>
      <c r="B41" s="8" t="s">
        <v>9</v>
      </c>
      <c r="C41" s="9"/>
      <c r="D41" s="9"/>
      <c r="E41" s="9"/>
      <c r="F41" s="9"/>
      <c r="G41" s="9"/>
      <c r="H41" s="10"/>
    </row>
    <row r="42" spans="1:9">
      <c r="A42" s="62"/>
      <c r="B42" s="8" t="s">
        <v>10</v>
      </c>
      <c r="C42" s="9" t="e">
        <f>D42+E42+F42+G42+H42</f>
        <v>#REF!</v>
      </c>
      <c r="D42" s="9" t="e">
        <f>#REF!+#REF!</f>
        <v>#REF!</v>
      </c>
      <c r="E42" s="9" t="e">
        <f>#REF!+#REF!</f>
        <v>#REF!</v>
      </c>
      <c r="F42" s="9" t="e">
        <f>#REF!+#REF!</f>
        <v>#REF!</v>
      </c>
      <c r="G42" s="9" t="e">
        <f>#REF!+#REF!</f>
        <v>#REF!</v>
      </c>
      <c r="H42" s="10" t="e">
        <f>#REF!+#REF!</f>
        <v>#REF!</v>
      </c>
    </row>
    <row r="43" spans="1:9">
      <c r="A43" s="62"/>
      <c r="B43" s="8" t="s">
        <v>11</v>
      </c>
      <c r="C43" s="9" t="e">
        <f>D43+E43+F43+G43+H43</f>
        <v>#REF!</v>
      </c>
      <c r="D43" s="9" t="e">
        <f>#REF!+#REF!</f>
        <v>#REF!</v>
      </c>
      <c r="E43" s="9">
        <v>0</v>
      </c>
      <c r="F43" s="9" t="e">
        <f>#REF!+#REF!</f>
        <v>#REF!</v>
      </c>
      <c r="G43" s="9" t="e">
        <f>#REF!+#REF!</f>
        <v>#REF!</v>
      </c>
      <c r="H43" s="10" t="e">
        <f>#REF!+#REF!</f>
        <v>#REF!</v>
      </c>
    </row>
    <row r="44" spans="1:9">
      <c r="A44" s="62"/>
      <c r="B44" s="8" t="s">
        <v>12</v>
      </c>
      <c r="C44" s="9" t="e">
        <f>D44+E44+F44+G44+H44</f>
        <v>#REF!</v>
      </c>
      <c r="D44" s="9" t="e">
        <f>#REF!+#REF!</f>
        <v>#REF!</v>
      </c>
      <c r="E44" s="9">
        <v>0</v>
      </c>
      <c r="F44" s="9" t="e">
        <f>#REF!+#REF!</f>
        <v>#REF!</v>
      </c>
      <c r="G44" s="9" t="e">
        <f>#REF!+#REF!</f>
        <v>#REF!</v>
      </c>
      <c r="H44" s="10" t="e">
        <f>#REF!+#REF!</f>
        <v>#REF!</v>
      </c>
      <c r="I44" s="15"/>
    </row>
    <row r="45" spans="1:9">
      <c r="A45" s="62"/>
      <c r="B45" s="8" t="s">
        <v>13</v>
      </c>
      <c r="C45" s="9" t="e">
        <f>D45+E45+F45+G45+H45</f>
        <v>#REF!</v>
      </c>
      <c r="D45" s="9" t="e">
        <f>#REF!+#REF!</f>
        <v>#REF!</v>
      </c>
      <c r="E45" s="9" t="e">
        <f>#REF!+#REF!</f>
        <v>#REF!</v>
      </c>
      <c r="F45" s="9" t="e">
        <f>#REF!+#REF!</f>
        <v>#REF!</v>
      </c>
      <c r="G45" s="9" t="e">
        <f>#REF!+#REF!</f>
        <v>#REF!</v>
      </c>
      <c r="H45" s="10" t="e">
        <f>#REF!+#REF!</f>
        <v>#REF!</v>
      </c>
    </row>
    <row r="46" spans="1:9" ht="25.5">
      <c r="A46" s="62">
        <v>6</v>
      </c>
      <c r="B46" s="12" t="s">
        <v>24</v>
      </c>
      <c r="C46" s="58" t="e">
        <f>D46+E46+F46+G46+H46</f>
        <v>#REF!</v>
      </c>
      <c r="D46" s="58" t="e">
        <f>D49+D50+D51+D52</f>
        <v>#REF!</v>
      </c>
      <c r="E46" s="58" t="e">
        <f>E49+E50+E51+E52</f>
        <v>#REF!</v>
      </c>
      <c r="F46" s="58" t="e">
        <f>F49+F50+F51+F52</f>
        <v>#REF!</v>
      </c>
      <c r="G46" s="58">
        <f>G49+G50+G51+G52</f>
        <v>8902.59</v>
      </c>
      <c r="H46" s="60">
        <f>H49+H50+H51+H52</f>
        <v>10502.59</v>
      </c>
    </row>
    <row r="47" spans="1:9" ht="25.5">
      <c r="A47" s="62"/>
      <c r="B47" s="13" t="s">
        <v>25</v>
      </c>
      <c r="C47" s="59"/>
      <c r="D47" s="59"/>
      <c r="E47" s="59"/>
      <c r="F47" s="59"/>
      <c r="G47" s="59"/>
      <c r="H47" s="61"/>
    </row>
    <row r="48" spans="1:9">
      <c r="A48" s="62"/>
      <c r="B48" s="8" t="s">
        <v>9</v>
      </c>
      <c r="C48" s="9"/>
      <c r="D48" s="9"/>
      <c r="E48" s="9"/>
      <c r="F48" s="9"/>
      <c r="G48" s="9"/>
      <c r="H48" s="10"/>
    </row>
    <row r="49" spans="1:8">
      <c r="A49" s="62"/>
      <c r="B49" s="8" t="s">
        <v>10</v>
      </c>
      <c r="C49" s="9" t="e">
        <f>D49+E49+F49+G49+H49</f>
        <v>#REF!</v>
      </c>
      <c r="D49" s="9" t="e">
        <f>#REF!</f>
        <v>#REF!</v>
      </c>
      <c r="E49" s="9" t="e">
        <f>#REF!</f>
        <v>#REF!</v>
      </c>
      <c r="F49" s="9" t="e">
        <f>#REF!</f>
        <v>#REF!</v>
      </c>
      <c r="G49" s="9">
        <v>0</v>
      </c>
      <c r="H49" s="10">
        <v>0</v>
      </c>
    </row>
    <row r="50" spans="1:8">
      <c r="A50" s="62"/>
      <c r="B50" s="8" t="s">
        <v>11</v>
      </c>
      <c r="C50" s="9" t="e">
        <f>D50+E50+F50+G50+H50</f>
        <v>#REF!</v>
      </c>
      <c r="D50" s="9" t="e">
        <f>#REF!</f>
        <v>#REF!</v>
      </c>
      <c r="E50" s="9" t="e">
        <f>#REF!</f>
        <v>#REF!</v>
      </c>
      <c r="F50" s="9" t="e">
        <f>#REF!</f>
        <v>#REF!</v>
      </c>
      <c r="G50" s="9">
        <v>0</v>
      </c>
      <c r="H50" s="10">
        <v>0</v>
      </c>
    </row>
    <row r="51" spans="1:8">
      <c r="A51" s="62"/>
      <c r="B51" s="8" t="s">
        <v>12</v>
      </c>
      <c r="C51" s="9" t="e">
        <f>D51+E51+F51+G51+H51</f>
        <v>#REF!</v>
      </c>
      <c r="D51" s="9" t="e">
        <f>#REF!</f>
        <v>#REF!</v>
      </c>
      <c r="E51" s="9" t="e">
        <f>#REF!</f>
        <v>#REF!</v>
      </c>
      <c r="F51" s="9" t="e">
        <f>#REF!</f>
        <v>#REF!</v>
      </c>
      <c r="G51" s="9">
        <v>8902.59</v>
      </c>
      <c r="H51" s="10">
        <v>10502.59</v>
      </c>
    </row>
    <row r="52" spans="1:8">
      <c r="A52" s="62"/>
      <c r="B52" s="8" t="s">
        <v>13</v>
      </c>
      <c r="C52" s="9" t="e">
        <f>D52+E52+F52+G52+H52</f>
        <v>#REF!</v>
      </c>
      <c r="D52" s="9" t="e">
        <f>#REF!</f>
        <v>#REF!</v>
      </c>
      <c r="E52" s="9" t="e">
        <f>#REF!</f>
        <v>#REF!</v>
      </c>
      <c r="F52" s="9" t="e">
        <f>#REF!</f>
        <v>#REF!</v>
      </c>
      <c r="G52" s="9">
        <v>0</v>
      </c>
      <c r="H52" s="10">
        <v>0</v>
      </c>
    </row>
    <row r="53" spans="1:8" ht="25.5">
      <c r="A53" s="62">
        <v>7</v>
      </c>
      <c r="B53" s="12" t="s">
        <v>26</v>
      </c>
      <c r="C53" s="58" t="e">
        <f>D53+E53+F53+G53+H53</f>
        <v>#REF!</v>
      </c>
      <c r="D53" s="58" t="e">
        <f>D56+D57+D58+D59</f>
        <v>#REF!</v>
      </c>
      <c r="E53" s="58" t="e">
        <f>E56+E57+E58+E59</f>
        <v>#REF!</v>
      </c>
      <c r="F53" s="58">
        <f>F56+F57+F58+F59</f>
        <v>26500</v>
      </c>
      <c r="G53" s="58">
        <f>G56+G57+G58+G59</f>
        <v>26500</v>
      </c>
      <c r="H53" s="60">
        <f>H56+H57+H58+H59</f>
        <v>27000</v>
      </c>
    </row>
    <row r="54" spans="1:8" ht="25.5">
      <c r="A54" s="62"/>
      <c r="B54" s="13" t="s">
        <v>27</v>
      </c>
      <c r="C54" s="59"/>
      <c r="D54" s="59"/>
      <c r="E54" s="59"/>
      <c r="F54" s="59"/>
      <c r="G54" s="59"/>
      <c r="H54" s="61"/>
    </row>
    <row r="55" spans="1:8">
      <c r="A55" s="62"/>
      <c r="B55" s="8" t="s">
        <v>9</v>
      </c>
      <c r="C55" s="9"/>
      <c r="D55" s="9"/>
      <c r="E55" s="9"/>
      <c r="F55" s="9"/>
      <c r="G55" s="9"/>
      <c r="H55" s="10"/>
    </row>
    <row r="56" spans="1:8">
      <c r="A56" s="62"/>
      <c r="B56" s="8" t="s">
        <v>10</v>
      </c>
      <c r="C56" s="9" t="e">
        <f>D56+E56+F56+G56+H56</f>
        <v>#REF!</v>
      </c>
      <c r="D56" s="9" t="e">
        <f>#REF!</f>
        <v>#REF!</v>
      </c>
      <c r="E56" s="9" t="e">
        <f>#REF!</f>
        <v>#REF!</v>
      </c>
      <c r="F56" s="9">
        <v>0</v>
      </c>
      <c r="G56" s="9">
        <v>0</v>
      </c>
      <c r="H56" s="10">
        <v>0</v>
      </c>
    </row>
    <row r="57" spans="1:8">
      <c r="A57" s="62"/>
      <c r="B57" s="8" t="s">
        <v>11</v>
      </c>
      <c r="C57" s="9" t="e">
        <f>D57+E57+F57+G57+H57</f>
        <v>#REF!</v>
      </c>
      <c r="D57" s="9" t="e">
        <f>#REF!</f>
        <v>#REF!</v>
      </c>
      <c r="E57" s="9" t="e">
        <f>#REF!</f>
        <v>#REF!</v>
      </c>
      <c r="F57" s="9">
        <v>0</v>
      </c>
      <c r="G57" s="9">
        <v>0</v>
      </c>
      <c r="H57" s="10">
        <v>0</v>
      </c>
    </row>
    <row r="58" spans="1:8">
      <c r="A58" s="62"/>
      <c r="B58" s="8" t="s">
        <v>12</v>
      </c>
      <c r="C58" s="9" t="e">
        <f>D58+E58+F58+G58+H58</f>
        <v>#REF!</v>
      </c>
      <c r="D58" s="9" t="e">
        <f>#REF!</f>
        <v>#REF!</v>
      </c>
      <c r="E58" s="9" t="e">
        <f>#REF!</f>
        <v>#REF!</v>
      </c>
      <c r="F58" s="9">
        <v>3000</v>
      </c>
      <c r="G58" s="9">
        <v>3000</v>
      </c>
      <c r="H58" s="10">
        <v>3000</v>
      </c>
    </row>
    <row r="59" spans="1:8">
      <c r="A59" s="62"/>
      <c r="B59" s="8" t="s">
        <v>13</v>
      </c>
      <c r="C59" s="9" t="e">
        <f>D59+E59+F59+G59+H59</f>
        <v>#REF!</v>
      </c>
      <c r="D59" s="9" t="e">
        <f>#REF!</f>
        <v>#REF!</v>
      </c>
      <c r="E59" s="9" t="e">
        <f>#REF!</f>
        <v>#REF!</v>
      </c>
      <c r="F59" s="9">
        <v>23500</v>
      </c>
      <c r="G59" s="9">
        <v>23500</v>
      </c>
      <c r="H59" s="10">
        <v>24000</v>
      </c>
    </row>
  </sheetData>
  <mergeCells count="50">
    <mergeCell ref="C1:H1"/>
    <mergeCell ref="C7:C8"/>
    <mergeCell ref="D7:H7"/>
    <mergeCell ref="F16:F17"/>
    <mergeCell ref="F2:H5"/>
    <mergeCell ref="E16:E17"/>
    <mergeCell ref="C16:C17"/>
    <mergeCell ref="D16:D17"/>
    <mergeCell ref="A31:A38"/>
    <mergeCell ref="G23:G25"/>
    <mergeCell ref="C23:C25"/>
    <mergeCell ref="D23:D25"/>
    <mergeCell ref="G31:G33"/>
    <mergeCell ref="H31:H33"/>
    <mergeCell ref="A6:A8"/>
    <mergeCell ref="C6:H6"/>
    <mergeCell ref="G16:G17"/>
    <mergeCell ref="C31:C33"/>
    <mergeCell ref="A16:A22"/>
    <mergeCell ref="A23:A30"/>
    <mergeCell ref="A10:A15"/>
    <mergeCell ref="H16:H17"/>
    <mergeCell ref="H23:H25"/>
    <mergeCell ref="B6:B8"/>
    <mergeCell ref="F31:F33"/>
    <mergeCell ref="E23:E25"/>
    <mergeCell ref="D31:D33"/>
    <mergeCell ref="E31:E33"/>
    <mergeCell ref="F23:F25"/>
    <mergeCell ref="A53:A59"/>
    <mergeCell ref="D39:D40"/>
    <mergeCell ref="C53:C54"/>
    <mergeCell ref="D53:D54"/>
    <mergeCell ref="A46:A52"/>
    <mergeCell ref="C46:C47"/>
    <mergeCell ref="A39:A45"/>
    <mergeCell ref="C39:C40"/>
    <mergeCell ref="D46:D47"/>
    <mergeCell ref="H39:H40"/>
    <mergeCell ref="E39:E40"/>
    <mergeCell ref="H53:H54"/>
    <mergeCell ref="G46:G47"/>
    <mergeCell ref="H46:H47"/>
    <mergeCell ref="E53:E54"/>
    <mergeCell ref="F53:F54"/>
    <mergeCell ref="G53:G54"/>
    <mergeCell ref="G39:G40"/>
    <mergeCell ref="F39:F40"/>
    <mergeCell ref="F46:F47"/>
    <mergeCell ref="E46:E47"/>
  </mergeCells>
  <phoneticPr fontId="2" type="noConversion"/>
  <pageMargins left="0" right="0" top="0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M545"/>
  <sheetViews>
    <sheetView tabSelected="1" view="pageLayout" zoomScaleNormal="100" zoomScaleSheetLayoutView="30" workbookViewId="0" xr3:uid="{958C4451-9541-5A59-BF78-D2F731DF1C81}">
      <selection activeCell="B13" sqref="B13"/>
    </sheetView>
  </sheetViews>
  <sheetFormatPr defaultRowHeight="12.75"/>
  <cols>
    <col min="1" max="1" width="6.140625" customWidth="1"/>
    <col min="2" max="2" width="90" customWidth="1"/>
    <col min="3" max="3" width="36.7109375" customWidth="1"/>
    <col min="4" max="4" width="26.5703125" customWidth="1"/>
    <col min="5" max="5" width="21.140625" customWidth="1"/>
    <col min="6" max="6" width="73.42578125" customWidth="1"/>
    <col min="7" max="7" width="35" customWidth="1"/>
    <col min="8" max="8" width="20" customWidth="1"/>
    <col min="9" max="9" width="63.28515625" customWidth="1"/>
    <col min="10" max="10" width="6" customWidth="1"/>
    <col min="11" max="11" width="0.5703125" hidden="1" customWidth="1"/>
    <col min="12" max="12" width="22.140625" hidden="1" customWidth="1"/>
    <col min="13" max="13" width="0.42578125" hidden="1" customWidth="1"/>
    <col min="14" max="14" width="0.5703125" customWidth="1"/>
    <col min="15" max="15" width="10.5703125" customWidth="1"/>
    <col min="16" max="16" width="12.28515625" customWidth="1"/>
    <col min="17" max="18" width="13" customWidth="1"/>
    <col min="19" max="19" width="14" customWidth="1"/>
    <col min="20" max="20" width="10.140625" customWidth="1"/>
  </cols>
  <sheetData>
    <row r="2" spans="1:12" ht="7.5" customHeight="1">
      <c r="D2">
        <v>1</v>
      </c>
    </row>
    <row r="3" spans="1:12" ht="98.25" customHeight="1">
      <c r="G3" s="72" t="s">
        <v>28</v>
      </c>
      <c r="H3" s="72"/>
      <c r="I3" s="72"/>
      <c r="J3" s="72"/>
      <c r="K3" s="72"/>
      <c r="L3" s="72"/>
    </row>
    <row r="4" spans="1:12" ht="22.5" customHeight="1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27.75" customHeight="1">
      <c r="A6" s="74" t="s">
        <v>3</v>
      </c>
      <c r="B6" s="74" t="s">
        <v>30</v>
      </c>
      <c r="C6" s="74" t="s">
        <v>31</v>
      </c>
      <c r="D6" s="75" t="s">
        <v>32</v>
      </c>
      <c r="E6" s="75"/>
      <c r="F6" s="75"/>
      <c r="G6" s="75"/>
      <c r="H6" s="75"/>
      <c r="I6" s="74" t="s">
        <v>33</v>
      </c>
      <c r="J6" s="26"/>
      <c r="K6" s="25"/>
      <c r="L6" s="25"/>
    </row>
    <row r="7" spans="1:12" ht="12.75" customHeight="1">
      <c r="A7" s="74"/>
      <c r="B7" s="74"/>
      <c r="C7" s="74"/>
      <c r="D7" s="76"/>
      <c r="E7" s="76"/>
      <c r="F7" s="76"/>
      <c r="G7" s="76"/>
      <c r="H7" s="76"/>
      <c r="I7" s="74"/>
      <c r="J7" s="26"/>
      <c r="K7" s="25"/>
      <c r="L7" s="25"/>
    </row>
    <row r="8" spans="1:12" ht="52.5" customHeight="1">
      <c r="A8" s="74"/>
      <c r="B8" s="74"/>
      <c r="C8" s="74"/>
      <c r="D8" s="40" t="s">
        <v>6</v>
      </c>
      <c r="E8" s="21" t="s">
        <v>34</v>
      </c>
      <c r="F8" s="21" t="s">
        <v>35</v>
      </c>
      <c r="G8" s="21" t="s">
        <v>36</v>
      </c>
      <c r="H8" s="21" t="s">
        <v>37</v>
      </c>
      <c r="I8" s="74"/>
      <c r="J8" s="26"/>
      <c r="K8" s="25"/>
      <c r="L8" s="25"/>
    </row>
    <row r="9" spans="1:12" ht="18.75">
      <c r="A9" s="21">
        <v>1</v>
      </c>
      <c r="B9" s="28">
        <v>2</v>
      </c>
      <c r="C9" s="28">
        <v>3</v>
      </c>
      <c r="D9" s="27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6"/>
      <c r="K9" s="25"/>
      <c r="L9" s="25"/>
    </row>
    <row r="10" spans="1:12" ht="37.5">
      <c r="A10" s="29" t="s">
        <v>3</v>
      </c>
      <c r="B10" s="57" t="s">
        <v>38</v>
      </c>
      <c r="C10" s="21" t="s">
        <v>39</v>
      </c>
      <c r="D10" s="49">
        <f>SUM(D12:D17)</f>
        <v>31401</v>
      </c>
      <c r="E10" s="49"/>
      <c r="F10" s="56">
        <f>SUM(F11:F16)</f>
        <v>3647</v>
      </c>
      <c r="G10" s="51">
        <f>SUM(G11:G17)</f>
        <v>27454</v>
      </c>
      <c r="H10" s="31" t="s">
        <v>40</v>
      </c>
      <c r="I10" s="32"/>
      <c r="J10" s="26"/>
      <c r="K10" s="25"/>
      <c r="L10" s="25"/>
    </row>
    <row r="11" spans="1:12" ht="37.5">
      <c r="A11" s="29">
        <v>1</v>
      </c>
      <c r="B11" s="33" t="s">
        <v>41</v>
      </c>
      <c r="C11" s="21" t="s">
        <v>39</v>
      </c>
      <c r="D11" s="39">
        <v>1000</v>
      </c>
      <c r="E11" s="39"/>
      <c r="F11" s="31">
        <v>300</v>
      </c>
      <c r="G11" s="31">
        <v>200</v>
      </c>
      <c r="H11" s="23" t="s">
        <v>40</v>
      </c>
      <c r="I11" s="34" t="s">
        <v>42</v>
      </c>
      <c r="J11" s="26"/>
      <c r="K11" s="25"/>
      <c r="L11" s="25"/>
    </row>
    <row r="12" spans="1:12" ht="37.5">
      <c r="A12" s="29">
        <v>2</v>
      </c>
      <c r="B12" s="33" t="s">
        <v>43</v>
      </c>
      <c r="C12" s="21" t="s">
        <v>39</v>
      </c>
      <c r="D12" s="41">
        <v>3500</v>
      </c>
      <c r="E12" s="39"/>
      <c r="F12" s="41">
        <v>1500</v>
      </c>
      <c r="G12" s="31">
        <v>2000</v>
      </c>
      <c r="H12" s="31" t="s">
        <v>40</v>
      </c>
      <c r="I12" s="34" t="s">
        <v>42</v>
      </c>
      <c r="J12" s="26"/>
      <c r="K12" s="25"/>
      <c r="L12" s="25"/>
    </row>
    <row r="13" spans="1:12" ht="56.25">
      <c r="A13" s="29">
        <v>3</v>
      </c>
      <c r="B13" s="33" t="s">
        <v>44</v>
      </c>
      <c r="C13" s="21" t="s">
        <v>39</v>
      </c>
      <c r="D13" s="41">
        <v>11461</v>
      </c>
      <c r="E13" s="39"/>
      <c r="F13" s="41"/>
      <c r="G13" s="31">
        <v>11461</v>
      </c>
      <c r="H13" s="31"/>
      <c r="I13" s="34"/>
      <c r="J13" s="26"/>
      <c r="K13" s="25"/>
      <c r="L13" s="25"/>
    </row>
    <row r="14" spans="1:12" ht="75">
      <c r="A14" s="29">
        <v>4</v>
      </c>
      <c r="B14" s="33" t="s">
        <v>45</v>
      </c>
      <c r="C14" s="21" t="s">
        <v>39</v>
      </c>
      <c r="D14" s="41">
        <v>4000</v>
      </c>
      <c r="E14" s="39"/>
      <c r="F14" s="41"/>
      <c r="G14" s="31">
        <v>4000</v>
      </c>
      <c r="H14" s="31"/>
      <c r="I14" s="34"/>
      <c r="J14" s="26"/>
      <c r="K14" s="25"/>
      <c r="L14" s="25"/>
    </row>
    <row r="15" spans="1:12" ht="18.75">
      <c r="A15" s="29">
        <v>5</v>
      </c>
      <c r="B15" s="33" t="s">
        <v>46</v>
      </c>
      <c r="C15" s="21" t="s">
        <v>39</v>
      </c>
      <c r="D15" s="40">
        <v>1932</v>
      </c>
      <c r="E15" s="39"/>
      <c r="F15" s="39">
        <v>1000</v>
      </c>
      <c r="G15" s="31">
        <v>932</v>
      </c>
      <c r="H15" s="31"/>
      <c r="I15" s="34"/>
      <c r="J15" s="26"/>
      <c r="K15" s="25"/>
      <c r="L15" s="25"/>
    </row>
    <row r="16" spans="1:12" ht="36" customHeight="1">
      <c r="A16" s="29">
        <v>6</v>
      </c>
      <c r="B16" s="33" t="s">
        <v>47</v>
      </c>
      <c r="C16" s="21" t="s">
        <v>39</v>
      </c>
      <c r="D16" s="41">
        <v>2547</v>
      </c>
      <c r="E16" s="39"/>
      <c r="F16" s="41">
        <v>847</v>
      </c>
      <c r="G16" s="31">
        <v>900</v>
      </c>
      <c r="H16" s="23" t="s">
        <v>40</v>
      </c>
      <c r="I16" s="34" t="s">
        <v>42</v>
      </c>
      <c r="J16" s="26"/>
      <c r="K16" s="25"/>
      <c r="L16" s="25"/>
    </row>
    <row r="17" spans="1:12" ht="53.25" customHeight="1">
      <c r="A17" s="29">
        <v>7</v>
      </c>
      <c r="B17" s="33" t="s">
        <v>48</v>
      </c>
      <c r="C17" s="21" t="s">
        <v>39</v>
      </c>
      <c r="D17" s="41">
        <v>7961</v>
      </c>
      <c r="E17" s="39"/>
      <c r="F17" s="41"/>
      <c r="G17" s="31">
        <v>7961</v>
      </c>
      <c r="H17" s="23"/>
      <c r="I17" s="34"/>
      <c r="J17" s="26"/>
      <c r="K17" s="25"/>
      <c r="L17" s="25"/>
    </row>
    <row r="18" spans="1:12" ht="17.25" customHeight="1">
      <c r="A18" s="21">
        <v>1</v>
      </c>
      <c r="B18" s="28">
        <v>2</v>
      </c>
      <c r="C18" s="21">
        <v>3</v>
      </c>
      <c r="D18" s="22" t="s">
        <v>49</v>
      </c>
      <c r="E18" s="22" t="s">
        <v>50</v>
      </c>
      <c r="F18" s="35" t="s">
        <v>51</v>
      </c>
      <c r="G18" s="35" t="s">
        <v>52</v>
      </c>
      <c r="H18" s="28">
        <v>8</v>
      </c>
      <c r="I18" s="28">
        <v>9</v>
      </c>
      <c r="J18" s="26"/>
      <c r="K18" s="25"/>
      <c r="L18" s="25"/>
    </row>
    <row r="19" spans="1:12" ht="23.25" customHeight="1">
      <c r="A19" s="29" t="s">
        <v>3</v>
      </c>
      <c r="B19" s="30" t="s">
        <v>53</v>
      </c>
      <c r="C19" s="21" t="s">
        <v>54</v>
      </c>
      <c r="D19" s="50">
        <f>SUM(D20:D25)</f>
        <v>72600</v>
      </c>
      <c r="E19" s="49">
        <f>SUM(E20:E23)</f>
        <v>0</v>
      </c>
      <c r="F19" s="49">
        <f>SUM(F20:F25)</f>
        <v>18000</v>
      </c>
      <c r="G19" s="49">
        <f>SUM(G20:G25)</f>
        <v>44480</v>
      </c>
      <c r="H19" s="31" t="s">
        <v>40</v>
      </c>
      <c r="I19" s="32"/>
      <c r="J19" s="26"/>
      <c r="K19" s="25"/>
      <c r="L19" s="25"/>
    </row>
    <row r="20" spans="1:12" ht="37.5">
      <c r="A20" s="21">
        <v>1</v>
      </c>
      <c r="B20" s="33" t="s">
        <v>55</v>
      </c>
      <c r="C20" s="21" t="s">
        <v>54</v>
      </c>
      <c r="D20" s="40">
        <v>1000</v>
      </c>
      <c r="E20" s="39"/>
      <c r="F20" s="39">
        <v>500</v>
      </c>
      <c r="G20" s="39">
        <v>500</v>
      </c>
      <c r="H20" s="23" t="s">
        <v>40</v>
      </c>
      <c r="I20" s="34" t="s">
        <v>42</v>
      </c>
      <c r="J20" s="26"/>
      <c r="K20" s="25"/>
      <c r="L20" s="25"/>
    </row>
    <row r="21" spans="1:12" ht="55.5" customHeight="1">
      <c r="A21" s="21">
        <v>2</v>
      </c>
      <c r="B21" s="33" t="s">
        <v>56</v>
      </c>
      <c r="C21" s="21" t="s">
        <v>54</v>
      </c>
      <c r="D21" s="41">
        <v>15000</v>
      </c>
      <c r="E21" s="39"/>
      <c r="F21" s="39"/>
      <c r="G21" s="39">
        <v>4880</v>
      </c>
      <c r="H21" s="23" t="s">
        <v>40</v>
      </c>
      <c r="I21" s="34" t="s">
        <v>42</v>
      </c>
      <c r="J21" s="26"/>
      <c r="K21" s="25"/>
      <c r="L21" s="25"/>
    </row>
    <row r="22" spans="1:12" ht="55.5" customHeight="1">
      <c r="A22" s="21">
        <v>3</v>
      </c>
      <c r="B22" s="33" t="s">
        <v>57</v>
      </c>
      <c r="C22" s="21" t="s">
        <v>54</v>
      </c>
      <c r="D22" s="41">
        <v>5600</v>
      </c>
      <c r="E22" s="39"/>
      <c r="F22" s="39"/>
      <c r="G22" s="39">
        <v>5600</v>
      </c>
      <c r="H22" s="23"/>
      <c r="I22" s="34" t="s">
        <v>42</v>
      </c>
      <c r="J22" s="26"/>
      <c r="K22" s="25"/>
      <c r="L22" s="25"/>
    </row>
    <row r="23" spans="1:12" ht="25.5" customHeight="1">
      <c r="A23" s="29">
        <v>4</v>
      </c>
      <c r="B23" s="33" t="s">
        <v>58</v>
      </c>
      <c r="C23" s="21" t="s">
        <v>54</v>
      </c>
      <c r="D23" s="40">
        <v>4000</v>
      </c>
      <c r="E23" s="39"/>
      <c r="F23" s="40">
        <v>1500</v>
      </c>
      <c r="G23" s="39">
        <v>2500</v>
      </c>
      <c r="H23" s="23" t="s">
        <v>40</v>
      </c>
      <c r="I23" s="34" t="s">
        <v>42</v>
      </c>
      <c r="J23" s="26"/>
      <c r="K23" s="25"/>
      <c r="L23" s="25"/>
    </row>
    <row r="24" spans="1:12" ht="25.5" customHeight="1">
      <c r="A24" s="29">
        <v>5</v>
      </c>
      <c r="B24" s="33" t="s">
        <v>59</v>
      </c>
      <c r="C24" s="21"/>
      <c r="D24" s="40">
        <v>15000</v>
      </c>
      <c r="E24" s="39"/>
      <c r="F24" s="40"/>
      <c r="G24" s="39">
        <v>15000</v>
      </c>
      <c r="H24" s="23"/>
      <c r="I24" s="34"/>
      <c r="J24" s="26"/>
      <c r="K24" s="25"/>
      <c r="L24" s="25"/>
    </row>
    <row r="25" spans="1:12" ht="25.5" customHeight="1">
      <c r="A25" s="29">
        <v>6</v>
      </c>
      <c r="B25" s="33" t="s">
        <v>60</v>
      </c>
      <c r="C25" s="21"/>
      <c r="D25" s="40">
        <v>32000</v>
      </c>
      <c r="E25" s="39"/>
      <c r="F25" s="40">
        <v>16000</v>
      </c>
      <c r="G25" s="39">
        <v>16000</v>
      </c>
      <c r="H25" s="23"/>
      <c r="I25" s="34"/>
      <c r="J25" s="26"/>
      <c r="K25" s="25"/>
      <c r="L25" s="25"/>
    </row>
    <row r="26" spans="1:12" ht="21.75" customHeight="1">
      <c r="A26" s="21">
        <v>1</v>
      </c>
      <c r="B26" s="28">
        <v>2</v>
      </c>
      <c r="C26" s="28">
        <v>3</v>
      </c>
      <c r="D26" s="22" t="s">
        <v>49</v>
      </c>
      <c r="E26" s="22" t="s">
        <v>50</v>
      </c>
      <c r="F26" s="35" t="s">
        <v>51</v>
      </c>
      <c r="G26" s="35" t="s">
        <v>52</v>
      </c>
      <c r="H26" s="28">
        <v>8</v>
      </c>
      <c r="I26" s="28">
        <v>9</v>
      </c>
      <c r="J26" s="26"/>
      <c r="K26" s="25"/>
      <c r="L26" s="25"/>
    </row>
    <row r="27" spans="1:12" ht="18" customHeight="1">
      <c r="A27" s="29" t="s">
        <v>3</v>
      </c>
      <c r="B27" s="30" t="s">
        <v>61</v>
      </c>
      <c r="C27" s="21" t="s">
        <v>62</v>
      </c>
      <c r="D27" s="49">
        <f>SUM(D28,D29,D30,D31,D32:D33)</f>
        <v>60780</v>
      </c>
      <c r="E27" s="49">
        <f t="shared" ref="E27:G27" si="0">SUM(E28,E29,E30,E31,E32:E33)</f>
        <v>0</v>
      </c>
      <c r="F27" s="49">
        <f t="shared" si="0"/>
        <v>15700</v>
      </c>
      <c r="G27" s="49">
        <f t="shared" si="0"/>
        <v>46080</v>
      </c>
      <c r="H27" s="31" t="s">
        <v>40</v>
      </c>
      <c r="I27" s="32"/>
      <c r="J27" s="26"/>
      <c r="K27" s="25"/>
      <c r="L27" s="25"/>
    </row>
    <row r="28" spans="1:12" ht="50.25" customHeight="1">
      <c r="A28" s="29">
        <v>1</v>
      </c>
      <c r="B28" s="33" t="s">
        <v>63</v>
      </c>
      <c r="C28" s="21" t="s">
        <v>62</v>
      </c>
      <c r="D28" s="41">
        <v>5700</v>
      </c>
      <c r="E28" s="39"/>
      <c r="F28" s="41">
        <v>1700</v>
      </c>
      <c r="G28" s="39">
        <v>4000</v>
      </c>
      <c r="H28" s="31" t="s">
        <v>40</v>
      </c>
      <c r="I28" s="34" t="s">
        <v>42</v>
      </c>
      <c r="J28" s="26"/>
      <c r="K28" s="25"/>
      <c r="L28" s="25"/>
    </row>
    <row r="29" spans="1:12" ht="45" customHeight="1">
      <c r="A29" s="29">
        <v>2</v>
      </c>
      <c r="B29" s="33" t="s">
        <v>59</v>
      </c>
      <c r="C29" s="21" t="s">
        <v>62</v>
      </c>
      <c r="D29" s="41">
        <v>15000</v>
      </c>
      <c r="E29" s="39"/>
      <c r="F29" s="39"/>
      <c r="G29" s="39">
        <v>15000</v>
      </c>
      <c r="H29" s="23" t="s">
        <v>40</v>
      </c>
      <c r="I29" s="34" t="s">
        <v>42</v>
      </c>
      <c r="J29" s="26"/>
      <c r="K29" s="25"/>
      <c r="L29" s="25"/>
    </row>
    <row r="30" spans="1:12" ht="18.75">
      <c r="A30" s="29">
        <v>3</v>
      </c>
      <c r="B30" s="33" t="s">
        <v>64</v>
      </c>
      <c r="C30" s="21" t="s">
        <v>62</v>
      </c>
      <c r="D30" s="39">
        <v>14000</v>
      </c>
      <c r="E30" s="39"/>
      <c r="F30" s="39">
        <v>14000</v>
      </c>
      <c r="G30" s="40">
        <v>1000</v>
      </c>
      <c r="H30" s="23" t="s">
        <v>40</v>
      </c>
      <c r="I30" s="34" t="s">
        <v>42</v>
      </c>
      <c r="J30" s="26"/>
      <c r="K30" s="25"/>
      <c r="L30" s="25"/>
    </row>
    <row r="31" spans="1:12" ht="48.75" customHeight="1">
      <c r="A31" s="29">
        <v>4</v>
      </c>
      <c r="B31" s="33" t="s">
        <v>65</v>
      </c>
      <c r="C31" s="21" t="s">
        <v>62</v>
      </c>
      <c r="D31" s="41">
        <v>4880</v>
      </c>
      <c r="E31" s="39"/>
      <c r="F31" s="39"/>
      <c r="G31" s="39">
        <v>4880</v>
      </c>
      <c r="H31" s="23" t="s">
        <v>40</v>
      </c>
      <c r="I31" s="34" t="s">
        <v>42</v>
      </c>
      <c r="J31" s="26"/>
      <c r="K31" s="25"/>
      <c r="L31" s="25"/>
    </row>
    <row r="32" spans="1:12" ht="48.75" customHeight="1">
      <c r="A32" s="29"/>
      <c r="B32" s="33" t="s">
        <v>66</v>
      </c>
      <c r="C32" s="21">
        <v>2020</v>
      </c>
      <c r="D32" s="41">
        <v>6200</v>
      </c>
      <c r="E32" s="39"/>
      <c r="F32" s="39"/>
      <c r="G32" s="39">
        <v>6200</v>
      </c>
      <c r="H32" s="23"/>
      <c r="I32" s="34"/>
      <c r="J32" s="26"/>
      <c r="K32" s="25"/>
      <c r="L32" s="25"/>
    </row>
    <row r="33" spans="1:12" ht="48.75" customHeight="1">
      <c r="A33" s="29"/>
      <c r="B33" s="33" t="s">
        <v>59</v>
      </c>
      <c r="C33" s="21"/>
      <c r="D33" s="41">
        <v>15000</v>
      </c>
      <c r="E33" s="39"/>
      <c r="F33" s="39"/>
      <c r="G33" s="39">
        <v>15000</v>
      </c>
      <c r="H33" s="23"/>
      <c r="I33" s="34"/>
      <c r="J33" s="26"/>
      <c r="K33" s="25"/>
      <c r="L33" s="25"/>
    </row>
    <row r="34" spans="1:12" ht="21" customHeight="1">
      <c r="A34" s="21">
        <v>1</v>
      </c>
      <c r="B34" s="28">
        <v>2</v>
      </c>
      <c r="C34" s="21">
        <v>3</v>
      </c>
      <c r="D34" s="23" t="s">
        <v>49</v>
      </c>
      <c r="E34" s="23" t="s">
        <v>50</v>
      </c>
      <c r="F34" s="36" t="s">
        <v>51</v>
      </c>
      <c r="G34" s="36" t="s">
        <v>52</v>
      </c>
      <c r="H34" s="21">
        <v>8</v>
      </c>
      <c r="I34" s="28">
        <v>9</v>
      </c>
      <c r="J34" s="26"/>
      <c r="K34" s="25"/>
      <c r="L34" s="25"/>
    </row>
    <row r="35" spans="1:12" ht="20.25" customHeight="1">
      <c r="A35" s="29" t="s">
        <v>3</v>
      </c>
      <c r="B35" s="30" t="s">
        <v>67</v>
      </c>
      <c r="C35" s="21" t="s">
        <v>68</v>
      </c>
      <c r="D35" s="49">
        <f>SUM(D36:D41)</f>
        <v>47580</v>
      </c>
      <c r="E35" s="49">
        <f>SUM(E36:E39)</f>
        <v>0</v>
      </c>
      <c r="F35" s="49">
        <f>SUM(F36:F41)</f>
        <v>8000</v>
      </c>
      <c r="G35" s="49">
        <f>SUM(G36:G41)</f>
        <v>39580</v>
      </c>
      <c r="H35" s="31" t="s">
        <v>40</v>
      </c>
      <c r="I35" s="32"/>
      <c r="J35" s="26"/>
      <c r="K35" s="25"/>
      <c r="L35" s="25"/>
    </row>
    <row r="36" spans="1:12" ht="37.5">
      <c r="A36" s="37">
        <v>1</v>
      </c>
      <c r="B36" s="33" t="s">
        <v>66</v>
      </c>
      <c r="C36" s="21" t="s">
        <v>68</v>
      </c>
      <c r="D36" s="39">
        <v>6200</v>
      </c>
      <c r="E36" s="39"/>
      <c r="F36" s="39"/>
      <c r="G36" s="39">
        <v>6200</v>
      </c>
      <c r="H36" s="31" t="s">
        <v>40</v>
      </c>
      <c r="I36" s="34" t="s">
        <v>42</v>
      </c>
      <c r="J36" s="26"/>
      <c r="K36" s="25"/>
      <c r="L36" s="25"/>
    </row>
    <row r="37" spans="1:12" ht="37.5">
      <c r="A37" s="29">
        <v>2</v>
      </c>
      <c r="B37" s="33" t="s">
        <v>69</v>
      </c>
      <c r="C37" s="21" t="s">
        <v>68</v>
      </c>
      <c r="D37" s="39">
        <v>4880</v>
      </c>
      <c r="E37" s="39"/>
      <c r="F37" s="39"/>
      <c r="G37" s="39">
        <v>4880</v>
      </c>
      <c r="H37" s="31" t="s">
        <v>40</v>
      </c>
      <c r="I37" s="34" t="s">
        <v>42</v>
      </c>
      <c r="J37" s="26"/>
      <c r="K37" s="25"/>
      <c r="L37" s="25"/>
    </row>
    <row r="38" spans="1:12" ht="51.75" customHeight="1">
      <c r="A38" s="29">
        <v>3</v>
      </c>
      <c r="B38" s="33" t="s">
        <v>59</v>
      </c>
      <c r="C38" s="21" t="s">
        <v>68</v>
      </c>
      <c r="D38" s="39">
        <v>17000</v>
      </c>
      <c r="E38" s="39"/>
      <c r="F38" s="39"/>
      <c r="G38" s="39">
        <v>17000</v>
      </c>
      <c r="H38" s="31"/>
      <c r="I38" s="34" t="s">
        <v>42</v>
      </c>
      <c r="J38" s="26"/>
      <c r="K38" s="25"/>
      <c r="L38" s="25"/>
    </row>
    <row r="39" spans="1:12" ht="37.5">
      <c r="A39" s="29">
        <v>4</v>
      </c>
      <c r="B39" s="33" t="s">
        <v>70</v>
      </c>
      <c r="C39" s="21" t="s">
        <v>68</v>
      </c>
      <c r="D39" s="41">
        <v>3500</v>
      </c>
      <c r="E39" s="39"/>
      <c r="F39" s="41"/>
      <c r="G39" s="39">
        <v>3500</v>
      </c>
      <c r="H39" s="31" t="s">
        <v>40</v>
      </c>
      <c r="I39" s="34" t="s">
        <v>42</v>
      </c>
      <c r="J39" s="26"/>
      <c r="K39" s="25"/>
      <c r="L39" s="25"/>
    </row>
    <row r="40" spans="1:12" ht="37.5">
      <c r="A40" s="29">
        <v>5</v>
      </c>
      <c r="B40" s="33" t="s">
        <v>71</v>
      </c>
      <c r="C40" s="21" t="s">
        <v>68</v>
      </c>
      <c r="D40" s="41">
        <v>12000</v>
      </c>
      <c r="E40" s="39"/>
      <c r="F40" s="41">
        <v>6000</v>
      </c>
      <c r="G40" s="39">
        <v>6000</v>
      </c>
      <c r="H40" s="31"/>
      <c r="I40" s="34"/>
      <c r="J40" s="26"/>
      <c r="K40" s="25"/>
      <c r="L40" s="25"/>
    </row>
    <row r="41" spans="1:12" ht="37.5">
      <c r="A41" s="29">
        <v>6</v>
      </c>
      <c r="B41" s="33" t="s">
        <v>72</v>
      </c>
      <c r="C41" s="21" t="s">
        <v>68</v>
      </c>
      <c r="D41" s="41">
        <v>4000</v>
      </c>
      <c r="E41" s="39"/>
      <c r="F41" s="41">
        <v>2000</v>
      </c>
      <c r="G41" s="39">
        <v>2000</v>
      </c>
      <c r="H41" s="31"/>
      <c r="I41" s="34"/>
      <c r="J41" s="26"/>
      <c r="K41" s="25"/>
      <c r="L41" s="25"/>
    </row>
    <row r="42" spans="1:12" ht="27" customHeight="1">
      <c r="A42" s="21">
        <v>1</v>
      </c>
      <c r="B42" s="28">
        <v>2</v>
      </c>
      <c r="C42" s="21">
        <v>3</v>
      </c>
      <c r="D42" s="39">
        <v>4</v>
      </c>
      <c r="E42" s="39">
        <v>5</v>
      </c>
      <c r="F42" s="42">
        <v>6</v>
      </c>
      <c r="G42" s="42">
        <v>7</v>
      </c>
      <c r="H42" s="21">
        <v>8</v>
      </c>
      <c r="I42" s="28">
        <v>9</v>
      </c>
      <c r="J42" s="26"/>
      <c r="K42" s="25"/>
      <c r="L42" s="25"/>
    </row>
    <row r="43" spans="1:12" ht="18.75" customHeight="1">
      <c r="A43" s="29" t="s">
        <v>3</v>
      </c>
      <c r="B43" s="30" t="s">
        <v>73</v>
      </c>
      <c r="C43" s="21" t="s">
        <v>74</v>
      </c>
      <c r="D43" s="49">
        <f>SUM(D44:D49)</f>
        <v>44120</v>
      </c>
      <c r="E43" s="49">
        <f>SUM(E44:E49)</f>
        <v>0</v>
      </c>
      <c r="F43" s="49">
        <f>SUM(F44:F49)</f>
        <v>4120</v>
      </c>
      <c r="G43" s="49">
        <f>SUM(G44:G49)</f>
        <v>40700</v>
      </c>
      <c r="H43" s="31" t="s">
        <v>40</v>
      </c>
      <c r="I43" s="32"/>
      <c r="J43" s="26"/>
      <c r="K43" s="25"/>
      <c r="L43" s="25"/>
    </row>
    <row r="44" spans="1:12" ht="37.5">
      <c r="A44" s="29">
        <v>1</v>
      </c>
      <c r="B44" s="33" t="s">
        <v>75</v>
      </c>
      <c r="C44" s="21" t="s">
        <v>74</v>
      </c>
      <c r="D44" s="39">
        <v>6200</v>
      </c>
      <c r="E44" s="39"/>
      <c r="F44" s="39">
        <v>200</v>
      </c>
      <c r="G44" s="39">
        <v>6200</v>
      </c>
      <c r="H44" s="31" t="s">
        <v>40</v>
      </c>
      <c r="I44" s="34" t="s">
        <v>42</v>
      </c>
      <c r="J44" s="26"/>
      <c r="K44" s="25"/>
      <c r="L44" s="25"/>
    </row>
    <row r="45" spans="1:12" ht="37.5">
      <c r="A45" s="29">
        <v>2</v>
      </c>
      <c r="B45" s="33" t="s">
        <v>76</v>
      </c>
      <c r="C45" s="21" t="s">
        <v>74</v>
      </c>
      <c r="D45" s="39">
        <v>1800</v>
      </c>
      <c r="E45" s="39"/>
      <c r="F45" s="39">
        <v>800</v>
      </c>
      <c r="G45" s="39">
        <v>1000</v>
      </c>
      <c r="H45" s="31" t="s">
        <v>40</v>
      </c>
      <c r="I45" s="34" t="s">
        <v>42</v>
      </c>
      <c r="J45" s="26"/>
      <c r="K45" s="25"/>
      <c r="L45" s="25"/>
    </row>
    <row r="46" spans="1:12" ht="37.5" customHeight="1">
      <c r="A46" s="29">
        <v>3</v>
      </c>
      <c r="B46" s="33" t="s">
        <v>59</v>
      </c>
      <c r="C46" s="21" t="s">
        <v>74</v>
      </c>
      <c r="D46" s="43">
        <v>17000</v>
      </c>
      <c r="E46" s="43"/>
      <c r="F46" s="43"/>
      <c r="G46" s="43">
        <v>17000</v>
      </c>
      <c r="H46" s="38" t="s">
        <v>40</v>
      </c>
      <c r="I46" s="34" t="s">
        <v>42</v>
      </c>
      <c r="J46" s="26"/>
      <c r="K46" s="25"/>
      <c r="L46" s="25"/>
    </row>
    <row r="47" spans="1:12" ht="37.5" customHeight="1">
      <c r="A47" s="29">
        <v>4</v>
      </c>
      <c r="B47" s="33" t="s">
        <v>77</v>
      </c>
      <c r="C47" s="21" t="s">
        <v>74</v>
      </c>
      <c r="D47" s="43">
        <v>10000</v>
      </c>
      <c r="E47" s="43"/>
      <c r="F47" s="43"/>
      <c r="G47" s="43">
        <v>10000</v>
      </c>
      <c r="H47" s="38"/>
      <c r="I47" s="34"/>
      <c r="J47" s="26"/>
      <c r="K47" s="25"/>
      <c r="L47" s="25"/>
    </row>
    <row r="48" spans="1:12" ht="37.5" customHeight="1">
      <c r="A48" s="29">
        <v>5</v>
      </c>
      <c r="B48" s="33" t="s">
        <v>78</v>
      </c>
      <c r="C48" s="21" t="s">
        <v>74</v>
      </c>
      <c r="D48" s="43">
        <v>5000</v>
      </c>
      <c r="E48" s="43"/>
      <c r="F48" s="43">
        <v>2000</v>
      </c>
      <c r="G48" s="43">
        <v>3000</v>
      </c>
      <c r="H48" s="38"/>
      <c r="I48" s="34"/>
      <c r="J48" s="26"/>
      <c r="K48" s="25"/>
      <c r="L48" s="25"/>
    </row>
    <row r="49" spans="1:12" ht="37.5" customHeight="1">
      <c r="A49" s="29">
        <v>6</v>
      </c>
      <c r="B49" s="33" t="s">
        <v>79</v>
      </c>
      <c r="C49" s="21" t="s">
        <v>74</v>
      </c>
      <c r="D49" s="43">
        <v>4120</v>
      </c>
      <c r="E49" s="43"/>
      <c r="F49" s="43">
        <v>1120</v>
      </c>
      <c r="G49" s="43">
        <v>3500</v>
      </c>
      <c r="H49" s="38"/>
      <c r="I49" s="34" t="s">
        <v>42</v>
      </c>
      <c r="J49" s="26"/>
      <c r="K49" s="25"/>
      <c r="L49" s="25"/>
    </row>
    <row r="50" spans="1:12" s="1" customFormat="1" ht="22.5" customHeight="1">
      <c r="A50" s="21">
        <v>1</v>
      </c>
      <c r="B50" s="28">
        <v>2</v>
      </c>
      <c r="C50" s="21">
        <v>3</v>
      </c>
      <c r="D50" s="23" t="s">
        <v>49</v>
      </c>
      <c r="E50" s="23" t="s">
        <v>50</v>
      </c>
      <c r="F50" s="36" t="s">
        <v>51</v>
      </c>
      <c r="G50" s="36" t="s">
        <v>52</v>
      </c>
      <c r="H50" s="21">
        <v>8</v>
      </c>
      <c r="I50" s="28">
        <v>9</v>
      </c>
      <c r="J50" s="26"/>
      <c r="K50" s="25"/>
      <c r="L50" s="25"/>
    </row>
    <row r="51" spans="1:12" s="1" customFormat="1" ht="28.5" customHeight="1">
      <c r="A51" s="29" t="s">
        <v>3</v>
      </c>
      <c r="B51" s="30" t="s">
        <v>80</v>
      </c>
      <c r="C51" s="21" t="s">
        <v>81</v>
      </c>
      <c r="D51" s="49">
        <f>SUM(D52:D56)</f>
        <v>47894</v>
      </c>
      <c r="E51" s="49">
        <f>SUM(E52:E55)</f>
        <v>0</v>
      </c>
      <c r="F51" s="49">
        <f>SUM(F52:F55)</f>
        <v>3400</v>
      </c>
      <c r="G51" s="49">
        <f>SUM(G52:G56)</f>
        <v>43494</v>
      </c>
      <c r="H51" s="31" t="s">
        <v>40</v>
      </c>
      <c r="I51" s="32"/>
      <c r="J51" s="26"/>
      <c r="K51" s="25"/>
      <c r="L51" s="25"/>
    </row>
    <row r="52" spans="1:12" ht="18.75">
      <c r="A52" s="29">
        <v>1</v>
      </c>
      <c r="B52" s="33" t="s">
        <v>82</v>
      </c>
      <c r="C52" s="21" t="s">
        <v>81</v>
      </c>
      <c r="D52" s="43">
        <v>7600</v>
      </c>
      <c r="E52" s="43"/>
      <c r="F52" s="43">
        <v>2000</v>
      </c>
      <c r="G52" s="43">
        <v>4600</v>
      </c>
      <c r="H52" s="22" t="s">
        <v>40</v>
      </c>
      <c r="I52" s="34" t="s">
        <v>42</v>
      </c>
      <c r="J52" s="26"/>
      <c r="K52" s="25"/>
      <c r="L52" s="25"/>
    </row>
    <row r="53" spans="1:12" ht="18.75">
      <c r="A53" s="29">
        <v>2</v>
      </c>
      <c r="B53" s="33" t="s">
        <v>83</v>
      </c>
      <c r="C53" s="21" t="s">
        <v>81</v>
      </c>
      <c r="D53" s="43">
        <v>1270</v>
      </c>
      <c r="E53" s="43"/>
      <c r="F53" s="43">
        <v>400</v>
      </c>
      <c r="G53" s="43">
        <v>870</v>
      </c>
      <c r="H53" s="22" t="s">
        <v>40</v>
      </c>
      <c r="I53" s="34" t="s">
        <v>42</v>
      </c>
      <c r="J53" s="26"/>
      <c r="K53" s="25"/>
      <c r="L53" s="25"/>
    </row>
    <row r="54" spans="1:12" ht="42" customHeight="1">
      <c r="A54" s="29">
        <v>3</v>
      </c>
      <c r="B54" s="33" t="s">
        <v>84</v>
      </c>
      <c r="C54" s="21" t="s">
        <v>81</v>
      </c>
      <c r="D54" s="43">
        <v>3350</v>
      </c>
      <c r="E54" s="43"/>
      <c r="F54" s="43">
        <v>1000</v>
      </c>
      <c r="G54" s="43">
        <v>2350</v>
      </c>
      <c r="H54" s="22" t="s">
        <v>40</v>
      </c>
      <c r="I54" s="34" t="s">
        <v>42</v>
      </c>
      <c r="J54" s="26"/>
      <c r="K54" s="25"/>
      <c r="L54" s="25"/>
    </row>
    <row r="55" spans="1:12" ht="42" customHeight="1">
      <c r="A55" s="29">
        <v>4</v>
      </c>
      <c r="B55" s="33" t="s">
        <v>59</v>
      </c>
      <c r="C55" s="21" t="s">
        <v>81</v>
      </c>
      <c r="D55" s="43">
        <v>15553</v>
      </c>
      <c r="E55" s="43"/>
      <c r="F55" s="43"/>
      <c r="G55" s="43">
        <v>15553</v>
      </c>
      <c r="H55" s="22"/>
      <c r="I55" s="34" t="s">
        <v>42</v>
      </c>
      <c r="J55" s="26"/>
      <c r="K55" s="25"/>
      <c r="L55" s="25"/>
    </row>
    <row r="56" spans="1:12" ht="42" customHeight="1">
      <c r="A56" s="29">
        <v>5</v>
      </c>
      <c r="B56" s="33" t="s">
        <v>85</v>
      </c>
      <c r="C56" s="21" t="s">
        <v>81</v>
      </c>
      <c r="D56" s="43">
        <v>20121</v>
      </c>
      <c r="E56" s="43"/>
      <c r="F56" s="43"/>
      <c r="G56" s="43">
        <v>20121</v>
      </c>
      <c r="H56" s="22"/>
      <c r="I56" s="34"/>
      <c r="J56" s="26"/>
      <c r="K56" s="25"/>
      <c r="L56" s="25"/>
    </row>
    <row r="57" spans="1:12" ht="24" customHeight="1">
      <c r="A57" s="21">
        <v>1</v>
      </c>
      <c r="B57" s="28">
        <v>2</v>
      </c>
      <c r="C57" s="21">
        <v>3</v>
      </c>
      <c r="D57" s="23" t="s">
        <v>49</v>
      </c>
      <c r="E57" s="23" t="s">
        <v>50</v>
      </c>
      <c r="F57" s="36" t="s">
        <v>51</v>
      </c>
      <c r="G57" s="36" t="s">
        <v>52</v>
      </c>
      <c r="H57" s="21">
        <v>8</v>
      </c>
      <c r="I57" s="28">
        <v>9</v>
      </c>
      <c r="J57" s="26"/>
      <c r="K57" s="25"/>
      <c r="L57" s="25"/>
    </row>
    <row r="58" spans="1:12" ht="37.5">
      <c r="A58" s="29" t="s">
        <v>3</v>
      </c>
      <c r="B58" s="30" t="s">
        <v>86</v>
      </c>
      <c r="C58" s="21" t="s">
        <v>87</v>
      </c>
      <c r="D58" s="49">
        <f>SUM(D59:D64)</f>
        <v>60435</v>
      </c>
      <c r="E58" s="49">
        <f>SUM(E59:E64)</f>
        <v>0</v>
      </c>
      <c r="F58" s="49">
        <f>SUM(F59:F64)</f>
        <v>37070</v>
      </c>
      <c r="G58" s="49">
        <f>SUM(G59:G64)</f>
        <v>24265</v>
      </c>
      <c r="H58" s="31" t="s">
        <v>40</v>
      </c>
      <c r="I58" s="32"/>
      <c r="J58" s="26"/>
      <c r="K58" s="25"/>
      <c r="L58" s="25"/>
    </row>
    <row r="59" spans="1:12" ht="42" customHeight="1">
      <c r="A59" s="29">
        <v>1</v>
      </c>
      <c r="B59" s="33" t="s">
        <v>88</v>
      </c>
      <c r="C59" s="21" t="s">
        <v>87</v>
      </c>
      <c r="D59" s="39">
        <v>22500</v>
      </c>
      <c r="E59" s="39"/>
      <c r="F59" s="39">
        <v>22500</v>
      </c>
      <c r="G59" s="52"/>
      <c r="H59" s="31" t="s">
        <v>40</v>
      </c>
      <c r="I59" s="34" t="s">
        <v>42</v>
      </c>
      <c r="J59" s="26"/>
      <c r="K59" s="25"/>
      <c r="L59" s="25"/>
    </row>
    <row r="60" spans="1:12" ht="27" customHeight="1">
      <c r="A60" s="29">
        <v>2</v>
      </c>
      <c r="B60" s="33" t="s">
        <v>89</v>
      </c>
      <c r="C60" s="21" t="s">
        <v>87</v>
      </c>
      <c r="D60" s="39">
        <v>5125</v>
      </c>
      <c r="E60" s="39"/>
      <c r="F60" s="39">
        <v>1000</v>
      </c>
      <c r="G60" s="39">
        <v>4125</v>
      </c>
      <c r="H60" s="31"/>
      <c r="I60" s="34" t="s">
        <v>42</v>
      </c>
      <c r="J60" s="26"/>
      <c r="K60" s="25"/>
      <c r="L60" s="25"/>
    </row>
    <row r="61" spans="1:12" ht="37.5">
      <c r="A61" s="29">
        <v>3</v>
      </c>
      <c r="B61" s="33" t="s">
        <v>90</v>
      </c>
      <c r="C61" s="21" t="s">
        <v>87</v>
      </c>
      <c r="D61" s="39">
        <v>12700</v>
      </c>
      <c r="E61" s="39"/>
      <c r="F61" s="39">
        <v>12700</v>
      </c>
      <c r="G61" s="52"/>
      <c r="H61" s="31" t="s">
        <v>40</v>
      </c>
      <c r="I61" s="34" t="s">
        <v>42</v>
      </c>
      <c r="J61" s="26"/>
      <c r="K61" s="25"/>
      <c r="L61" s="25"/>
    </row>
    <row r="62" spans="1:12" ht="18.75">
      <c r="A62" s="29">
        <v>4</v>
      </c>
      <c r="B62" s="33" t="s">
        <v>91</v>
      </c>
      <c r="C62" s="21" t="s">
        <v>87</v>
      </c>
      <c r="D62" s="39">
        <v>100</v>
      </c>
      <c r="E62" s="39"/>
      <c r="F62" s="39">
        <v>300</v>
      </c>
      <c r="G62" s="39">
        <v>700</v>
      </c>
      <c r="H62" s="31"/>
      <c r="I62" s="34" t="s">
        <v>42</v>
      </c>
      <c r="J62" s="26"/>
      <c r="K62" s="25"/>
      <c r="L62" s="25"/>
    </row>
    <row r="63" spans="1:12" ht="37.5">
      <c r="A63" s="29">
        <v>5</v>
      </c>
      <c r="B63" s="33" t="s">
        <v>59</v>
      </c>
      <c r="C63" s="21" t="s">
        <v>87</v>
      </c>
      <c r="D63" s="39">
        <v>18440</v>
      </c>
      <c r="E63" s="39"/>
      <c r="F63" s="39"/>
      <c r="G63" s="39">
        <v>18440</v>
      </c>
      <c r="H63" s="31" t="s">
        <v>40</v>
      </c>
      <c r="I63" s="34" t="s">
        <v>42</v>
      </c>
      <c r="J63" s="26"/>
      <c r="K63" s="25"/>
      <c r="L63" s="25"/>
    </row>
    <row r="64" spans="1:12" ht="40.5" customHeight="1">
      <c r="A64" s="29">
        <v>6</v>
      </c>
      <c r="B64" s="33" t="s">
        <v>92</v>
      </c>
      <c r="C64" s="21" t="s">
        <v>87</v>
      </c>
      <c r="D64" s="39">
        <v>1570</v>
      </c>
      <c r="E64" s="39"/>
      <c r="F64" s="39">
        <v>570</v>
      </c>
      <c r="G64" s="39">
        <v>1000</v>
      </c>
      <c r="H64" s="31" t="s">
        <v>40</v>
      </c>
      <c r="I64" s="34" t="s">
        <v>42</v>
      </c>
      <c r="J64" s="26"/>
      <c r="K64" s="25"/>
      <c r="L64" s="25"/>
    </row>
    <row r="65" spans="1:12" ht="23.25" customHeight="1">
      <c r="A65" s="21">
        <v>1</v>
      </c>
      <c r="B65" s="28">
        <v>2</v>
      </c>
      <c r="C65" s="21">
        <v>3</v>
      </c>
      <c r="D65" s="23" t="s">
        <v>49</v>
      </c>
      <c r="E65" s="23" t="s">
        <v>50</v>
      </c>
      <c r="F65" s="36" t="s">
        <v>51</v>
      </c>
      <c r="G65" s="36" t="s">
        <v>52</v>
      </c>
      <c r="H65" s="21">
        <v>8</v>
      </c>
      <c r="I65" s="34" t="s">
        <v>42</v>
      </c>
      <c r="J65" s="26"/>
      <c r="K65" s="25"/>
      <c r="L65" s="25"/>
    </row>
    <row r="66" spans="1:12" ht="37.5" customHeight="1">
      <c r="A66" s="29" t="s">
        <v>3</v>
      </c>
      <c r="B66" s="30" t="s">
        <v>93</v>
      </c>
      <c r="C66" s="21"/>
      <c r="D66" s="49">
        <f>SUM(D67:D72)</f>
        <v>62710</v>
      </c>
      <c r="E66" s="49">
        <f>SUM(E67:E72)</f>
        <v>0</v>
      </c>
      <c r="F66" s="49">
        <f>SUM(F67:F72)</f>
        <v>32300</v>
      </c>
      <c r="G66" s="49">
        <f>SUM(G67:G72)</f>
        <v>29710</v>
      </c>
      <c r="H66" s="49">
        <v>700</v>
      </c>
      <c r="I66" s="34" t="s">
        <v>42</v>
      </c>
      <c r="J66" s="26"/>
      <c r="K66" s="25"/>
      <c r="L66" s="25"/>
    </row>
    <row r="67" spans="1:12" ht="42" customHeight="1">
      <c r="A67" s="29">
        <v>1</v>
      </c>
      <c r="B67" s="33" t="s">
        <v>94</v>
      </c>
      <c r="C67" s="21" t="s">
        <v>95</v>
      </c>
      <c r="D67" s="39">
        <v>12700</v>
      </c>
      <c r="E67" s="39"/>
      <c r="F67" s="39">
        <v>6700</v>
      </c>
      <c r="G67" s="39">
        <v>6000</v>
      </c>
      <c r="H67" s="31" t="s">
        <v>40</v>
      </c>
      <c r="I67" s="34" t="s">
        <v>42</v>
      </c>
      <c r="J67" s="26"/>
      <c r="K67" s="25"/>
      <c r="L67" s="25"/>
    </row>
    <row r="68" spans="1:12" ht="37.5">
      <c r="A68" s="29">
        <v>2</v>
      </c>
      <c r="B68" s="33" t="s">
        <v>96</v>
      </c>
      <c r="C68" s="21" t="s">
        <v>95</v>
      </c>
      <c r="D68" s="39">
        <v>1020</v>
      </c>
      <c r="E68" s="39"/>
      <c r="F68" s="39">
        <v>600</v>
      </c>
      <c r="G68" s="39">
        <v>420</v>
      </c>
      <c r="H68" s="31" t="s">
        <v>40</v>
      </c>
      <c r="I68" s="34" t="s">
        <v>42</v>
      </c>
      <c r="J68" s="26"/>
      <c r="K68" s="25"/>
      <c r="L68" s="25"/>
    </row>
    <row r="69" spans="1:12" ht="18.75">
      <c r="A69" s="29">
        <v>3</v>
      </c>
      <c r="B69" s="33" t="s">
        <v>97</v>
      </c>
      <c r="C69" s="21" t="s">
        <v>95</v>
      </c>
      <c r="D69" s="39">
        <v>6290</v>
      </c>
      <c r="E69" s="39"/>
      <c r="F69" s="39"/>
      <c r="G69" s="39">
        <v>6290</v>
      </c>
      <c r="H69" s="31"/>
      <c r="I69" s="34" t="s">
        <v>42</v>
      </c>
      <c r="J69" s="26"/>
      <c r="K69" s="25"/>
      <c r="L69" s="25"/>
    </row>
    <row r="70" spans="1:12" ht="37.5">
      <c r="A70" s="29">
        <v>4</v>
      </c>
      <c r="B70" s="33" t="s">
        <v>59</v>
      </c>
      <c r="C70" s="21" t="s">
        <v>95</v>
      </c>
      <c r="D70" s="39">
        <v>17000</v>
      </c>
      <c r="E70" s="39"/>
      <c r="F70" s="39"/>
      <c r="G70" s="39">
        <v>17000</v>
      </c>
      <c r="H70" s="31"/>
      <c r="I70" s="34"/>
      <c r="J70" s="26"/>
      <c r="K70" s="25"/>
      <c r="L70" s="25"/>
    </row>
    <row r="71" spans="1:12" ht="56.25">
      <c r="A71" s="29">
        <v>5</v>
      </c>
      <c r="B71" s="33" t="s">
        <v>98</v>
      </c>
      <c r="C71" s="21" t="s">
        <v>95</v>
      </c>
      <c r="D71" s="39">
        <v>25000</v>
      </c>
      <c r="E71" s="39"/>
      <c r="F71" s="39">
        <v>25000</v>
      </c>
      <c r="G71" s="52"/>
      <c r="H71" s="31"/>
      <c r="I71" s="34"/>
      <c r="J71" s="26"/>
      <c r="K71" s="25"/>
      <c r="L71" s="25"/>
    </row>
    <row r="72" spans="1:12" ht="21.75" customHeight="1">
      <c r="A72" s="29">
        <v>6</v>
      </c>
      <c r="B72" s="33" t="s">
        <v>99</v>
      </c>
      <c r="C72" s="21" t="s">
        <v>95</v>
      </c>
      <c r="D72" s="39">
        <v>700</v>
      </c>
      <c r="E72" s="39"/>
      <c r="F72" s="52"/>
      <c r="G72" s="52"/>
      <c r="H72" s="31">
        <v>700</v>
      </c>
      <c r="I72" s="34" t="s">
        <v>42</v>
      </c>
      <c r="J72" s="26"/>
      <c r="K72" s="25"/>
      <c r="L72" s="25"/>
    </row>
    <row r="73" spans="1:12" ht="18.75">
      <c r="A73" s="21">
        <v>1</v>
      </c>
      <c r="B73" s="28">
        <v>2</v>
      </c>
      <c r="C73" s="21">
        <v>3</v>
      </c>
      <c r="D73" s="40">
        <v>4</v>
      </c>
      <c r="E73" s="23" t="s">
        <v>50</v>
      </c>
      <c r="F73" s="36" t="s">
        <v>51</v>
      </c>
      <c r="G73" s="36" t="s">
        <v>52</v>
      </c>
      <c r="H73" s="21">
        <v>8</v>
      </c>
      <c r="I73" s="34" t="s">
        <v>42</v>
      </c>
      <c r="J73" s="26"/>
      <c r="K73" s="25"/>
      <c r="L73" s="25"/>
    </row>
    <row r="74" spans="1:12" ht="37.5">
      <c r="A74" s="29" t="s">
        <v>3</v>
      </c>
      <c r="B74" s="30" t="s">
        <v>100</v>
      </c>
      <c r="C74" s="21" t="s">
        <v>101</v>
      </c>
      <c r="D74" s="49">
        <f>SUM(D75:D80)</f>
        <v>61020</v>
      </c>
      <c r="E74" s="49">
        <f>SUM(E75:E80)</f>
        <v>0</v>
      </c>
      <c r="F74" s="49">
        <f>SUM(F75:F80)</f>
        <v>23100</v>
      </c>
      <c r="G74" s="49">
        <f>SUM(G75:G80)</f>
        <v>37120</v>
      </c>
      <c r="H74" s="49">
        <v>800</v>
      </c>
      <c r="I74" s="34" t="s">
        <v>42</v>
      </c>
      <c r="J74" s="26"/>
      <c r="K74" s="25"/>
      <c r="L74" s="25"/>
    </row>
    <row r="75" spans="1:12" ht="44.25" customHeight="1">
      <c r="A75" s="29">
        <v>1</v>
      </c>
      <c r="B75" s="33" t="s">
        <v>102</v>
      </c>
      <c r="C75" s="21" t="s">
        <v>101</v>
      </c>
      <c r="D75" s="39">
        <v>13750</v>
      </c>
      <c r="E75" s="39"/>
      <c r="F75" s="39"/>
      <c r="G75" s="39">
        <v>13750</v>
      </c>
      <c r="H75" s="31" t="s">
        <v>40</v>
      </c>
      <c r="I75" s="34" t="s">
        <v>42</v>
      </c>
      <c r="J75" s="26"/>
      <c r="K75" s="25"/>
      <c r="L75" s="25"/>
    </row>
    <row r="76" spans="1:12" ht="42.75" customHeight="1">
      <c r="A76" s="29">
        <v>2</v>
      </c>
      <c r="B76" s="33" t="s">
        <v>103</v>
      </c>
      <c r="C76" s="21" t="s">
        <v>101</v>
      </c>
      <c r="D76" s="39">
        <v>970</v>
      </c>
      <c r="E76" s="39"/>
      <c r="F76" s="39">
        <v>400</v>
      </c>
      <c r="G76" s="39">
        <v>570</v>
      </c>
      <c r="H76" s="23" t="s">
        <v>40</v>
      </c>
      <c r="I76" s="34" t="s">
        <v>42</v>
      </c>
      <c r="J76" s="26"/>
      <c r="K76" s="25"/>
      <c r="L76" s="25"/>
    </row>
    <row r="77" spans="1:12" ht="42.75" customHeight="1">
      <c r="A77" s="29">
        <v>3</v>
      </c>
      <c r="B77" s="33" t="s">
        <v>104</v>
      </c>
      <c r="C77" s="21" t="s">
        <v>101</v>
      </c>
      <c r="D77" s="39">
        <v>800</v>
      </c>
      <c r="E77" s="39"/>
      <c r="F77" s="52"/>
      <c r="G77" s="52"/>
      <c r="H77" s="31">
        <v>800</v>
      </c>
      <c r="I77" s="34" t="s">
        <v>42</v>
      </c>
      <c r="J77" s="26"/>
      <c r="K77" s="25"/>
      <c r="L77" s="25"/>
    </row>
    <row r="78" spans="1:12" ht="42.75" customHeight="1">
      <c r="A78" s="29">
        <v>4</v>
      </c>
      <c r="B78" s="33" t="s">
        <v>105</v>
      </c>
      <c r="C78" s="21" t="s">
        <v>101</v>
      </c>
      <c r="D78" s="39">
        <v>27000</v>
      </c>
      <c r="E78" s="39"/>
      <c r="F78" s="39">
        <v>10000</v>
      </c>
      <c r="G78" s="39">
        <v>17000</v>
      </c>
      <c r="H78" s="31"/>
      <c r="I78" s="34"/>
      <c r="J78" s="26"/>
      <c r="K78" s="25"/>
      <c r="L78" s="25"/>
    </row>
    <row r="79" spans="1:12" ht="42.75" customHeight="1">
      <c r="A79" s="29">
        <v>5</v>
      </c>
      <c r="B79" s="33" t="s">
        <v>106</v>
      </c>
      <c r="C79" s="21" t="s">
        <v>101</v>
      </c>
      <c r="D79" s="39">
        <v>12700</v>
      </c>
      <c r="E79" s="39"/>
      <c r="F79" s="39">
        <v>12700</v>
      </c>
      <c r="G79" s="52"/>
      <c r="H79" s="31"/>
      <c r="I79" s="34"/>
      <c r="J79" s="26"/>
      <c r="K79" s="25"/>
      <c r="L79" s="25"/>
    </row>
    <row r="80" spans="1:12" ht="71.25" customHeight="1">
      <c r="A80" s="29">
        <v>6</v>
      </c>
      <c r="B80" s="33" t="s">
        <v>107</v>
      </c>
      <c r="C80" s="21" t="s">
        <v>101</v>
      </c>
      <c r="D80" s="39">
        <v>5800</v>
      </c>
      <c r="E80" s="39"/>
      <c r="F80" s="39"/>
      <c r="G80" s="39">
        <v>5800</v>
      </c>
      <c r="H80" s="31"/>
      <c r="I80" s="34" t="s">
        <v>42</v>
      </c>
      <c r="J80" s="26"/>
      <c r="K80" s="25"/>
      <c r="L80" s="25"/>
    </row>
    <row r="81" spans="1:12" ht="18.75">
      <c r="A81" s="21">
        <v>1</v>
      </c>
      <c r="B81" s="28">
        <v>2</v>
      </c>
      <c r="C81" s="21">
        <v>3</v>
      </c>
      <c r="D81" s="23" t="s">
        <v>49</v>
      </c>
      <c r="E81" s="23" t="s">
        <v>50</v>
      </c>
      <c r="F81" s="36" t="s">
        <v>51</v>
      </c>
      <c r="G81" s="36" t="s">
        <v>52</v>
      </c>
      <c r="H81" s="21">
        <v>8</v>
      </c>
      <c r="I81" s="34" t="s">
        <v>42</v>
      </c>
      <c r="J81" s="26"/>
      <c r="K81" s="25"/>
      <c r="L81" s="25"/>
    </row>
    <row r="82" spans="1:12" ht="42.75" customHeight="1">
      <c r="A82" s="29" t="s">
        <v>3</v>
      </c>
      <c r="B82" s="30" t="s">
        <v>108</v>
      </c>
      <c r="C82" s="21" t="s">
        <v>109</v>
      </c>
      <c r="D82" s="49">
        <f>SUM(D83:D88)</f>
        <v>75539</v>
      </c>
      <c r="E82" s="49">
        <f>SUM(E83)</f>
        <v>0</v>
      </c>
      <c r="F82" s="49">
        <f>SUM(F83:F88)</f>
        <v>29600</v>
      </c>
      <c r="G82" s="49">
        <f>SUM(G83:G88)</f>
        <v>36139</v>
      </c>
      <c r="H82" s="49">
        <v>800</v>
      </c>
      <c r="I82" s="34" t="s">
        <v>42</v>
      </c>
      <c r="J82" s="26"/>
      <c r="K82" s="25"/>
      <c r="L82" s="25"/>
    </row>
    <row r="83" spans="1:12" ht="48" customHeight="1">
      <c r="A83" s="29">
        <v>1</v>
      </c>
      <c r="B83" s="33" t="s">
        <v>110</v>
      </c>
      <c r="C83" s="21" t="s">
        <v>109</v>
      </c>
      <c r="D83" s="39">
        <v>24600</v>
      </c>
      <c r="E83" s="39"/>
      <c r="F83" s="39">
        <v>24600</v>
      </c>
      <c r="G83" s="52"/>
      <c r="H83" s="31" t="s">
        <v>40</v>
      </c>
      <c r="I83" s="34" t="s">
        <v>42</v>
      </c>
      <c r="J83" s="26"/>
      <c r="K83" s="25"/>
      <c r="L83" s="25"/>
    </row>
    <row r="84" spans="1:12" ht="42.75" customHeight="1">
      <c r="A84" s="29">
        <v>2</v>
      </c>
      <c r="B84" s="33" t="s">
        <v>111</v>
      </c>
      <c r="C84" s="21" t="s">
        <v>109</v>
      </c>
      <c r="D84" s="39">
        <v>800</v>
      </c>
      <c r="E84" s="39"/>
      <c r="F84" s="52"/>
      <c r="G84" s="53"/>
      <c r="H84" s="31">
        <v>800</v>
      </c>
      <c r="I84" s="34" t="s">
        <v>42</v>
      </c>
      <c r="J84" s="26"/>
      <c r="K84" s="25"/>
      <c r="L84" s="25"/>
    </row>
    <row r="85" spans="1:12" ht="42.75" customHeight="1">
      <c r="A85" s="29">
        <v>3</v>
      </c>
      <c r="B85" s="33" t="s">
        <v>103</v>
      </c>
      <c r="C85" s="21" t="s">
        <v>109</v>
      </c>
      <c r="D85" s="39">
        <v>1620</v>
      </c>
      <c r="E85" s="39"/>
      <c r="F85" s="40">
        <v>1000</v>
      </c>
      <c r="G85" s="40">
        <v>620</v>
      </c>
      <c r="H85" s="31" t="s">
        <v>40</v>
      </c>
      <c r="I85" s="34" t="s">
        <v>42</v>
      </c>
      <c r="J85" s="26"/>
      <c r="K85" s="25"/>
      <c r="L85" s="25"/>
    </row>
    <row r="86" spans="1:12" ht="42.75" customHeight="1">
      <c r="A86" s="29">
        <v>4</v>
      </c>
      <c r="B86" s="33" t="s">
        <v>59</v>
      </c>
      <c r="C86" s="21" t="s">
        <v>109</v>
      </c>
      <c r="D86" s="39">
        <v>17000</v>
      </c>
      <c r="E86" s="39"/>
      <c r="F86" s="40"/>
      <c r="G86" s="40">
        <v>17000</v>
      </c>
      <c r="H86" s="31"/>
      <c r="I86" s="34"/>
      <c r="J86" s="26"/>
      <c r="K86" s="25"/>
      <c r="L86" s="25"/>
    </row>
    <row r="87" spans="1:12" ht="42.75" customHeight="1">
      <c r="A87" s="29">
        <v>5</v>
      </c>
      <c r="B87" s="33" t="s">
        <v>112</v>
      </c>
      <c r="C87" s="21" t="s">
        <v>109</v>
      </c>
      <c r="D87" s="39">
        <v>28000</v>
      </c>
      <c r="E87" s="39"/>
      <c r="F87" s="40">
        <v>1000</v>
      </c>
      <c r="G87" s="40">
        <v>18000</v>
      </c>
      <c r="H87" s="31"/>
      <c r="I87" s="34"/>
      <c r="J87" s="26"/>
      <c r="K87" s="25"/>
      <c r="L87" s="25"/>
    </row>
    <row r="88" spans="1:12" ht="42.75" customHeight="1">
      <c r="A88" s="29">
        <v>6</v>
      </c>
      <c r="B88" s="33" t="s">
        <v>113</v>
      </c>
      <c r="C88" s="21" t="s">
        <v>109</v>
      </c>
      <c r="D88" s="39">
        <v>3519</v>
      </c>
      <c r="E88" s="39"/>
      <c r="F88" s="39">
        <v>3000</v>
      </c>
      <c r="G88" s="39">
        <v>519</v>
      </c>
      <c r="H88" s="31"/>
      <c r="I88" s="34" t="s">
        <v>42</v>
      </c>
      <c r="J88" s="26"/>
      <c r="K88" s="25"/>
      <c r="L88" s="25"/>
    </row>
    <row r="89" spans="1:12" ht="18.75">
      <c r="A89" s="21">
        <v>1</v>
      </c>
      <c r="B89" s="21">
        <v>2</v>
      </c>
      <c r="C89" s="21">
        <v>3</v>
      </c>
      <c r="D89" s="23" t="s">
        <v>49</v>
      </c>
      <c r="E89" s="23" t="s">
        <v>50</v>
      </c>
      <c r="F89" s="23" t="s">
        <v>51</v>
      </c>
      <c r="G89" s="23" t="s">
        <v>52</v>
      </c>
      <c r="H89" s="23">
        <v>8</v>
      </c>
      <c r="I89" s="34" t="s">
        <v>42</v>
      </c>
      <c r="J89" s="26"/>
      <c r="K89" s="25"/>
      <c r="L89" s="25"/>
    </row>
    <row r="90" spans="1:12" ht="42.75" customHeight="1">
      <c r="A90" s="29" t="s">
        <v>3</v>
      </c>
      <c r="B90" s="30" t="s">
        <v>114</v>
      </c>
      <c r="C90" s="21" t="s">
        <v>115</v>
      </c>
      <c r="D90" s="49">
        <f>SUM(D91:D95)</f>
        <v>57675</v>
      </c>
      <c r="E90" s="49">
        <f>SUM(E91:E95)</f>
        <v>0</v>
      </c>
      <c r="F90" s="49">
        <f>SUM(F91:F95)</f>
        <v>26600</v>
      </c>
      <c r="G90" s="49">
        <f>SUM(G91:G95)</f>
        <v>31075</v>
      </c>
      <c r="H90" s="49"/>
      <c r="I90" s="34" t="s">
        <v>42</v>
      </c>
      <c r="J90" s="26"/>
      <c r="K90" s="25"/>
      <c r="L90" s="25"/>
    </row>
    <row r="91" spans="1:12" ht="42.75" customHeight="1">
      <c r="A91" s="29">
        <v>1</v>
      </c>
      <c r="B91" s="33" t="s">
        <v>116</v>
      </c>
      <c r="C91" s="21" t="s">
        <v>115</v>
      </c>
      <c r="D91" s="39">
        <v>2750</v>
      </c>
      <c r="E91" s="39"/>
      <c r="F91" s="39">
        <v>1000</v>
      </c>
      <c r="G91" s="40">
        <v>1750</v>
      </c>
      <c r="H91" s="31" t="s">
        <v>40</v>
      </c>
      <c r="I91" s="34" t="s">
        <v>42</v>
      </c>
      <c r="J91" s="26"/>
      <c r="K91" s="25"/>
      <c r="L91" s="25"/>
    </row>
    <row r="92" spans="1:12" ht="42.75" customHeight="1">
      <c r="A92" s="29">
        <v>2</v>
      </c>
      <c r="B92" s="33" t="s">
        <v>117</v>
      </c>
      <c r="C92" s="21" t="s">
        <v>115</v>
      </c>
      <c r="D92" s="39">
        <v>24600</v>
      </c>
      <c r="E92" s="39"/>
      <c r="F92" s="39">
        <v>24600</v>
      </c>
      <c r="G92" s="52"/>
      <c r="H92" s="31" t="s">
        <v>40</v>
      </c>
      <c r="I92" s="34" t="s">
        <v>42</v>
      </c>
      <c r="J92" s="26"/>
      <c r="K92" s="25"/>
      <c r="L92" s="25"/>
    </row>
    <row r="93" spans="1:12" ht="42.75" customHeight="1">
      <c r="A93" s="29">
        <v>3</v>
      </c>
      <c r="B93" s="33" t="s">
        <v>59</v>
      </c>
      <c r="C93" s="21" t="s">
        <v>115</v>
      </c>
      <c r="D93" s="39">
        <v>18000</v>
      </c>
      <c r="E93" s="39"/>
      <c r="F93" s="39"/>
      <c r="G93" s="39">
        <v>18000</v>
      </c>
      <c r="H93" s="31" t="s">
        <v>40</v>
      </c>
      <c r="I93" s="34" t="s">
        <v>42</v>
      </c>
      <c r="J93" s="26"/>
      <c r="K93" s="25"/>
      <c r="L93" s="25"/>
    </row>
    <row r="94" spans="1:12" ht="42.75" customHeight="1">
      <c r="A94" s="29">
        <v>4</v>
      </c>
      <c r="B94" s="33" t="s">
        <v>118</v>
      </c>
      <c r="C94" s="21" t="s">
        <v>115</v>
      </c>
      <c r="D94" s="39">
        <v>9000</v>
      </c>
      <c r="E94" s="39"/>
      <c r="F94" s="39"/>
      <c r="G94" s="39">
        <v>9000</v>
      </c>
      <c r="H94" s="31"/>
      <c r="I94" s="34"/>
      <c r="J94" s="26"/>
      <c r="K94" s="25"/>
      <c r="L94" s="25"/>
    </row>
    <row r="95" spans="1:12" ht="42.75" customHeight="1">
      <c r="A95" s="29">
        <v>5</v>
      </c>
      <c r="B95" s="33" t="s">
        <v>119</v>
      </c>
      <c r="C95" s="21" t="s">
        <v>115</v>
      </c>
      <c r="D95" s="39">
        <v>3325</v>
      </c>
      <c r="E95" s="39"/>
      <c r="F95" s="40">
        <v>1000</v>
      </c>
      <c r="G95" s="39">
        <v>2325</v>
      </c>
      <c r="H95" s="31"/>
      <c r="I95" s="34" t="s">
        <v>42</v>
      </c>
      <c r="J95" s="26"/>
      <c r="K95" s="25"/>
      <c r="L95" s="25"/>
    </row>
    <row r="96" spans="1:12" ht="18.75">
      <c r="A96" s="21">
        <v>1</v>
      </c>
      <c r="B96" s="21">
        <v>2</v>
      </c>
      <c r="C96" s="21">
        <v>3</v>
      </c>
      <c r="D96" s="23" t="s">
        <v>49</v>
      </c>
      <c r="E96" s="23" t="s">
        <v>50</v>
      </c>
      <c r="F96" s="23" t="s">
        <v>51</v>
      </c>
      <c r="G96" s="23" t="s">
        <v>52</v>
      </c>
      <c r="H96" s="23">
        <v>8</v>
      </c>
      <c r="I96" s="34" t="s">
        <v>42</v>
      </c>
      <c r="J96" s="26"/>
      <c r="K96" s="25"/>
      <c r="L96" s="25"/>
    </row>
    <row r="97" spans="1:12" ht="42.75" customHeight="1">
      <c r="A97" s="29" t="s">
        <v>3</v>
      </c>
      <c r="B97" s="30" t="s">
        <v>120</v>
      </c>
      <c r="C97" s="21" t="s">
        <v>121</v>
      </c>
      <c r="D97" s="49">
        <f>SUM(D98:D103)</f>
        <v>103190</v>
      </c>
      <c r="E97" s="49">
        <f>SUM(E98:E103)</f>
        <v>0</v>
      </c>
      <c r="F97" s="49">
        <f>SUM(F98:F103)</f>
        <v>60520</v>
      </c>
      <c r="G97" s="49">
        <f>SUM(G98:G103)</f>
        <v>42670</v>
      </c>
      <c r="H97" s="31" t="s">
        <v>40</v>
      </c>
      <c r="I97" s="34" t="s">
        <v>42</v>
      </c>
      <c r="J97" s="26"/>
      <c r="K97" s="25"/>
      <c r="L97" s="25"/>
    </row>
    <row r="98" spans="1:12" ht="42.75" customHeight="1">
      <c r="A98" s="29">
        <v>1</v>
      </c>
      <c r="B98" s="33" t="s">
        <v>122</v>
      </c>
      <c r="C98" s="21" t="s">
        <v>121</v>
      </c>
      <c r="D98" s="39">
        <v>4920</v>
      </c>
      <c r="E98" s="39"/>
      <c r="F98" s="39">
        <v>4920</v>
      </c>
      <c r="G98" s="39"/>
      <c r="H98" s="31" t="s">
        <v>40</v>
      </c>
      <c r="I98" s="34" t="s">
        <v>42</v>
      </c>
      <c r="J98" s="26"/>
      <c r="K98" s="25"/>
      <c r="L98" s="25"/>
    </row>
    <row r="99" spans="1:12" ht="42.75" customHeight="1">
      <c r="A99" s="29">
        <v>2</v>
      </c>
      <c r="B99" s="33" t="s">
        <v>123</v>
      </c>
      <c r="C99" s="21" t="s">
        <v>121</v>
      </c>
      <c r="D99" s="40">
        <v>4270</v>
      </c>
      <c r="E99" s="39"/>
      <c r="F99" s="39">
        <v>2000</v>
      </c>
      <c r="G99" s="40">
        <v>2270</v>
      </c>
      <c r="H99" s="31" t="s">
        <v>40</v>
      </c>
      <c r="I99" s="34" t="s">
        <v>42</v>
      </c>
      <c r="J99" s="26"/>
      <c r="K99" s="25"/>
      <c r="L99" s="25"/>
    </row>
    <row r="100" spans="1:12" ht="42.75" customHeight="1">
      <c r="A100" s="29">
        <v>3</v>
      </c>
      <c r="B100" s="33" t="s">
        <v>124</v>
      </c>
      <c r="C100" s="21" t="s">
        <v>121</v>
      </c>
      <c r="D100" s="40">
        <v>24600</v>
      </c>
      <c r="E100" s="39"/>
      <c r="F100" s="40">
        <v>24600</v>
      </c>
      <c r="G100" s="53"/>
      <c r="H100" s="31"/>
      <c r="I100" s="34"/>
      <c r="J100" s="26"/>
      <c r="K100" s="25"/>
      <c r="L100" s="25"/>
    </row>
    <row r="101" spans="1:12" ht="42.75" customHeight="1">
      <c r="A101" s="29">
        <v>4</v>
      </c>
      <c r="B101" s="33" t="s">
        <v>125</v>
      </c>
      <c r="C101" s="21" t="s">
        <v>121</v>
      </c>
      <c r="D101" s="40">
        <v>2400</v>
      </c>
      <c r="E101" s="39"/>
      <c r="F101" s="39"/>
      <c r="G101" s="40">
        <v>2400</v>
      </c>
      <c r="H101" s="31"/>
      <c r="I101" s="34"/>
      <c r="J101" s="26"/>
      <c r="K101" s="25"/>
      <c r="L101" s="25"/>
    </row>
    <row r="102" spans="1:12" ht="42.75" customHeight="1">
      <c r="A102" s="29">
        <v>5</v>
      </c>
      <c r="B102" s="33" t="s">
        <v>126</v>
      </c>
      <c r="C102" s="21" t="s">
        <v>121</v>
      </c>
      <c r="D102" s="40">
        <v>50000</v>
      </c>
      <c r="E102" s="39"/>
      <c r="F102" s="39">
        <v>29000</v>
      </c>
      <c r="G102" s="40">
        <v>21000</v>
      </c>
      <c r="H102" s="31"/>
      <c r="I102" s="34"/>
      <c r="J102" s="26"/>
      <c r="K102" s="25"/>
      <c r="L102" s="25"/>
    </row>
    <row r="103" spans="1:12" ht="42.75" customHeight="1">
      <c r="A103" s="29">
        <v>6</v>
      </c>
      <c r="B103" s="33" t="s">
        <v>59</v>
      </c>
      <c r="C103" s="21" t="s">
        <v>121</v>
      </c>
      <c r="D103" s="40">
        <v>17000</v>
      </c>
      <c r="E103" s="39"/>
      <c r="F103" s="39"/>
      <c r="G103" s="40">
        <v>17000</v>
      </c>
      <c r="H103" s="31" t="s">
        <v>40</v>
      </c>
      <c r="I103" s="34" t="s">
        <v>42</v>
      </c>
      <c r="J103" s="26"/>
      <c r="K103" s="25"/>
      <c r="L103" s="25"/>
    </row>
    <row r="104" spans="1:12" ht="18.75">
      <c r="A104" s="21">
        <v>1</v>
      </c>
      <c r="B104" s="21">
        <v>2</v>
      </c>
      <c r="C104" s="21">
        <v>3</v>
      </c>
      <c r="D104" s="23" t="s">
        <v>49</v>
      </c>
      <c r="E104" s="23" t="s">
        <v>50</v>
      </c>
      <c r="F104" s="23" t="s">
        <v>51</v>
      </c>
      <c r="G104" s="23" t="s">
        <v>52</v>
      </c>
      <c r="H104" s="23">
        <v>8</v>
      </c>
      <c r="I104" s="34">
        <v>9</v>
      </c>
      <c r="J104" s="26"/>
      <c r="K104" s="25"/>
      <c r="L104" s="25"/>
    </row>
    <row r="105" spans="1:12" ht="42.75" customHeight="1">
      <c r="A105" s="29" t="s">
        <v>3</v>
      </c>
      <c r="B105" s="30" t="s">
        <v>127</v>
      </c>
      <c r="C105" s="21" t="s">
        <v>128</v>
      </c>
      <c r="D105" s="49">
        <f>SUM(D106:D110)</f>
        <v>109860</v>
      </c>
      <c r="E105" s="49">
        <f t="shared" ref="E105:G105" si="1">SUM(E106:E110)</f>
        <v>0</v>
      </c>
      <c r="F105" s="49">
        <f t="shared" si="1"/>
        <v>55380</v>
      </c>
      <c r="G105" s="49">
        <f t="shared" si="1"/>
        <v>39180</v>
      </c>
      <c r="H105" s="31" t="s">
        <v>40</v>
      </c>
      <c r="I105" s="34" t="s">
        <v>42</v>
      </c>
      <c r="J105" s="26"/>
      <c r="K105" s="25"/>
      <c r="L105" s="25"/>
    </row>
    <row r="106" spans="1:12" ht="42.75" customHeight="1">
      <c r="A106" s="29">
        <v>1</v>
      </c>
      <c r="B106" s="33" t="s">
        <v>96</v>
      </c>
      <c r="C106" s="21" t="s">
        <v>128</v>
      </c>
      <c r="D106" s="39">
        <v>1480</v>
      </c>
      <c r="E106" s="39"/>
      <c r="F106" s="39"/>
      <c r="G106" s="39">
        <v>1480</v>
      </c>
      <c r="H106" s="31" t="s">
        <v>40</v>
      </c>
      <c r="I106" s="34" t="s">
        <v>42</v>
      </c>
      <c r="J106" s="26"/>
      <c r="K106" s="25"/>
      <c r="L106" s="25"/>
    </row>
    <row r="107" spans="1:12" ht="42.75" customHeight="1">
      <c r="A107" s="29">
        <v>2</v>
      </c>
      <c r="B107" s="33" t="s">
        <v>59</v>
      </c>
      <c r="C107" s="21" t="s">
        <v>128</v>
      </c>
      <c r="D107" s="39">
        <v>17000</v>
      </c>
      <c r="E107" s="39"/>
      <c r="F107" s="40"/>
      <c r="G107" s="40">
        <v>1700</v>
      </c>
      <c r="H107" s="31" t="s">
        <v>40</v>
      </c>
      <c r="I107" s="34" t="s">
        <v>42</v>
      </c>
      <c r="J107" s="26"/>
      <c r="K107" s="25"/>
      <c r="L107" s="25"/>
    </row>
    <row r="108" spans="1:12" ht="42.75" customHeight="1">
      <c r="A108" s="29">
        <v>3</v>
      </c>
      <c r="B108" s="33" t="s">
        <v>129</v>
      </c>
      <c r="C108" s="21" t="s">
        <v>128</v>
      </c>
      <c r="D108" s="39">
        <v>24680</v>
      </c>
      <c r="E108" s="39"/>
      <c r="F108" s="39">
        <v>24680</v>
      </c>
      <c r="G108" s="53"/>
      <c r="H108" s="31"/>
      <c r="I108" s="34"/>
      <c r="J108" s="26"/>
      <c r="K108" s="25"/>
      <c r="L108" s="25"/>
    </row>
    <row r="109" spans="1:12" ht="42.75" customHeight="1">
      <c r="A109" s="29">
        <v>4</v>
      </c>
      <c r="B109" s="33" t="s">
        <v>130</v>
      </c>
      <c r="C109" s="21">
        <v>2030</v>
      </c>
      <c r="D109" s="39">
        <v>65000</v>
      </c>
      <c r="E109" s="39"/>
      <c r="F109" s="40">
        <v>30000</v>
      </c>
      <c r="G109" s="40">
        <v>35000</v>
      </c>
      <c r="H109" s="31"/>
      <c r="I109" s="34"/>
      <c r="J109" s="26"/>
      <c r="K109" s="25"/>
      <c r="L109" s="25"/>
    </row>
    <row r="110" spans="1:12" ht="42.75" customHeight="1">
      <c r="A110" s="19">
        <v>5</v>
      </c>
      <c r="B110" s="44" t="s">
        <v>131</v>
      </c>
      <c r="C110" s="45" t="s">
        <v>128</v>
      </c>
      <c r="D110" s="46">
        <v>1700</v>
      </c>
      <c r="E110" s="46"/>
      <c r="F110" s="46">
        <v>700</v>
      </c>
      <c r="G110" s="46">
        <v>1000</v>
      </c>
      <c r="H110" s="47" t="s">
        <v>40</v>
      </c>
      <c r="I110" s="34" t="s">
        <v>42</v>
      </c>
      <c r="J110" s="17"/>
    </row>
    <row r="111" spans="1:12" ht="30" customHeight="1">
      <c r="A111" s="19"/>
      <c r="B111" s="44"/>
      <c r="C111" s="48"/>
      <c r="D111" s="48"/>
      <c r="E111" s="48"/>
      <c r="F111" s="48"/>
      <c r="G111" s="48"/>
      <c r="H111" s="20" t="s">
        <v>40</v>
      </c>
      <c r="I111" s="34"/>
      <c r="J111" s="17"/>
    </row>
    <row r="112" spans="1:12" ht="30" customHeight="1">
      <c r="A112" s="44"/>
      <c r="B112" s="54" t="s">
        <v>132</v>
      </c>
      <c r="C112" s="48"/>
      <c r="D112" s="55">
        <f>SUM(D10,D19,D27,D35,D43,D51,D58,D66,D74,D82,D90,D97,D105)</f>
        <v>834804</v>
      </c>
      <c r="E112" s="55">
        <f>SUM(E10,E19,E27,E35,E43,E51,E58,E66,E74,E82,E90,E97,E105)</f>
        <v>0</v>
      </c>
      <c r="F112" s="55">
        <f>SUM(F10,F19,F27,F35,F43,F51,F58,F66,F74,F82,F90,F97,F105)</f>
        <v>317437</v>
      </c>
      <c r="G112" s="55">
        <f>SUM(G10,G19,G27,G35,G43,G51,G58,G66,G74,G82,G90,G97,G105)</f>
        <v>481947</v>
      </c>
      <c r="H112" s="55">
        <v>2300</v>
      </c>
      <c r="I112" s="20"/>
      <c r="J112" s="17"/>
    </row>
    <row r="113" spans="1:10" ht="21" customHeight="1">
      <c r="A113" s="18"/>
      <c r="B113" s="18"/>
      <c r="C113" s="20"/>
      <c r="D113" s="20"/>
      <c r="E113" s="20"/>
      <c r="F113" s="20"/>
      <c r="G113" s="20"/>
      <c r="H113" s="20"/>
      <c r="I113" s="20"/>
      <c r="J113" s="17"/>
    </row>
    <row r="114" spans="1:10" ht="24.75" customHeight="1">
      <c r="A114" s="18"/>
      <c r="B114" s="18"/>
      <c r="C114" s="20"/>
      <c r="D114" s="20"/>
      <c r="E114" s="20"/>
      <c r="F114" s="20"/>
      <c r="G114" s="20"/>
      <c r="H114" s="20"/>
      <c r="I114" s="20"/>
      <c r="J114" s="17"/>
    </row>
    <row r="115" spans="1:10" ht="30" customHeight="1">
      <c r="A115" s="18"/>
      <c r="B115" s="18"/>
      <c r="C115" s="20"/>
      <c r="D115" s="20"/>
      <c r="E115" s="20"/>
      <c r="F115" s="20"/>
      <c r="G115" s="20"/>
      <c r="H115" s="20"/>
      <c r="I115" s="20"/>
      <c r="J115" s="17"/>
    </row>
    <row r="116" spans="1:10" ht="19.5" customHeight="1">
      <c r="A116" s="18"/>
      <c r="B116" s="18"/>
      <c r="C116" s="20"/>
      <c r="D116" s="20"/>
      <c r="E116" s="20"/>
      <c r="F116" s="20"/>
      <c r="G116" s="20"/>
      <c r="H116" s="20"/>
      <c r="I116" s="20"/>
      <c r="J116" s="17" t="s">
        <v>133</v>
      </c>
    </row>
    <row r="117" spans="1:10" ht="40.5" customHeight="1">
      <c r="A117" s="18"/>
      <c r="B117" s="18"/>
      <c r="C117" s="20"/>
      <c r="D117" s="20"/>
      <c r="E117" s="20"/>
      <c r="F117" s="20"/>
      <c r="G117" s="20"/>
      <c r="H117" s="20"/>
      <c r="I117" s="20"/>
      <c r="J117" s="17"/>
    </row>
    <row r="118" spans="1:10" ht="38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17"/>
    </row>
    <row r="119" spans="1:10" ht="27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17"/>
    </row>
    <row r="120" spans="1:10" ht="4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17"/>
    </row>
    <row r="121" spans="1:10" ht="39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17"/>
    </row>
    <row r="122" spans="1:10" ht="39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17"/>
    </row>
    <row r="123" spans="1:10" ht="36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17"/>
    </row>
    <row r="124" spans="1:10" ht="18.75">
      <c r="A124" s="20"/>
      <c r="B124" s="20"/>
      <c r="C124" s="20"/>
      <c r="D124" s="20"/>
      <c r="E124" s="20"/>
      <c r="F124" s="20"/>
      <c r="G124" s="20"/>
      <c r="H124" s="20"/>
      <c r="I124" s="20"/>
      <c r="J124" s="17"/>
    </row>
    <row r="125" spans="1:10" ht="18.75">
      <c r="A125" s="20"/>
      <c r="B125" s="20"/>
      <c r="C125" s="20"/>
      <c r="D125" s="20"/>
      <c r="E125" s="20"/>
      <c r="F125" s="20"/>
      <c r="G125" s="20"/>
      <c r="H125" s="20"/>
      <c r="I125" s="20"/>
      <c r="J125" s="17"/>
    </row>
    <row r="126" spans="1:10" ht="18.75">
      <c r="A126" s="20"/>
      <c r="B126" s="20"/>
      <c r="C126" s="20"/>
      <c r="D126" s="20"/>
      <c r="E126" s="20"/>
      <c r="F126" s="20"/>
      <c r="G126" s="20"/>
      <c r="H126" s="20"/>
      <c r="I126" s="20"/>
      <c r="J126" s="17"/>
    </row>
    <row r="127" spans="1:10" ht="27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17"/>
    </row>
    <row r="128" spans="1:10" ht="27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17"/>
    </row>
    <row r="129" spans="1:10" ht="30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17"/>
    </row>
    <row r="130" spans="1:10" ht="24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17"/>
    </row>
    <row r="131" spans="1:10" ht="24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17"/>
    </row>
    <row r="132" spans="1:10" ht="25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17"/>
    </row>
    <row r="133" spans="1:10" ht="27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17"/>
    </row>
    <row r="134" spans="1:10" ht="21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17"/>
    </row>
    <row r="135" spans="1:10" ht="25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17"/>
    </row>
    <row r="136" spans="1:10" ht="4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17"/>
    </row>
    <row r="137" spans="1:10" ht="28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17"/>
    </row>
    <row r="138" spans="1:10" ht="43.5" customHeight="1">
      <c r="J138" s="17"/>
    </row>
    <row r="139" spans="1:10" ht="31.5" customHeight="1">
      <c r="J139" s="17"/>
    </row>
    <row r="140" spans="1:10" ht="42.75" customHeight="1">
      <c r="J140" s="17"/>
    </row>
    <row r="141" spans="1:10" ht="39" customHeight="1">
      <c r="J141" s="17"/>
    </row>
    <row r="142" spans="1:10" ht="40.5" customHeight="1">
      <c r="J142" s="17"/>
    </row>
    <row r="143" spans="1:10" ht="22.5" customHeight="1">
      <c r="J143" s="17"/>
    </row>
    <row r="144" spans="1:10" ht="19.5" customHeight="1">
      <c r="J144" s="17"/>
    </row>
    <row r="145" spans="10:10" ht="16.5" customHeight="1">
      <c r="J145" s="17"/>
    </row>
    <row r="146" spans="10:10" ht="21.75" customHeight="1">
      <c r="J146" s="17"/>
    </row>
    <row r="147" spans="10:10" ht="27.75" customHeight="1">
      <c r="J147" s="17"/>
    </row>
    <row r="148" spans="10:10" ht="26.25" customHeight="1">
      <c r="J148" s="17"/>
    </row>
    <row r="149" spans="10:10" ht="25.5" customHeight="1">
      <c r="J149" s="17"/>
    </row>
    <row r="150" spans="10:10" ht="20.25" customHeight="1">
      <c r="J150" s="17"/>
    </row>
    <row r="151" spans="10:10" ht="28.5" customHeight="1">
      <c r="J151" s="17"/>
    </row>
    <row r="152" spans="10:10" ht="21.75" customHeight="1">
      <c r="J152" s="17"/>
    </row>
    <row r="153" spans="10:10" ht="18">
      <c r="J153" s="17"/>
    </row>
    <row r="154" spans="10:10" ht="27" customHeight="1">
      <c r="J154" s="17"/>
    </row>
    <row r="155" spans="10:10" ht="18">
      <c r="J155" s="17"/>
    </row>
    <row r="156" spans="10:10" ht="26.25" customHeight="1">
      <c r="J156" s="17"/>
    </row>
    <row r="157" spans="10:10" ht="42" customHeight="1">
      <c r="J157" s="17"/>
    </row>
    <row r="158" spans="10:10" ht="40.5" customHeight="1">
      <c r="J158" s="17"/>
    </row>
    <row r="159" spans="10:10" ht="40.5" customHeight="1">
      <c r="J159" s="17"/>
    </row>
    <row r="160" spans="10:10" ht="25.5" customHeight="1">
      <c r="J160" s="17"/>
    </row>
    <row r="161" spans="10:10" ht="23.25" customHeight="1">
      <c r="J161" s="17"/>
    </row>
    <row r="162" spans="10:10" ht="41.25" customHeight="1">
      <c r="J162" s="17"/>
    </row>
    <row r="163" spans="10:10" ht="31.5" customHeight="1">
      <c r="J163" s="17"/>
    </row>
    <row r="164" spans="10:10" ht="34.5" customHeight="1">
      <c r="J164" s="17"/>
    </row>
    <row r="165" spans="10:10" ht="39" customHeight="1">
      <c r="J165" s="17"/>
    </row>
    <row r="166" spans="10:10" ht="23.25" customHeight="1">
      <c r="J166" s="17"/>
    </row>
    <row r="167" spans="10:10" ht="29.25" customHeight="1">
      <c r="J167" s="17"/>
    </row>
    <row r="168" spans="10:10" ht="27" customHeight="1">
      <c r="J168" s="17"/>
    </row>
    <row r="169" spans="10:10" ht="37.5" customHeight="1">
      <c r="J169" s="17"/>
    </row>
    <row r="170" spans="10:10" ht="36.75" customHeight="1">
      <c r="J170" s="17"/>
    </row>
    <row r="171" spans="10:10" ht="44.25" customHeight="1">
      <c r="J171" s="17"/>
    </row>
    <row r="172" spans="10:10" ht="21.75" customHeight="1">
      <c r="J172" s="17"/>
    </row>
    <row r="173" spans="10:10" ht="44.25" customHeight="1">
      <c r="J173" s="17"/>
    </row>
    <row r="174" spans="10:10" ht="51" customHeight="1">
      <c r="J174" s="17"/>
    </row>
    <row r="175" spans="10:10" ht="35.25" customHeight="1">
      <c r="J175" s="17"/>
    </row>
    <row r="176" spans="10:10" ht="39" customHeight="1">
      <c r="J176" s="17"/>
    </row>
    <row r="177" spans="10:10" ht="44.25" customHeight="1">
      <c r="J177" s="17"/>
    </row>
    <row r="178" spans="10:10" ht="61.5" customHeight="1">
      <c r="J178" s="17"/>
    </row>
    <row r="179" spans="10:10" ht="30" customHeight="1">
      <c r="J179" s="17"/>
    </row>
    <row r="180" spans="10:10" ht="32.25" customHeight="1">
      <c r="J180" s="17"/>
    </row>
    <row r="181" spans="10:10" ht="39" customHeight="1">
      <c r="J181" s="17"/>
    </row>
    <row r="182" spans="10:10" ht="18">
      <c r="J182" s="17"/>
    </row>
    <row r="183" spans="10:10" ht="18">
      <c r="J183" s="17"/>
    </row>
    <row r="184" spans="10:10" ht="18">
      <c r="J184" s="17"/>
    </row>
    <row r="185" spans="10:10" ht="24" customHeight="1">
      <c r="J185" s="17"/>
    </row>
    <row r="186" spans="10:10" ht="35.25" customHeight="1">
      <c r="J186" s="17"/>
    </row>
    <row r="187" spans="10:10" ht="26.25" customHeight="1">
      <c r="J187" s="17"/>
    </row>
    <row r="188" spans="10:10" ht="39.75" customHeight="1">
      <c r="J188" s="17"/>
    </row>
    <row r="189" spans="10:10" ht="28.5" customHeight="1">
      <c r="J189" s="17"/>
    </row>
    <row r="190" spans="10:10" ht="21.75" customHeight="1">
      <c r="J190" s="17"/>
    </row>
    <row r="191" spans="10:10" ht="34.5" customHeight="1">
      <c r="J191" s="17"/>
    </row>
    <row r="192" spans="10:10" ht="42.75" customHeight="1">
      <c r="J192" s="17"/>
    </row>
    <row r="193" spans="10:10" ht="35.25" customHeight="1">
      <c r="J193" s="17"/>
    </row>
    <row r="194" spans="10:10" ht="58.5" customHeight="1">
      <c r="J194" s="17"/>
    </row>
    <row r="195" spans="10:10" ht="40.5" customHeight="1">
      <c r="J195" s="17"/>
    </row>
    <row r="196" spans="10:10" ht="39" customHeight="1">
      <c r="J196" s="17"/>
    </row>
    <row r="197" spans="10:10" ht="63" customHeight="1">
      <c r="J197" s="17"/>
    </row>
    <row r="198" spans="10:10" ht="19.5" customHeight="1">
      <c r="J198" s="17"/>
    </row>
    <row r="199" spans="10:10" ht="26.25" customHeight="1">
      <c r="J199" s="17"/>
    </row>
    <row r="200" spans="10:10" ht="39.75" customHeight="1">
      <c r="J200" s="17"/>
    </row>
    <row r="201" spans="10:10" ht="29.25" customHeight="1">
      <c r="J201" s="17"/>
    </row>
    <row r="202" spans="10:10" ht="30.75" customHeight="1">
      <c r="J202" s="17"/>
    </row>
    <row r="203" spans="10:10" ht="27.75" customHeight="1">
      <c r="J203" s="17"/>
    </row>
    <row r="204" spans="10:10" ht="33" customHeight="1">
      <c r="J204" s="17"/>
    </row>
    <row r="205" spans="10:10" ht="39.75" customHeight="1">
      <c r="J205" s="17"/>
    </row>
    <row r="206" spans="10:10" ht="25.5" customHeight="1">
      <c r="J206" s="17"/>
    </row>
    <row r="207" spans="10:10" ht="41.25" customHeight="1">
      <c r="J207" s="17"/>
    </row>
    <row r="208" spans="10:10" ht="25.5" customHeight="1">
      <c r="J208" s="17"/>
    </row>
    <row r="209" spans="10:10" ht="33.75" customHeight="1">
      <c r="J209" s="17"/>
    </row>
    <row r="210" spans="10:10" ht="28.5" customHeight="1">
      <c r="J210" s="17"/>
    </row>
    <row r="211" spans="10:10" ht="19.5" customHeight="1">
      <c r="J211" s="17"/>
    </row>
    <row r="212" spans="10:10" ht="17.25" customHeight="1">
      <c r="J212" s="17"/>
    </row>
    <row r="213" spans="10:10" ht="18">
      <c r="J213" s="17"/>
    </row>
    <row r="214" spans="10:10" ht="35.25" customHeight="1">
      <c r="J214" s="17"/>
    </row>
    <row r="215" spans="10:10" ht="19.5" customHeight="1"/>
    <row r="216" spans="10:10" ht="35.25" customHeight="1"/>
    <row r="217" spans="10:10" ht="39.75" customHeight="1"/>
    <row r="218" spans="10:10" ht="51" customHeight="1"/>
    <row r="220" spans="10:10" ht="30.75" customHeight="1"/>
    <row r="221" spans="10:10" ht="36" customHeight="1"/>
    <row r="222" spans="10:10" ht="29.25" customHeight="1"/>
    <row r="223" spans="10:10" ht="30" customHeight="1"/>
    <row r="224" spans="10:10" ht="36" customHeight="1"/>
    <row r="225" ht="28.5" customHeight="1"/>
    <row r="226" ht="34.5" customHeight="1"/>
    <row r="227" ht="18.75" customHeight="1"/>
    <row r="229" ht="37.5" customHeight="1"/>
    <row r="230" ht="21.75" customHeight="1"/>
    <row r="231" ht="21.75" customHeight="1"/>
    <row r="232" ht="26.25" customHeight="1"/>
    <row r="233" ht="22.5" customHeight="1"/>
    <row r="234" ht="23.25" customHeight="1"/>
    <row r="235" ht="24" customHeight="1"/>
    <row r="236" ht="24.75" customHeight="1"/>
    <row r="237" ht="34.5" customHeight="1"/>
    <row r="239" ht="22.5" customHeight="1"/>
    <row r="240" ht="23.25" customHeight="1"/>
    <row r="251" ht="33" customHeight="1"/>
    <row r="255" ht="20.25" customHeight="1"/>
    <row r="256" ht="23.25" customHeight="1"/>
    <row r="258" ht="26.25" customHeight="1"/>
    <row r="259" ht="22.5" customHeight="1"/>
    <row r="262" ht="25.5" customHeight="1"/>
    <row r="263" ht="16.5" customHeight="1"/>
    <row r="264" ht="16.5" customHeight="1"/>
    <row r="265" ht="32.25" customHeight="1"/>
    <row r="266" ht="16.5" customHeight="1"/>
    <row r="267" ht="17.25" customHeight="1"/>
    <row r="268" ht="24.75" customHeight="1"/>
    <row r="269" ht="18.75" customHeight="1"/>
    <row r="277" ht="33" customHeight="1"/>
    <row r="278" ht="34.5" customHeight="1"/>
    <row r="282" ht="41.25" customHeight="1"/>
    <row r="284" ht="53.25" customHeight="1"/>
    <row r="285" ht="41.25" customHeight="1"/>
    <row r="286" ht="26.25" customHeight="1"/>
    <row r="287" ht="25.5" customHeight="1"/>
    <row r="296" ht="41.25" customHeight="1"/>
    <row r="297" ht="24.75" customHeight="1"/>
    <row r="298" ht="24.75" customHeight="1"/>
    <row r="299" ht="27.75" customHeight="1"/>
    <row r="300" ht="25.5" customHeight="1"/>
    <row r="303" ht="20.25" customHeight="1"/>
    <row r="304" ht="23.25" customHeight="1"/>
    <row r="305" ht="38.25" customHeight="1"/>
    <row r="306" ht="20.25" customHeight="1"/>
    <row r="307" ht="21.75" customHeight="1"/>
    <row r="308" ht="21.75" customHeight="1"/>
    <row r="309" ht="22.5" customHeight="1"/>
    <row r="310" ht="19.5" customHeight="1"/>
    <row r="312" ht="25.5" customHeight="1"/>
    <row r="314" ht="13.5" customHeight="1"/>
    <row r="324" ht="54" customHeight="1"/>
    <row r="334" ht="12.75" customHeight="1"/>
    <row r="335" ht="12.75" customHeight="1"/>
    <row r="359" ht="35.25" customHeight="1"/>
    <row r="360" ht="35.25" customHeight="1"/>
    <row r="387" ht="20.25" customHeight="1"/>
    <row r="388" ht="20.25" customHeight="1"/>
    <row r="389" ht="38.25" customHeight="1"/>
    <row r="390" ht="19.5" customHeight="1"/>
    <row r="391" ht="18.75" customHeight="1"/>
    <row r="392" ht="20.25" customHeight="1"/>
    <row r="393" ht="20.25" customHeight="1"/>
    <row r="394" ht="17.25" customHeight="1"/>
    <row r="396" ht="20.25" customHeight="1"/>
    <row r="404" ht="12.75" customHeight="1"/>
    <row r="405" ht="12.75" customHeight="1"/>
    <row r="456" ht="56.25" customHeight="1"/>
    <row r="474" ht="12.75" customHeight="1"/>
    <row r="475" ht="12.75" customHeight="1"/>
    <row r="522" ht="52.5" customHeight="1"/>
    <row r="544" ht="12.75" customHeight="1"/>
    <row r="545" ht="12.75" customHeight="1"/>
  </sheetData>
  <mergeCells count="7">
    <mergeCell ref="G3:L3"/>
    <mergeCell ref="A4:L4"/>
    <mergeCell ref="I6:I8"/>
    <mergeCell ref="A6:A8"/>
    <mergeCell ref="B6:B8"/>
    <mergeCell ref="C6:C8"/>
    <mergeCell ref="D6:H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5" firstPageNumber="69" orientation="landscape" useFirstPageNumber="1" r:id="rId1"/>
  <headerFooter alignWithMargins="0">
    <oddHeader>&amp;C&amp;P</oddHeader>
  </headerFooter>
  <rowBreaks count="6" manualBreakCount="6">
    <brk id="56" max="7" man="1"/>
    <brk id="105" max="7" man="1"/>
    <brk id="147" max="12" man="1"/>
    <brk id="212" max="12" man="1"/>
    <brk id="363" max="12" man="1"/>
    <brk id="398" max="12" man="1"/>
  </rowBreaks>
  <ignoredErrors>
    <ignoredError sqref="D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revision/>
  <dcterms:created xsi:type="dcterms:W3CDTF">2006-11-18T12:17:47Z</dcterms:created>
  <dcterms:modified xsi:type="dcterms:W3CDTF">2018-10-25T08:42:11Z</dcterms:modified>
  <cp:category/>
  <cp:contentStatus/>
</cp:coreProperties>
</file>