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828" windowWidth="10404" windowHeight="7200" activeTab="2"/>
  </bookViews>
  <sheets>
    <sheet name="Цел.показатели" sheetId="1" r:id="rId1"/>
    <sheet name="Лист2" sheetId="2" r:id="rId2"/>
    <sheet name="Лист3" sheetId="3" r:id="rId3"/>
  </sheets>
  <definedNames>
    <definedName name="_xlnm.Print_Area" localSheetId="1">Лист2!$A$1:$G$39</definedName>
    <definedName name="_xlnm.Print_Area" localSheetId="2">Лист3!$A$1:$S$94</definedName>
    <definedName name="_xlnm.Print_Area" localSheetId="0">Цел.показатели!$A$1:$M$16</definedName>
  </definedNames>
  <calcPr calcId="145621" iterate="1"/>
</workbook>
</file>

<file path=xl/calcChain.xml><?xml version="1.0" encoding="utf-8"?>
<calcChain xmlns="http://schemas.openxmlformats.org/spreadsheetml/2006/main">
  <c r="O14" i="3" l="1"/>
  <c r="O11" i="3"/>
  <c r="I87" i="3" l="1"/>
  <c r="I86" i="3"/>
  <c r="I85" i="3"/>
  <c r="I84" i="3"/>
  <c r="I83" i="3"/>
  <c r="N82" i="3"/>
  <c r="N70" i="3" s="1"/>
  <c r="M82" i="3"/>
  <c r="I82" i="3" s="1"/>
  <c r="I88" i="3"/>
  <c r="M88" i="3"/>
  <c r="N88" i="3"/>
  <c r="I89" i="3"/>
  <c r="I90" i="3"/>
  <c r="I91" i="3"/>
  <c r="I92" i="3"/>
  <c r="I93" i="3"/>
  <c r="R93" i="3"/>
  <c r="R92" i="3" s="1"/>
  <c r="R91" i="3" s="1"/>
  <c r="R90" i="3" s="1"/>
  <c r="R89" i="3" s="1"/>
  <c r="R88" i="3" s="1"/>
  <c r="R87" i="3" s="1"/>
  <c r="R86" i="3" s="1"/>
  <c r="R85" i="3" s="1"/>
  <c r="R84" i="3" s="1"/>
  <c r="R83" i="3" s="1"/>
  <c r="R82" i="3" s="1"/>
  <c r="S93" i="3"/>
  <c r="S92" i="3" s="1"/>
  <c r="S91" i="3" s="1"/>
  <c r="S90" i="3" s="1"/>
  <c r="S89" i="3" s="1"/>
  <c r="S88" i="3" s="1"/>
  <c r="S87" i="3" s="1"/>
  <c r="S86" i="3" s="1"/>
  <c r="S85" i="3" s="1"/>
  <c r="S84" i="3" s="1"/>
  <c r="S83" i="3" s="1"/>
  <c r="S82" i="3" s="1"/>
  <c r="R94" i="3" l="1"/>
  <c r="R81" i="3" s="1"/>
  <c r="R80" i="3" s="1"/>
  <c r="R79" i="3" s="1"/>
  <c r="R78" i="3" s="1"/>
  <c r="R77" i="3" s="1"/>
  <c r="R76" i="3" s="1"/>
  <c r="R75" i="3" s="1"/>
  <c r="R74" i="3" s="1"/>
  <c r="R73" i="3" s="1"/>
  <c r="R72" i="3" s="1"/>
  <c r="R71" i="3" s="1"/>
  <c r="R70" i="3" s="1"/>
  <c r="R69" i="3" s="1"/>
  <c r="R68" i="3" s="1"/>
  <c r="R67" i="3" s="1"/>
  <c r="R66" i="3" s="1"/>
  <c r="R65" i="3" s="1"/>
  <c r="R64" i="3" s="1"/>
  <c r="R63" i="3" s="1"/>
  <c r="R62" i="3" s="1"/>
  <c r="R61" i="3" s="1"/>
  <c r="R60" i="3" s="1"/>
  <c r="R59" i="3" s="1"/>
  <c r="R58" i="3" s="1"/>
  <c r="R57" i="3" s="1"/>
  <c r="R56" i="3" s="1"/>
  <c r="R55" i="3" s="1"/>
  <c r="R54" i="3" s="1"/>
  <c r="R53" i="3" s="1"/>
  <c r="R52" i="3" s="1"/>
  <c r="R51" i="3" s="1"/>
  <c r="R50" i="3" s="1"/>
  <c r="R49" i="3" s="1"/>
  <c r="R48" i="3" s="1"/>
  <c r="R47" i="3" s="1"/>
  <c r="R46" i="3" s="1"/>
  <c r="R45" i="3" s="1"/>
  <c r="R44" i="3" s="1"/>
  <c r="R43" i="3" s="1"/>
  <c r="R42" i="3" s="1"/>
  <c r="R41" i="3" s="1"/>
  <c r="R40" i="3" s="1"/>
  <c r="R39" i="3" s="1"/>
  <c r="R38" i="3" s="1"/>
  <c r="R37" i="3" s="1"/>
  <c r="R36" i="3" s="1"/>
  <c r="R35" i="3" s="1"/>
  <c r="R34" i="3" s="1"/>
  <c r="R33" i="3" s="1"/>
  <c r="R32" i="3" s="1"/>
  <c r="R31" i="3" s="1"/>
  <c r="R30" i="3" s="1"/>
  <c r="R29" i="3" s="1"/>
  <c r="R28" i="3" s="1"/>
  <c r="R27" i="3" s="1"/>
  <c r="R26" i="3" s="1"/>
  <c r="R25" i="3" s="1"/>
  <c r="R24" i="3" s="1"/>
  <c r="R23" i="3" s="1"/>
  <c r="R22" i="3" s="1"/>
  <c r="R21" i="3" s="1"/>
  <c r="R20" i="3" s="1"/>
  <c r="R19" i="3" s="1"/>
  <c r="R18" i="3" s="1"/>
  <c r="R17" i="3" s="1"/>
  <c r="R16" i="3" s="1"/>
  <c r="R15" i="3" s="1"/>
  <c r="R14" i="3" s="1"/>
  <c r="R13" i="3" s="1"/>
  <c r="R12" i="3" s="1"/>
  <c r="R11" i="3" s="1"/>
  <c r="R10" i="3" s="1"/>
  <c r="R9" i="3" s="1"/>
  <c r="R8" i="3" s="1"/>
  <c r="S94" i="3"/>
  <c r="S81" i="3" s="1"/>
  <c r="S80" i="3" s="1"/>
  <c r="S79" i="3" s="1"/>
  <c r="S78" i="3" s="1"/>
  <c r="S77" i="3" s="1"/>
  <c r="S76" i="3" s="1"/>
  <c r="S75" i="3" s="1"/>
  <c r="S74" i="3" s="1"/>
  <c r="S73" i="3" s="1"/>
  <c r="S72" i="3" s="1"/>
  <c r="S71" i="3" s="1"/>
  <c r="S70" i="3" s="1"/>
  <c r="S69" i="3" s="1"/>
  <c r="S68" i="3" s="1"/>
  <c r="S67" i="3" s="1"/>
  <c r="S66" i="3" s="1"/>
  <c r="S65" i="3" s="1"/>
  <c r="S64" i="3" s="1"/>
  <c r="S63" i="3" s="1"/>
  <c r="S62" i="3" s="1"/>
  <c r="S61" i="3" s="1"/>
  <c r="S60" i="3" s="1"/>
  <c r="S59" i="3" s="1"/>
  <c r="S58" i="3" s="1"/>
  <c r="S57" i="3" s="1"/>
  <c r="S56" i="3" s="1"/>
  <c r="S55" i="3" s="1"/>
  <c r="S54" i="3" s="1"/>
  <c r="S53" i="3" s="1"/>
  <c r="S52" i="3" s="1"/>
  <c r="S51" i="3" s="1"/>
  <c r="S50" i="3" s="1"/>
  <c r="S49" i="3" s="1"/>
  <c r="S48" i="3" s="1"/>
  <c r="S47" i="3" s="1"/>
  <c r="S46" i="3" s="1"/>
  <c r="S45" i="3" s="1"/>
  <c r="S44" i="3" s="1"/>
  <c r="S43" i="3" s="1"/>
  <c r="S42" i="3" s="1"/>
  <c r="S41" i="3" s="1"/>
  <c r="S40" i="3" s="1"/>
  <c r="S39" i="3" s="1"/>
  <c r="S38" i="3" s="1"/>
  <c r="S37" i="3" s="1"/>
  <c r="S36" i="3" s="1"/>
  <c r="S35" i="3" s="1"/>
  <c r="S34" i="3" s="1"/>
  <c r="S33" i="3" s="1"/>
  <c r="S32" i="3" s="1"/>
  <c r="S31" i="3" s="1"/>
  <c r="S30" i="3" s="1"/>
  <c r="S29" i="3" s="1"/>
  <c r="S28" i="3" s="1"/>
  <c r="S27" i="3" s="1"/>
  <c r="S26" i="3" s="1"/>
  <c r="S25" i="3" s="1"/>
  <c r="S24" i="3" s="1"/>
  <c r="S23" i="3" s="1"/>
  <c r="S22" i="3" s="1"/>
  <c r="S21" i="3" s="1"/>
  <c r="S20" i="3" s="1"/>
  <c r="S19" i="3" s="1"/>
  <c r="S18" i="3" s="1"/>
  <c r="S17" i="3" s="1"/>
  <c r="S16" i="3" s="1"/>
  <c r="S15" i="3" s="1"/>
  <c r="S14" i="3" s="1"/>
  <c r="S13" i="3" s="1"/>
  <c r="S12" i="3" s="1"/>
  <c r="S11" i="3" s="1"/>
  <c r="S10" i="3" s="1"/>
  <c r="S9" i="3" s="1"/>
  <c r="S8" i="3" s="1"/>
  <c r="Q94" i="3"/>
  <c r="Q93" i="3" s="1"/>
  <c r="Q92" i="3" s="1"/>
  <c r="Q91" i="3" s="1"/>
  <c r="Q90" i="3" s="1"/>
  <c r="Q89" i="3" s="1"/>
  <c r="Q88" i="3" s="1"/>
  <c r="Q87" i="3" s="1"/>
  <c r="Q86" i="3" s="1"/>
  <c r="Q85" i="3" s="1"/>
  <c r="Q84" i="3" s="1"/>
  <c r="Q83" i="3" s="1"/>
  <c r="Q82" i="3" s="1"/>
  <c r="I94" i="3"/>
  <c r="Q81" i="3" l="1"/>
  <c r="Q80" i="3" s="1"/>
  <c r="Q79" i="3" s="1"/>
  <c r="Q78" i="3" s="1"/>
  <c r="Q77" i="3" s="1"/>
  <c r="Q76" i="3" s="1"/>
  <c r="Q75" i="3" s="1"/>
  <c r="Q74" i="3" s="1"/>
  <c r="Q73" i="3" s="1"/>
  <c r="Q72" i="3" s="1"/>
  <c r="Q71" i="3" s="1"/>
  <c r="Q70" i="3" s="1"/>
  <c r="Q69" i="3" s="1"/>
  <c r="Q68" i="3" s="1"/>
  <c r="Q67" i="3" s="1"/>
  <c r="Q66" i="3" s="1"/>
  <c r="Q65" i="3" s="1"/>
  <c r="Q64" i="3" s="1"/>
  <c r="Q63" i="3" s="1"/>
  <c r="Q62" i="3" s="1"/>
  <c r="Q61" i="3" s="1"/>
  <c r="Q60" i="3" s="1"/>
  <c r="Q59" i="3" s="1"/>
  <c r="Q58" i="3" s="1"/>
  <c r="Q57" i="3" s="1"/>
  <c r="Q56" i="3" s="1"/>
  <c r="Q55" i="3" s="1"/>
  <c r="Q54" i="3" s="1"/>
  <c r="Q53" i="3" s="1"/>
  <c r="Q52" i="3" s="1"/>
  <c r="Q51" i="3" s="1"/>
  <c r="Q50" i="3" s="1"/>
  <c r="Q49" i="3" s="1"/>
  <c r="Q48" i="3" s="1"/>
  <c r="Q47" i="3" s="1"/>
  <c r="Q46" i="3" s="1"/>
  <c r="Q45" i="3" s="1"/>
  <c r="Q44" i="3" s="1"/>
  <c r="Q43" i="3" s="1"/>
  <c r="Q42" i="3" s="1"/>
  <c r="Q41" i="3" s="1"/>
  <c r="Q40" i="3" s="1"/>
  <c r="Q39" i="3" s="1"/>
  <c r="Q38" i="3" s="1"/>
  <c r="Q37" i="3" s="1"/>
  <c r="Q36" i="3" s="1"/>
  <c r="Q35" i="3" s="1"/>
  <c r="Q34" i="3" s="1"/>
  <c r="Q33" i="3" s="1"/>
  <c r="Q32" i="3" s="1"/>
  <c r="Q31" i="3" s="1"/>
  <c r="Q30" i="3" s="1"/>
  <c r="Q29" i="3" s="1"/>
  <c r="Q28" i="3" s="1"/>
  <c r="Q27" i="3" s="1"/>
  <c r="Q26" i="3" s="1"/>
  <c r="Q25" i="3" s="1"/>
  <c r="Q24" i="3" s="1"/>
  <c r="Q23" i="3" s="1"/>
  <c r="Q22" i="3" s="1"/>
  <c r="Q21" i="3" s="1"/>
  <c r="Q20" i="3" s="1"/>
  <c r="Q19" i="3" s="1"/>
  <c r="Q18" i="3" s="1"/>
  <c r="Q17" i="3" s="1"/>
  <c r="Q16" i="3" s="1"/>
  <c r="Q15" i="3" s="1"/>
  <c r="Q14" i="3" s="1"/>
  <c r="Q13" i="3" s="1"/>
  <c r="Q12" i="3" s="1"/>
  <c r="Q11" i="3" s="1"/>
  <c r="Q10" i="3" s="1"/>
  <c r="Q9" i="3" s="1"/>
  <c r="Q8" i="3" s="1"/>
  <c r="N23" i="3"/>
  <c r="N42" i="3"/>
  <c r="I78" i="3" l="1"/>
  <c r="I79" i="3"/>
  <c r="I80" i="3"/>
  <c r="I81" i="3"/>
  <c r="N66" i="3" l="1"/>
  <c r="N69" i="3"/>
  <c r="N67" i="3" s="1"/>
  <c r="N19" i="3" l="1"/>
  <c r="N11" i="3" s="1"/>
  <c r="N68" i="3"/>
  <c r="M77" i="3"/>
  <c r="I77" i="3" s="1"/>
  <c r="N14" i="3" l="1"/>
  <c r="I57" i="3"/>
  <c r="I58" i="3"/>
  <c r="J16" i="3" l="1"/>
  <c r="N54" i="3" l="1"/>
  <c r="O16" i="3" l="1"/>
  <c r="P23" i="3"/>
  <c r="L19" i="3" l="1"/>
  <c r="L11" i="3" s="1"/>
  <c r="L23" i="3"/>
  <c r="L18" i="3" l="1"/>
  <c r="M18" i="3"/>
  <c r="N18" i="3"/>
  <c r="N16" i="3" s="1"/>
  <c r="M19" i="3"/>
  <c r="M23" i="3" l="1"/>
  <c r="M16" i="3" s="1"/>
  <c r="M42" i="3"/>
  <c r="M60" i="3" l="1"/>
  <c r="M70" i="3"/>
  <c r="P14" i="3"/>
  <c r="P11" i="3"/>
  <c r="M14" i="3" l="1"/>
  <c r="M11" i="3"/>
  <c r="N10" i="3"/>
  <c r="N8" i="3" s="1"/>
  <c r="O10" i="3"/>
  <c r="P10" i="3"/>
  <c r="P8" i="3" s="1"/>
  <c r="I71" i="3"/>
  <c r="I73" i="3"/>
  <c r="I74" i="3"/>
  <c r="I75" i="3"/>
  <c r="I76" i="3"/>
  <c r="I65" i="3"/>
  <c r="I64" i="3"/>
  <c r="I59" i="3"/>
  <c r="I49" i="3"/>
  <c r="I50" i="3"/>
  <c r="I51" i="3"/>
  <c r="I52" i="3"/>
  <c r="I53" i="3"/>
  <c r="I55" i="3"/>
  <c r="I56" i="3"/>
  <c r="I44" i="3"/>
  <c r="I45" i="3"/>
  <c r="I46" i="3"/>
  <c r="I47" i="3"/>
  <c r="I41" i="3"/>
  <c r="I43" i="3"/>
  <c r="I35" i="3"/>
  <c r="I37" i="3"/>
  <c r="I38" i="3"/>
  <c r="I39" i="3"/>
  <c r="I40" i="3"/>
  <c r="I31" i="3"/>
  <c r="I32" i="3"/>
  <c r="I33" i="3"/>
  <c r="I34" i="3"/>
  <c r="I27" i="3"/>
  <c r="I28" i="3"/>
  <c r="I29" i="3"/>
  <c r="I26" i="3"/>
  <c r="I17" i="3"/>
  <c r="O8" i="3" l="1"/>
  <c r="M10" i="3" l="1"/>
  <c r="M8" i="3" s="1"/>
  <c r="L36" i="3"/>
  <c r="L72" i="3"/>
  <c r="I72" i="3" s="1"/>
  <c r="L70" i="3" l="1"/>
  <c r="I70" i="3" s="1"/>
  <c r="L30" i="3"/>
  <c r="L14" i="3" l="1"/>
  <c r="L60" i="3"/>
  <c r="J60" i="3"/>
  <c r="K60" i="3"/>
  <c r="N60" i="3"/>
  <c r="I60" i="3" l="1"/>
  <c r="M54" i="3" l="1"/>
  <c r="L54" i="3"/>
  <c r="J54" i="3"/>
  <c r="I54" i="3" l="1"/>
  <c r="L24" i="3"/>
  <c r="N48" i="3"/>
  <c r="M48" i="3"/>
  <c r="L48" i="3"/>
  <c r="L42" i="3"/>
  <c r="N36" i="3"/>
  <c r="M36" i="3"/>
  <c r="N30" i="3"/>
  <c r="M30" i="3"/>
  <c r="N25" i="3"/>
  <c r="M25" i="3"/>
  <c r="L25" i="3"/>
  <c r="L15" i="3" l="1"/>
  <c r="L16" i="3"/>
  <c r="L10" i="3"/>
  <c r="L8" i="3" l="1"/>
  <c r="K22" i="3"/>
  <c r="I22" i="3" s="1"/>
  <c r="K24" i="3" l="1"/>
  <c r="I24" i="3" s="1"/>
  <c r="K14" i="3"/>
  <c r="K19" i="3"/>
  <c r="I19" i="3" s="1"/>
  <c r="K18" i="3"/>
  <c r="J36" i="3"/>
  <c r="I36" i="3" s="1"/>
  <c r="K30" i="3"/>
  <c r="K20" i="3" s="1"/>
  <c r="I20" i="3" s="1"/>
  <c r="J30" i="3"/>
  <c r="J42" i="3"/>
  <c r="I42" i="3" s="1"/>
  <c r="K16" i="3" l="1"/>
  <c r="I16" i="3" s="1"/>
  <c r="I18" i="3"/>
  <c r="I30" i="3"/>
  <c r="K11" i="3"/>
  <c r="K10" i="3"/>
  <c r="J14" i="3" l="1"/>
  <c r="I12" i="3" s="1"/>
  <c r="J11" i="3"/>
  <c r="J10" i="3"/>
  <c r="J9" i="3"/>
  <c r="I9" i="3" s="1"/>
  <c r="J15" i="3"/>
  <c r="U10" i="3" l="1"/>
  <c r="I10" i="3"/>
  <c r="I11" i="3"/>
  <c r="J8" i="3"/>
  <c r="J48" i="3"/>
  <c r="I48" i="3" s="1"/>
  <c r="K15" i="3" l="1"/>
  <c r="K25" i="3"/>
  <c r="J25" i="3"/>
  <c r="I25" i="3" l="1"/>
  <c r="K8" i="3"/>
  <c r="U8" i="3" s="1"/>
  <c r="I15" i="3"/>
  <c r="I8" i="3" l="1"/>
</calcChain>
</file>

<file path=xl/sharedStrings.xml><?xml version="1.0" encoding="utf-8"?>
<sst xmlns="http://schemas.openxmlformats.org/spreadsheetml/2006/main" count="221" uniqueCount="113">
  <si>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</si>
  <si>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</si>
  <si>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</si>
  <si>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</si>
  <si>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</si>
  <si>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</si>
  <si>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</si>
  <si>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</si>
  <si>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</si>
  <si>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</si>
  <si>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</si>
  <si>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</si>
  <si>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>Не более 1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</si>
  <si>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</si>
  <si>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</si>
  <si>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</si>
  <si>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</si>
  <si>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</si>
  <si>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</si>
  <si>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</si>
  <si>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</si>
  <si>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</si>
  <si>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</si>
  <si>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</si>
  <si>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</si>
  <si>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</si>
  <si>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</si>
  <si>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</si>
  <si>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</si>
  <si>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стр 5,6 приложения 1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</si>
  <si>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</si>
  <si>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</si>
  <si>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</si>
  <si>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</si>
  <si>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</si>
  <si>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</si>
  <si>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</si>
  <si>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</si>
  <si>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</si>
  <si>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</si>
  <si>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</si>
  <si>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</si>
  <si>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</si>
  <si>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</si>
  <si>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</si>
  <si>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</si>
  <si>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</si>
  <si>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</si>
  <si>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</si>
  <si>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</si>
  <si>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</si>
  <si>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</si>
  <si>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</si>
  <si>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</si>
  <si>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</si>
  <si>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</si>
  <si>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</si>
  <si>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</si>
  <si>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</si>
  <si>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</si>
  <si>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</si>
  <si>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</si>
  <si>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</si>
  <si>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Не менее 5%</t>
  </si>
  <si>
    <t>2023 год</t>
  </si>
  <si>
    <t>2024 год</t>
  </si>
  <si>
    <t>Задача 3. Повышение уровня вовлеченности заинтересованных граждан, организаций в реализацию мероприятий по благоустройству территорий Североуральского городского округа</t>
  </si>
  <si>
    <t>Проектно-изыскательские работы по благоустройству общественной территории</t>
  </si>
  <si>
    <t>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</si>
  <si>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Комплексное благоустройство Молодежного сквера по ул.Ленина</t>
  </si>
  <si>
    <t>Комплексное благоустройство  общественной территории</t>
  </si>
  <si>
    <t xml:space="preserve">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</si>
  <si>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 xml:space="preserve"> Комплексное благоустройство дворовых территорий</t>
  </si>
  <si>
    <t xml:space="preserve"> Формирование и реализация конкретных мероприятий по вовлечению населения в благоустройство территорий </t>
  </si>
  <si>
    <t>шт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</si>
  <si>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2018-2024 годы»</t>
  </si>
  <si>
    <t>1.5. Комплексное благоустройство Сквера "Танцевальный" (территория около бывшего ДК "Строитель")</t>
  </si>
  <si>
    <t>Комплексное благоустройство  Сквера "Танцевальный" (территория около бывшего ДК "Строитель")</t>
  </si>
  <si>
    <t>не менее 2%</t>
  </si>
  <si>
    <t>Мероприятие 1. 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</si>
  <si>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Мероприятие 2. Комплексное благоустройство дворовых территорий Североуральского городского округа</t>
  </si>
  <si>
    <t xml:space="preserve">Доля и размер финансового участия заинтересованных лиц в выполнении  работ по благоустройству дворовых территорий от общей стоимости работ, включенных в программу </t>
  </si>
  <si>
    <t xml:space="preserve">Объем трудового участия заинтересованных лиц в выполнении  работ по благоустройству дворовых территорий </t>
  </si>
  <si>
    <t xml:space="preserve">1.3. Комлексное благоустройство  "Рощи Памяти" п.Калья г.Североуральск </t>
  </si>
  <si>
    <t>1.4. Комлексное благоустройство  Площади Мира г.Североуральска</t>
  </si>
  <si>
    <t>2.1. Комплексное благоустройство дворовой территории по адресу: ул.Молодежная 8, ул.Мира 2, 4, ул.Осипенко 28, 30, 32</t>
  </si>
  <si>
    <t>Комплексное благоустройство дворовой территории по адресу: ул.Молодежная 8, ул.Мира 2, 4, ул.Осипенко 28, 30, 32</t>
  </si>
  <si>
    <t>обл</t>
  </si>
  <si>
    <t>Всего</t>
  </si>
  <si>
    <t>2.2. Комплексное благоустройство дворовой территории по адресу: ул.Белинского 15, ул.50 лет СУБРа 57А, 59</t>
  </si>
  <si>
    <t>1.6. Комплексное благоустройство территории Солнечный остров п.Черемухово</t>
  </si>
  <si>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2018-2027 годы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</si>
  <si>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  <charset val="204"/>
      </rPr>
      <t>«Формирование современной городской среды на территории Североуральского городского округа» на 2018-2027 годы</t>
    </r>
  </si>
  <si>
    <t xml:space="preserve">Комлексное благоустройство  "Рощи Памяти" п.Калья г.Североуральск, </t>
  </si>
  <si>
    <t>Комлексное благоустройство  Площади Мира г.Североуральск. Первый этап</t>
  </si>
  <si>
    <t xml:space="preserve">Комплексное благоустройство Площади Мира г.Североуральск. Второй этап  </t>
  </si>
  <si>
    <t xml:space="preserve"> Комплексное благоустройство дворовой территории по адресу: ул.Белинского 15, ул.50 лет СУБРа 57А, 59</t>
  </si>
  <si>
    <t>Комплексное благоустройство дворовой территории по адресу: ул.Ленина 22, ул.Молодежная 9</t>
  </si>
  <si>
    <t xml:space="preserve"> Комплексное благоустройство дворовых территорий </t>
  </si>
  <si>
    <t xml:space="preserve">  Комплексное благоустройство дворовых территорий </t>
  </si>
  <si>
    <t>2025 год</t>
  </si>
  <si>
    <t>2026 год</t>
  </si>
  <si>
    <t>2027 год</t>
  </si>
  <si>
    <t>на территории Североуральского городского округа» на 2018-2027 годы</t>
  </si>
  <si>
    <t>2.3. Комплексное благоустройство дворовой территории по адресу:ул.Ленина 36, 38, 40, ул.Молодежная 21, 23, 25, ул.Белинского 28, 30, 32, ул.Маяковского 5, 7, 9</t>
  </si>
  <si>
    <t>Наличие разработанной, прошедшей ценовую экспертизу проектно-сметной документации на объекты благоустройства общественных территорий</t>
  </si>
  <si>
    <t>Комплексное благоустройство территории Солнечный остров п.Черемухово</t>
  </si>
  <si>
    <t>Комплексное благоустройство дворовой территории по адресу:ул.Ленина 36, 38, 40, ул.Молодежная 21, 23, 25, ул.Белинского 28, 30, 32, ул.Маяковского 5, 7, 9</t>
  </si>
  <si>
    <r>
      <t xml:space="preserve">План мероприятий и ресурсное обеспечение по реализации муниципальной программы Североуральского городского округа </t>
    </r>
    <r>
      <rPr>
        <sz val="14"/>
        <color theme="1"/>
        <rFont val="Times New Roman"/>
        <family val="1"/>
        <charset val="204"/>
      </rPr>
      <t xml:space="preserve">«Формирование современной городской среды </t>
    </r>
  </si>
  <si>
    <t xml:space="preserve">                                              
Приложение № 3 к муниципальной программе Североуральского городского округа «Формирование
современной городской среды на территории 
Североуральского городского округа» на 2018-2027 годы
</t>
  </si>
  <si>
    <t xml:space="preserve">
Приложение № 2 к муниципальной программе «Формирование
 современной городской среды на территории 
Североуральского городского округа» на 2018 - 2027 годы</t>
  </si>
  <si>
    <t xml:space="preserve">                                             
Приложение № 1 к муниципальной программе «Формирование
современной городской среды на территории 
Североуральского городского округа» на 2018 - 2027 годы
</t>
  </si>
  <si>
    <t>2.3. Комплексное благоустройство дворовой территории по адресу: ул.Ленина 22, ул.Молодежная 9, ул.Молодежная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</si>
</sst>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64" fontId="0" fillId="0" borderId="0" xfId="0" applyNumberFormat="1"/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view="pageBreakPreview" zoomScale="60" zoomScaleNormal="100" workbookViewId="0">
      <selection activeCell="E1" sqref="E1:M1"/>
    </sheetView>
  </sheetViews>
  <sheetFormatPr defaultRowHeight="14.4" x14ac:dyDescent="0.3"/>
  <cols>
    <col min="1" max="1" width="7" customWidth="1"/>
    <col min="2" max="2" width="38.109375" customWidth="1"/>
    <col min="3" max="3" width="11.88671875" customWidth="1"/>
    <col min="4" max="4" width="13.44140625" customWidth="1"/>
    <col min="5" max="5" width="11.77734375" customWidth="1"/>
    <col min="6" max="7" width="10.88671875" customWidth="1"/>
    <col min="8" max="8" width="10" customWidth="1"/>
    <col min="10" max="10" width="11.109375" customWidth="1"/>
  </cols>
  <sheetData>
    <row r="1" spans="1:13" ht="101.4" customHeight="1" x14ac:dyDescent="0.3">
      <c r="A1" s="104"/>
      <c r="B1" s="104"/>
      <c r="C1" s="104"/>
      <c r="D1" s="104"/>
      <c r="E1" s="113" t="s">
        <v>111</v>
      </c>
      <c r="F1" s="113"/>
      <c r="G1" s="113"/>
      <c r="H1" s="113"/>
      <c r="I1" s="113"/>
      <c r="J1" s="113"/>
      <c r="K1" s="113"/>
      <c r="L1" s="113"/>
      <c r="M1" s="113"/>
    </row>
    <row r="2" spans="1:13" ht="17.7" customHeight="1" x14ac:dyDescent="0.3">
      <c r="A2" s="112" t="s">
        <v>91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8.3" customHeight="1" x14ac:dyDescent="0.3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33.9" customHeight="1" x14ac:dyDescent="0.3">
      <c r="A4" s="114" t="s">
        <v>0</v>
      </c>
      <c r="B4" s="115" t="s">
        <v>1</v>
      </c>
      <c r="C4" s="115" t="s">
        <v>2</v>
      </c>
      <c r="D4" s="116" t="s">
        <v>3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4.4" hidden="1" customHeight="1" x14ac:dyDescent="0.3">
      <c r="A5" s="114"/>
      <c r="B5" s="115"/>
      <c r="C5" s="115"/>
      <c r="D5" s="116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5" customHeight="1" x14ac:dyDescent="0.3">
      <c r="A6" s="114"/>
      <c r="B6" s="115"/>
      <c r="C6" s="115"/>
      <c r="D6" s="108">
        <v>2018</v>
      </c>
      <c r="E6" s="108">
        <v>2019</v>
      </c>
      <c r="F6" s="108">
        <v>2020</v>
      </c>
      <c r="G6" s="108">
        <v>2021</v>
      </c>
      <c r="H6" s="109">
        <v>2022</v>
      </c>
      <c r="I6" s="110">
        <v>2023</v>
      </c>
      <c r="J6" s="110">
        <v>2024</v>
      </c>
      <c r="K6" s="111">
        <v>2025</v>
      </c>
      <c r="L6" s="111">
        <v>2026</v>
      </c>
      <c r="M6" s="111">
        <v>2027</v>
      </c>
    </row>
    <row r="7" spans="1:13" ht="15.6" x14ac:dyDescent="0.3">
      <c r="A7" s="114"/>
      <c r="B7" s="115"/>
      <c r="C7" s="115"/>
      <c r="D7" s="108" t="s">
        <v>4</v>
      </c>
      <c r="E7" s="108" t="s">
        <v>4</v>
      </c>
      <c r="F7" s="108" t="s">
        <v>4</v>
      </c>
      <c r="G7" s="108" t="s">
        <v>4</v>
      </c>
      <c r="H7" s="109" t="s">
        <v>4</v>
      </c>
      <c r="I7" s="109" t="s">
        <v>4</v>
      </c>
      <c r="J7" s="109" t="s">
        <v>4</v>
      </c>
      <c r="K7" s="109" t="s">
        <v>4</v>
      </c>
      <c r="L7" s="109" t="s">
        <v>4</v>
      </c>
      <c r="M7" s="109" t="s">
        <v>4</v>
      </c>
    </row>
    <row r="8" spans="1:13" ht="41.4" customHeight="1" x14ac:dyDescent="0.3">
      <c r="A8" s="114">
        <v>1</v>
      </c>
      <c r="B8" s="114" t="s">
        <v>9</v>
      </c>
      <c r="C8" s="114" t="s">
        <v>6</v>
      </c>
      <c r="D8" s="114">
        <v>1</v>
      </c>
      <c r="E8" s="114">
        <v>1</v>
      </c>
      <c r="F8" s="114">
        <v>1</v>
      </c>
      <c r="G8" s="114">
        <v>1</v>
      </c>
      <c r="H8" s="114">
        <v>2</v>
      </c>
      <c r="I8" s="110">
        <v>1</v>
      </c>
      <c r="J8" s="110">
        <v>0</v>
      </c>
      <c r="K8" s="110">
        <v>0</v>
      </c>
      <c r="L8" s="110">
        <v>0</v>
      </c>
      <c r="M8" s="110">
        <v>0</v>
      </c>
    </row>
    <row r="9" spans="1:13" ht="15.6" hidden="1" x14ac:dyDescent="0.3">
      <c r="A9" s="114"/>
      <c r="B9" s="114"/>
      <c r="C9" s="114"/>
      <c r="D9" s="114"/>
      <c r="E9" s="114"/>
      <c r="F9" s="114"/>
      <c r="G9" s="114"/>
      <c r="H9" s="114"/>
      <c r="I9" s="110"/>
      <c r="J9" s="110"/>
      <c r="K9" s="110">
        <v>0</v>
      </c>
      <c r="L9" s="110">
        <v>0</v>
      </c>
      <c r="M9" s="110">
        <v>0</v>
      </c>
    </row>
    <row r="10" spans="1:13" ht="46.2" customHeight="1" x14ac:dyDescent="0.3">
      <c r="A10" s="114">
        <v>2</v>
      </c>
      <c r="B10" s="115" t="s">
        <v>10</v>
      </c>
      <c r="C10" s="115" t="s">
        <v>11</v>
      </c>
      <c r="D10" s="114">
        <v>4</v>
      </c>
      <c r="E10" s="114">
        <v>8</v>
      </c>
      <c r="F10" s="114">
        <v>12</v>
      </c>
      <c r="G10" s="114">
        <v>16</v>
      </c>
      <c r="H10" s="114">
        <v>24</v>
      </c>
      <c r="I10" s="110">
        <v>28</v>
      </c>
      <c r="J10" s="110">
        <v>0</v>
      </c>
      <c r="K10" s="110">
        <v>0</v>
      </c>
      <c r="L10" s="110">
        <v>0</v>
      </c>
      <c r="M10" s="110">
        <v>0</v>
      </c>
    </row>
    <row r="11" spans="1:13" ht="15.6" hidden="1" x14ac:dyDescent="0.3">
      <c r="A11" s="114"/>
      <c r="B11" s="115"/>
      <c r="C11" s="115"/>
      <c r="D11" s="114"/>
      <c r="E11" s="114"/>
      <c r="F11" s="114"/>
      <c r="G11" s="114"/>
      <c r="H11" s="114"/>
      <c r="I11" s="110"/>
      <c r="J11" s="110"/>
      <c r="K11" s="110">
        <v>0</v>
      </c>
      <c r="L11" s="110">
        <v>0</v>
      </c>
      <c r="M11" s="110">
        <v>0</v>
      </c>
    </row>
    <row r="12" spans="1:13" ht="51.6" customHeight="1" x14ac:dyDescent="0.3">
      <c r="A12" s="109">
        <v>3</v>
      </c>
      <c r="B12" s="108" t="s">
        <v>5</v>
      </c>
      <c r="C12" s="108" t="s">
        <v>6</v>
      </c>
      <c r="D12" s="109">
        <v>3</v>
      </c>
      <c r="E12" s="109">
        <v>0</v>
      </c>
      <c r="F12" s="109">
        <v>1</v>
      </c>
      <c r="G12" s="109">
        <v>1</v>
      </c>
      <c r="H12" s="109">
        <v>2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51.6" customHeight="1" x14ac:dyDescent="0.3">
      <c r="A13" s="109">
        <v>4</v>
      </c>
      <c r="B13" s="108" t="s">
        <v>7</v>
      </c>
      <c r="C13" s="108" t="s">
        <v>8</v>
      </c>
      <c r="D13" s="109">
        <v>3</v>
      </c>
      <c r="E13" s="109">
        <v>0</v>
      </c>
      <c r="F13" s="109">
        <v>4</v>
      </c>
      <c r="G13" s="109">
        <v>5</v>
      </c>
      <c r="H13" s="109">
        <v>12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81" customHeight="1" x14ac:dyDescent="0.3">
      <c r="A14" s="109">
        <v>5</v>
      </c>
      <c r="B14" s="108" t="s">
        <v>105</v>
      </c>
      <c r="C14" s="108" t="s">
        <v>74</v>
      </c>
      <c r="D14" s="109">
        <v>0</v>
      </c>
      <c r="E14" s="109">
        <v>2</v>
      </c>
      <c r="F14" s="109">
        <v>0</v>
      </c>
      <c r="G14" s="109">
        <v>1</v>
      </c>
      <c r="H14" s="109">
        <v>1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05.6" customHeight="1" x14ac:dyDescent="0.3">
      <c r="A15" s="109">
        <v>6</v>
      </c>
      <c r="B15" s="108" t="s">
        <v>81</v>
      </c>
      <c r="C15" s="109" t="s">
        <v>8</v>
      </c>
      <c r="D15" s="109" t="s">
        <v>12</v>
      </c>
      <c r="E15" s="109" t="s">
        <v>63</v>
      </c>
      <c r="F15" s="109" t="s">
        <v>78</v>
      </c>
      <c r="G15" s="109" t="s">
        <v>78</v>
      </c>
      <c r="H15" s="109" t="s">
        <v>78</v>
      </c>
      <c r="I15" s="109" t="s">
        <v>78</v>
      </c>
      <c r="J15" s="109" t="s">
        <v>78</v>
      </c>
      <c r="K15" s="109" t="s">
        <v>78</v>
      </c>
      <c r="L15" s="109" t="s">
        <v>78</v>
      </c>
      <c r="M15" s="109" t="s">
        <v>78</v>
      </c>
    </row>
    <row r="16" spans="1:13" ht="81.150000000000006" customHeight="1" x14ac:dyDescent="0.3">
      <c r="A16" s="109">
        <v>7</v>
      </c>
      <c r="B16" s="108" t="s">
        <v>82</v>
      </c>
      <c r="C16" s="109" t="s">
        <v>13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9" x14ac:dyDescent="0.3">
      <c r="A17" s="5"/>
      <c r="B17" s="5"/>
      <c r="C17" s="5"/>
      <c r="D17" s="5"/>
      <c r="E17" s="5"/>
      <c r="F17" s="5"/>
      <c r="G17" s="5"/>
      <c r="H17" s="5"/>
    </row>
    <row r="19" spans="1:9" x14ac:dyDescent="0.3">
      <c r="A19" s="6"/>
    </row>
    <row r="20" spans="1:9" x14ac:dyDescent="0.3">
      <c r="A20" s="6"/>
    </row>
    <row r="24" spans="1:9" ht="64.5" customHeight="1" x14ac:dyDescent="0.3">
      <c r="H24" s="13"/>
      <c r="I24" s="13"/>
    </row>
    <row r="25" spans="1:9" ht="121.95" customHeight="1" x14ac:dyDescent="0.3"/>
    <row r="26" spans="1:9" ht="45.75" customHeight="1" x14ac:dyDescent="0.3"/>
    <row r="28" spans="1:9" ht="35.549999999999997" customHeight="1" x14ac:dyDescent="0.3"/>
    <row r="29" spans="1:9" ht="70.349999999999994" customHeight="1" x14ac:dyDescent="0.3"/>
    <row r="30" spans="1:9" ht="74.7" customHeight="1" x14ac:dyDescent="0.3"/>
    <row r="31" spans="1:9" ht="53.7" customHeight="1" x14ac:dyDescent="0.3"/>
    <row r="32" spans="1:9" ht="52.65" customHeight="1" x14ac:dyDescent="0.3"/>
    <row r="33" hidden="1" x14ac:dyDescent="0.3"/>
    <row r="35" ht="35.549999999999997" customHeight="1" x14ac:dyDescent="0.3"/>
    <row r="36" ht="48.9" customHeight="1" x14ac:dyDescent="0.3"/>
    <row r="37" ht="78" customHeight="1" x14ac:dyDescent="0.3"/>
    <row r="38" ht="43.5" customHeight="1" x14ac:dyDescent="0.3"/>
    <row r="39" ht="57.45" customHeight="1" x14ac:dyDescent="0.3"/>
    <row r="40" hidden="1" x14ac:dyDescent="0.3"/>
    <row r="42" ht="59.1" customHeight="1" x14ac:dyDescent="0.3"/>
    <row r="43" ht="111.75" customHeight="1" x14ac:dyDescent="0.3"/>
    <row r="44" ht="80.099999999999994" customHeight="1" x14ac:dyDescent="0.3"/>
    <row r="45" hidden="1" x14ac:dyDescent="0.3"/>
    <row r="46" hidden="1" x14ac:dyDescent="0.3"/>
    <row r="48" ht="34.35" customHeight="1" x14ac:dyDescent="0.3"/>
    <row r="49" spans="1:1" ht="42.45" customHeight="1" x14ac:dyDescent="0.3"/>
    <row r="50" spans="1:1" ht="38.700000000000003" customHeight="1" x14ac:dyDescent="0.3"/>
    <row r="51" spans="1:1" ht="18" x14ac:dyDescent="0.3">
      <c r="A51" s="10"/>
    </row>
    <row r="52" spans="1:1" ht="18" x14ac:dyDescent="0.3">
      <c r="A52" s="1"/>
    </row>
    <row r="53" spans="1:1" ht="18" x14ac:dyDescent="0.3">
      <c r="A53" s="1"/>
    </row>
    <row r="54" spans="1:1" ht="18" x14ac:dyDescent="0.3">
      <c r="A54" s="1"/>
    </row>
    <row r="60" spans="1:1" ht="46.8" customHeight="1" x14ac:dyDescent="0.3"/>
    <row r="61" spans="1:1" ht="73.05" customHeight="1" x14ac:dyDescent="0.3"/>
    <row r="62" spans="1:1" ht="75.75" customHeight="1" x14ac:dyDescent="0.3"/>
    <row r="63" spans="1:1" ht="30.6" customHeight="1" x14ac:dyDescent="0.3"/>
    <row r="64" spans="1:1" ht="16.2" customHeight="1" x14ac:dyDescent="0.3"/>
    <row r="66" ht="22.65" customHeight="1" x14ac:dyDescent="0.3"/>
    <row r="67" ht="28.5" customHeight="1" x14ac:dyDescent="0.3"/>
    <row r="68" ht="21.45" hidden="1" customHeight="1" x14ac:dyDescent="0.3"/>
    <row r="69" hidden="1" x14ac:dyDescent="0.3"/>
    <row r="70" hidden="1" x14ac:dyDescent="0.3"/>
    <row r="71" ht="57.45" customHeight="1" x14ac:dyDescent="0.3"/>
    <row r="73" ht="17.7" customHeight="1" x14ac:dyDescent="0.3"/>
    <row r="74" hidden="1" x14ac:dyDescent="0.3"/>
    <row r="75" hidden="1" x14ac:dyDescent="0.3"/>
    <row r="77" ht="24.75" customHeight="1" x14ac:dyDescent="0.3"/>
    <row r="80" ht="14.55" customHeight="1" x14ac:dyDescent="0.3"/>
    <row r="81" hidden="1" x14ac:dyDescent="0.3"/>
    <row r="82" hidden="1" x14ac:dyDescent="0.3"/>
    <row r="83" hidden="1" x14ac:dyDescent="0.3"/>
    <row r="85" ht="35.549999999999997" customHeight="1" x14ac:dyDescent="0.3"/>
    <row r="86" hidden="1" x14ac:dyDescent="0.3"/>
    <row r="88" ht="23.1" customHeight="1" x14ac:dyDescent="0.3"/>
    <row r="89" ht="45.15" hidden="1" customHeight="1" x14ac:dyDescent="0.3"/>
    <row r="90" ht="45.15" hidden="1" customHeight="1" x14ac:dyDescent="0.3"/>
    <row r="91" ht="45.75" hidden="1" customHeight="1" thickBot="1" x14ac:dyDescent="0.35"/>
    <row r="94" ht="29.1" customHeight="1" x14ac:dyDescent="0.3"/>
    <row r="95" ht="21" customHeight="1" x14ac:dyDescent="0.3"/>
    <row r="96" hidden="1" x14ac:dyDescent="0.3"/>
    <row r="97" hidden="1" x14ac:dyDescent="0.3"/>
    <row r="98" hidden="1" x14ac:dyDescent="0.3"/>
  </sheetData>
  <mergeCells count="22">
    <mergeCell ref="A8:A9"/>
    <mergeCell ref="B8:B9"/>
    <mergeCell ref="C8:C9"/>
    <mergeCell ref="A10:A11"/>
    <mergeCell ref="B10:B11"/>
    <mergeCell ref="C10:C11"/>
    <mergeCell ref="D8:D9"/>
    <mergeCell ref="E8:E9"/>
    <mergeCell ref="D4:M5"/>
    <mergeCell ref="F10:F11"/>
    <mergeCell ref="G10:G11"/>
    <mergeCell ref="H10:H11"/>
    <mergeCell ref="D10:D11"/>
    <mergeCell ref="E10:E11"/>
    <mergeCell ref="H8:H9"/>
    <mergeCell ref="F8:F9"/>
    <mergeCell ref="G8:G9"/>
    <mergeCell ref="A2:M3"/>
    <mergeCell ref="E1:M1"/>
    <mergeCell ref="A4:A7"/>
    <mergeCell ref="B4:B7"/>
    <mergeCell ref="C4:C7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60" zoomScaleNormal="100" workbookViewId="0">
      <selection activeCell="E1" sqref="E1:G1"/>
    </sheetView>
  </sheetViews>
  <sheetFormatPr defaultRowHeight="14.4" x14ac:dyDescent="0.3"/>
  <cols>
    <col min="1" max="1" width="34.6640625" customWidth="1"/>
    <col min="2" max="2" width="13.88671875" customWidth="1"/>
    <col min="5" max="5" width="17.33203125" customWidth="1"/>
    <col min="6" max="6" width="24.33203125" customWidth="1"/>
    <col min="7" max="7" width="15.88671875" customWidth="1"/>
  </cols>
  <sheetData>
    <row r="1" spans="1:8" ht="169.8" customHeight="1" x14ac:dyDescent="0.3">
      <c r="A1" s="9"/>
      <c r="B1" s="9"/>
      <c r="C1" s="9"/>
      <c r="D1" s="9"/>
      <c r="E1" s="118" t="s">
        <v>110</v>
      </c>
      <c r="F1" s="118"/>
      <c r="G1" s="118"/>
      <c r="H1" s="2"/>
    </row>
    <row r="2" spans="1:8" ht="18" x14ac:dyDescent="0.3">
      <c r="A2" s="123" t="s">
        <v>14</v>
      </c>
      <c r="B2" s="123"/>
      <c r="C2" s="123"/>
      <c r="D2" s="123"/>
      <c r="E2" s="123"/>
      <c r="F2" s="123"/>
      <c r="G2" s="123"/>
      <c r="H2" s="123"/>
    </row>
    <row r="3" spans="1:8" ht="48.9" customHeight="1" thickBot="1" x14ac:dyDescent="0.35">
      <c r="A3" s="122" t="s">
        <v>92</v>
      </c>
      <c r="B3" s="122"/>
      <c r="C3" s="122"/>
      <c r="D3" s="122"/>
      <c r="E3" s="122"/>
      <c r="F3" s="122"/>
      <c r="G3" s="122"/>
      <c r="H3" s="13"/>
    </row>
    <row r="4" spans="1:8" ht="16.2" thickBot="1" x14ac:dyDescent="0.35">
      <c r="A4" s="135" t="s">
        <v>15</v>
      </c>
      <c r="B4" s="135" t="s">
        <v>16</v>
      </c>
      <c r="C4" s="138" t="s">
        <v>17</v>
      </c>
      <c r="D4" s="139"/>
      <c r="E4" s="140" t="s">
        <v>18</v>
      </c>
      <c r="F4" s="135" t="s">
        <v>19</v>
      </c>
      <c r="G4" s="135" t="s">
        <v>20</v>
      </c>
      <c r="H4" s="5"/>
    </row>
    <row r="5" spans="1:8" x14ac:dyDescent="0.3">
      <c r="A5" s="136"/>
      <c r="B5" s="136"/>
      <c r="C5" s="135" t="s">
        <v>21</v>
      </c>
      <c r="D5" s="135" t="s">
        <v>22</v>
      </c>
      <c r="E5" s="141"/>
      <c r="F5" s="136"/>
      <c r="G5" s="136"/>
      <c r="H5" s="127"/>
    </row>
    <row r="6" spans="1:8" ht="15" thickBot="1" x14ac:dyDescent="0.35">
      <c r="A6" s="137"/>
      <c r="B6" s="137"/>
      <c r="C6" s="137"/>
      <c r="D6" s="137"/>
      <c r="E6" s="142"/>
      <c r="F6" s="137"/>
      <c r="G6" s="137"/>
      <c r="H6" s="127"/>
    </row>
    <row r="7" spans="1:8" ht="18.600000000000001" thickBot="1" x14ac:dyDescent="0.35">
      <c r="A7" s="119" t="s">
        <v>23</v>
      </c>
      <c r="B7" s="120"/>
      <c r="C7" s="120"/>
      <c r="D7" s="120"/>
      <c r="E7" s="120"/>
      <c r="F7" s="120"/>
      <c r="G7" s="121"/>
      <c r="H7" s="5"/>
    </row>
    <row r="8" spans="1:8" ht="63.6" customHeight="1" thickBot="1" x14ac:dyDescent="0.35">
      <c r="A8" s="119" t="s">
        <v>79</v>
      </c>
      <c r="B8" s="120"/>
      <c r="C8" s="120"/>
      <c r="D8" s="120"/>
      <c r="E8" s="120"/>
      <c r="F8" s="120"/>
      <c r="G8" s="121"/>
      <c r="H8" s="5"/>
    </row>
    <row r="9" spans="1:8" ht="118.2" customHeight="1" thickBot="1" x14ac:dyDescent="0.35">
      <c r="A9" s="7" t="s">
        <v>68</v>
      </c>
      <c r="B9" s="128" t="s">
        <v>24</v>
      </c>
      <c r="C9" s="4">
        <v>2018</v>
      </c>
      <c r="D9" s="4">
        <v>2018</v>
      </c>
      <c r="E9" s="131" t="s">
        <v>25</v>
      </c>
      <c r="F9" s="125" t="s">
        <v>47</v>
      </c>
      <c r="G9" s="128" t="s">
        <v>28</v>
      </c>
      <c r="H9" s="5"/>
    </row>
    <row r="10" spans="1:8" ht="51" customHeight="1" thickBot="1" x14ac:dyDescent="0.35">
      <c r="A10" s="7" t="s">
        <v>69</v>
      </c>
      <c r="B10" s="129"/>
      <c r="C10" s="4">
        <v>2019</v>
      </c>
      <c r="D10" s="4">
        <v>2019</v>
      </c>
      <c r="E10" s="132"/>
      <c r="F10" s="126"/>
      <c r="G10" s="129"/>
      <c r="H10" s="5"/>
    </row>
    <row r="11" spans="1:8" ht="63" customHeight="1" x14ac:dyDescent="0.3">
      <c r="A11" s="8" t="s">
        <v>93</v>
      </c>
      <c r="B11" s="129"/>
      <c r="C11" s="3">
        <v>2020</v>
      </c>
      <c r="D11" s="3">
        <v>2020</v>
      </c>
      <c r="E11" s="132"/>
      <c r="F11" s="126"/>
      <c r="G11" s="129"/>
      <c r="H11" s="5"/>
    </row>
    <row r="12" spans="1:8" ht="15.6" customHeight="1" x14ac:dyDescent="0.3">
      <c r="A12" s="134" t="s">
        <v>94</v>
      </c>
      <c r="B12" s="130"/>
      <c r="C12" s="124">
        <v>2021</v>
      </c>
      <c r="D12" s="124">
        <v>2021</v>
      </c>
      <c r="E12" s="133"/>
      <c r="F12" s="126"/>
      <c r="G12" s="129"/>
      <c r="H12" s="5"/>
    </row>
    <row r="13" spans="1:8" ht="52.8" customHeight="1" x14ac:dyDescent="0.3">
      <c r="A13" s="134"/>
      <c r="B13" s="130"/>
      <c r="C13" s="124"/>
      <c r="D13" s="124"/>
      <c r="E13" s="133"/>
      <c r="F13" s="126"/>
      <c r="G13" s="129"/>
      <c r="H13" s="5"/>
    </row>
    <row r="14" spans="1:8" ht="66" customHeight="1" x14ac:dyDescent="0.3">
      <c r="A14" s="31" t="s">
        <v>95</v>
      </c>
      <c r="B14" s="130"/>
      <c r="C14" s="30">
        <v>2022</v>
      </c>
      <c r="D14" s="30">
        <v>2022</v>
      </c>
      <c r="E14" s="133"/>
      <c r="F14" s="126"/>
      <c r="G14" s="129"/>
      <c r="H14" s="5"/>
    </row>
    <row r="15" spans="1:8" ht="66" customHeight="1" x14ac:dyDescent="0.3">
      <c r="A15" s="103" t="s">
        <v>106</v>
      </c>
      <c r="B15" s="130"/>
      <c r="C15" s="102">
        <v>2022</v>
      </c>
      <c r="D15" s="102">
        <v>2022</v>
      </c>
      <c r="E15" s="133"/>
      <c r="F15" s="126"/>
      <c r="G15" s="129"/>
      <c r="H15" s="5"/>
    </row>
    <row r="16" spans="1:8" ht="78.599999999999994" customHeight="1" x14ac:dyDescent="0.3">
      <c r="A16" s="31" t="s">
        <v>77</v>
      </c>
      <c r="B16" s="130"/>
      <c r="C16" s="30">
        <v>2023</v>
      </c>
      <c r="D16" s="30">
        <v>2023</v>
      </c>
      <c r="E16" s="133"/>
      <c r="F16" s="126"/>
      <c r="G16" s="129"/>
      <c r="H16" s="5"/>
    </row>
    <row r="17" spans="1:8" ht="34.799999999999997" customHeight="1" x14ac:dyDescent="0.3">
      <c r="A17" s="34" t="s">
        <v>70</v>
      </c>
      <c r="B17" s="130"/>
      <c r="C17" s="86">
        <v>2024</v>
      </c>
      <c r="D17" s="86">
        <v>2024</v>
      </c>
      <c r="E17" s="133"/>
      <c r="F17" s="126"/>
      <c r="G17" s="129"/>
      <c r="H17" s="5"/>
    </row>
    <row r="18" spans="1:8" ht="32.4" customHeight="1" x14ac:dyDescent="0.3">
      <c r="A18" s="34" t="s">
        <v>70</v>
      </c>
      <c r="B18" s="130"/>
      <c r="C18" s="86">
        <v>2025</v>
      </c>
      <c r="D18" s="86">
        <v>2025</v>
      </c>
      <c r="E18" s="133"/>
      <c r="F18" s="126"/>
      <c r="G18" s="129"/>
      <c r="H18" s="5"/>
    </row>
    <row r="19" spans="1:8" ht="42" customHeight="1" x14ac:dyDescent="0.3">
      <c r="A19" s="34" t="s">
        <v>70</v>
      </c>
      <c r="B19" s="130"/>
      <c r="C19" s="86">
        <v>2026</v>
      </c>
      <c r="D19" s="86">
        <v>2026</v>
      </c>
      <c r="E19" s="133"/>
      <c r="F19" s="126"/>
      <c r="G19" s="129"/>
      <c r="H19" s="5"/>
    </row>
    <row r="20" spans="1:8" ht="65.400000000000006" customHeight="1" x14ac:dyDescent="0.3">
      <c r="A20" s="34" t="s">
        <v>70</v>
      </c>
      <c r="B20" s="130"/>
      <c r="C20" s="33">
        <v>2027</v>
      </c>
      <c r="D20" s="33">
        <v>2027</v>
      </c>
      <c r="E20" s="133"/>
      <c r="F20" s="126"/>
      <c r="G20" s="129"/>
      <c r="H20" s="5"/>
    </row>
    <row r="21" spans="1:8" ht="27.6" customHeight="1" x14ac:dyDescent="0.3">
      <c r="A21" s="154" t="s">
        <v>67</v>
      </c>
      <c r="B21" s="155"/>
      <c r="C21" s="155"/>
      <c r="D21" s="155"/>
      <c r="E21" s="155"/>
      <c r="F21" s="155"/>
      <c r="G21" s="156"/>
      <c r="H21" s="5"/>
    </row>
    <row r="22" spans="1:8" ht="18.3" customHeight="1" thickBot="1" x14ac:dyDescent="0.35">
      <c r="A22" s="157" t="s">
        <v>27</v>
      </c>
      <c r="B22" s="158"/>
      <c r="C22" s="158"/>
      <c r="D22" s="158"/>
      <c r="E22" s="158"/>
      <c r="F22" s="158"/>
      <c r="G22" s="159"/>
      <c r="H22" s="5"/>
    </row>
    <row r="23" spans="1:8" ht="18.3" customHeight="1" thickBot="1" x14ac:dyDescent="0.35">
      <c r="A23" s="119" t="s">
        <v>80</v>
      </c>
      <c r="B23" s="120"/>
      <c r="C23" s="120"/>
      <c r="D23" s="120"/>
      <c r="E23" s="120"/>
      <c r="F23" s="120"/>
      <c r="G23" s="121"/>
      <c r="H23" s="5"/>
    </row>
    <row r="24" spans="1:8" ht="94.2" thickBot="1" x14ac:dyDescent="0.35">
      <c r="A24" s="7" t="s">
        <v>71</v>
      </c>
      <c r="B24" s="128" t="s">
        <v>24</v>
      </c>
      <c r="C24" s="4">
        <v>2018</v>
      </c>
      <c r="D24" s="4">
        <v>2018</v>
      </c>
      <c r="E24" s="145" t="s">
        <v>25</v>
      </c>
      <c r="F24" s="148" t="s">
        <v>55</v>
      </c>
      <c r="G24" s="128" t="s">
        <v>26</v>
      </c>
      <c r="H24" s="5"/>
    </row>
    <row r="25" spans="1:8" ht="31.8" thickBot="1" x14ac:dyDescent="0.35">
      <c r="A25" s="7" t="s">
        <v>72</v>
      </c>
      <c r="B25" s="129"/>
      <c r="C25" s="4">
        <v>2019</v>
      </c>
      <c r="D25" s="4">
        <v>2019</v>
      </c>
      <c r="E25" s="133"/>
      <c r="F25" s="149"/>
      <c r="G25" s="129"/>
      <c r="H25" s="5"/>
    </row>
    <row r="26" spans="1:8" ht="62.4" x14ac:dyDescent="0.3">
      <c r="A26" s="8" t="s">
        <v>86</v>
      </c>
      <c r="B26" s="129"/>
      <c r="C26" s="3">
        <v>2020</v>
      </c>
      <c r="D26" s="3">
        <v>2020</v>
      </c>
      <c r="E26" s="133"/>
      <c r="F26" s="149"/>
      <c r="G26" s="129"/>
      <c r="H26" s="5"/>
    </row>
    <row r="27" spans="1:8" x14ac:dyDescent="0.3">
      <c r="A27" s="134" t="s">
        <v>96</v>
      </c>
      <c r="B27" s="130"/>
      <c r="C27" s="124">
        <v>2021</v>
      </c>
      <c r="D27" s="124">
        <v>2021</v>
      </c>
      <c r="E27" s="133"/>
      <c r="F27" s="149"/>
      <c r="G27" s="129"/>
      <c r="H27" s="127"/>
    </row>
    <row r="28" spans="1:8" ht="56.4" customHeight="1" x14ac:dyDescent="0.3">
      <c r="A28" s="134"/>
      <c r="B28" s="130"/>
      <c r="C28" s="124"/>
      <c r="D28" s="124"/>
      <c r="E28" s="133"/>
      <c r="F28" s="149"/>
      <c r="G28" s="129"/>
      <c r="H28" s="127"/>
    </row>
    <row r="29" spans="1:8" ht="46.8" x14ac:dyDescent="0.3">
      <c r="A29" s="31" t="s">
        <v>97</v>
      </c>
      <c r="B29" s="130"/>
      <c r="C29" s="30">
        <v>2022</v>
      </c>
      <c r="D29" s="30">
        <v>2022</v>
      </c>
      <c r="E29" s="133"/>
      <c r="F29" s="149"/>
      <c r="G29" s="129"/>
      <c r="H29" s="32"/>
    </row>
    <row r="30" spans="1:8" ht="93.6" x14ac:dyDescent="0.3">
      <c r="A30" s="31" t="s">
        <v>107</v>
      </c>
      <c r="B30" s="130"/>
      <c r="C30" s="30">
        <v>2022</v>
      </c>
      <c r="D30" s="30">
        <v>2022</v>
      </c>
      <c r="E30" s="133"/>
      <c r="F30" s="149"/>
      <c r="G30" s="129"/>
      <c r="H30" s="32"/>
    </row>
    <row r="31" spans="1:8" ht="31.2" x14ac:dyDescent="0.3">
      <c r="A31" s="77" t="s">
        <v>98</v>
      </c>
      <c r="B31" s="130"/>
      <c r="C31" s="76">
        <v>2023</v>
      </c>
      <c r="D31" s="105">
        <v>2023</v>
      </c>
      <c r="E31" s="133"/>
      <c r="F31" s="149"/>
      <c r="G31" s="129"/>
      <c r="H31" s="79"/>
    </row>
    <row r="32" spans="1:8" ht="31.2" x14ac:dyDescent="0.3">
      <c r="A32" s="77" t="s">
        <v>98</v>
      </c>
      <c r="B32" s="130"/>
      <c r="C32" s="76">
        <v>2024</v>
      </c>
      <c r="D32" s="105">
        <v>2024</v>
      </c>
      <c r="E32" s="133"/>
      <c r="F32" s="149"/>
      <c r="G32" s="129"/>
      <c r="H32" s="79"/>
    </row>
    <row r="33" spans="1:8" ht="31.2" x14ac:dyDescent="0.3">
      <c r="A33" s="77" t="s">
        <v>98</v>
      </c>
      <c r="B33" s="130"/>
      <c r="C33" s="76">
        <v>2025</v>
      </c>
      <c r="D33" s="105">
        <v>2025</v>
      </c>
      <c r="E33" s="133"/>
      <c r="F33" s="149"/>
      <c r="G33" s="129"/>
      <c r="H33" s="79"/>
    </row>
    <row r="34" spans="1:8" ht="31.2" x14ac:dyDescent="0.3">
      <c r="A34" s="106" t="s">
        <v>98</v>
      </c>
      <c r="B34" s="130"/>
      <c r="C34" s="105">
        <v>2026</v>
      </c>
      <c r="D34" s="105">
        <v>2026</v>
      </c>
      <c r="E34" s="133"/>
      <c r="F34" s="149"/>
      <c r="G34" s="129"/>
      <c r="H34" s="107"/>
    </row>
    <row r="35" spans="1:8" ht="31.8" thickBot="1" x14ac:dyDescent="0.35">
      <c r="A35" s="11" t="s">
        <v>99</v>
      </c>
      <c r="B35" s="144"/>
      <c r="C35" s="12">
        <v>2027</v>
      </c>
      <c r="D35" s="105">
        <v>2027</v>
      </c>
      <c r="E35" s="146"/>
      <c r="F35" s="150"/>
      <c r="G35" s="147"/>
      <c r="H35" s="5"/>
    </row>
    <row r="36" spans="1:8" ht="38.4" customHeight="1" x14ac:dyDescent="0.3">
      <c r="A36" s="151" t="s">
        <v>66</v>
      </c>
      <c r="B36" s="152"/>
      <c r="C36" s="152"/>
      <c r="D36" s="152"/>
      <c r="E36" s="152"/>
      <c r="F36" s="152"/>
      <c r="G36" s="153"/>
      <c r="H36" s="5"/>
    </row>
    <row r="37" spans="1:8" ht="123" customHeight="1" x14ac:dyDescent="0.3">
      <c r="A37" s="160" t="s">
        <v>73</v>
      </c>
      <c r="B37" s="134" t="s">
        <v>24</v>
      </c>
      <c r="C37" s="124">
        <v>2018</v>
      </c>
      <c r="D37" s="124">
        <v>2027</v>
      </c>
      <c r="E37" s="134" t="s">
        <v>25</v>
      </c>
      <c r="F37" s="124" t="s">
        <v>48</v>
      </c>
      <c r="G37" s="134" t="s">
        <v>29</v>
      </c>
      <c r="H37" s="143"/>
    </row>
    <row r="38" spans="1:8" ht="67.650000000000006" customHeight="1" x14ac:dyDescent="0.3">
      <c r="A38" s="160"/>
      <c r="B38" s="134"/>
      <c r="C38" s="124"/>
      <c r="D38" s="124"/>
      <c r="E38" s="134"/>
      <c r="F38" s="124"/>
      <c r="G38" s="134"/>
      <c r="H38" s="143"/>
    </row>
    <row r="39" spans="1:8" ht="82.2" customHeight="1" x14ac:dyDescent="0.3">
      <c r="A39" s="160"/>
      <c r="B39" s="134"/>
      <c r="C39" s="124"/>
      <c r="D39" s="124"/>
      <c r="E39" s="134"/>
      <c r="F39" s="124"/>
      <c r="G39" s="134"/>
      <c r="H39" s="143"/>
    </row>
    <row r="40" spans="1:8" ht="15.6" hidden="1" x14ac:dyDescent="0.3">
      <c r="A40" s="160"/>
      <c r="B40" s="134"/>
      <c r="C40" s="124"/>
      <c r="D40" s="124"/>
      <c r="E40" s="134"/>
      <c r="F40" s="15"/>
      <c r="G40" s="134"/>
      <c r="H40" s="143"/>
    </row>
  </sheetData>
  <mergeCells count="41">
    <mergeCell ref="A21:G21"/>
    <mergeCell ref="A23:G23"/>
    <mergeCell ref="A22:G22"/>
    <mergeCell ref="A37:A40"/>
    <mergeCell ref="B37:B40"/>
    <mergeCell ref="G37:G40"/>
    <mergeCell ref="H37:H40"/>
    <mergeCell ref="B24:B35"/>
    <mergeCell ref="E24:E35"/>
    <mergeCell ref="G24:G35"/>
    <mergeCell ref="A27:A28"/>
    <mergeCell ref="F24:F35"/>
    <mergeCell ref="F37:F39"/>
    <mergeCell ref="C27:C28"/>
    <mergeCell ref="D27:D28"/>
    <mergeCell ref="C37:C40"/>
    <mergeCell ref="D37:D40"/>
    <mergeCell ref="E37:E40"/>
    <mergeCell ref="H27:H28"/>
    <mergeCell ref="A36:G36"/>
    <mergeCell ref="E4:E6"/>
    <mergeCell ref="F4:F6"/>
    <mergeCell ref="G4:G6"/>
    <mergeCell ref="C5:C6"/>
    <mergeCell ref="D5:D6"/>
    <mergeCell ref="E1:G1"/>
    <mergeCell ref="A8:G8"/>
    <mergeCell ref="A3:G3"/>
    <mergeCell ref="A2:H2"/>
    <mergeCell ref="C12:C13"/>
    <mergeCell ref="D12:D13"/>
    <mergeCell ref="F9:F20"/>
    <mergeCell ref="H5:H6"/>
    <mergeCell ref="A7:G7"/>
    <mergeCell ref="B9:B20"/>
    <mergeCell ref="E9:E20"/>
    <mergeCell ref="G9:G20"/>
    <mergeCell ref="A12:A13"/>
    <mergeCell ref="A4:A6"/>
    <mergeCell ref="B4:B6"/>
    <mergeCell ref="C4:D4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"/>
  <sheetViews>
    <sheetView tabSelected="1" view="pageBreakPreview" zoomScale="60" zoomScaleNormal="85" workbookViewId="0">
      <selection activeCell="I8" sqref="I8"/>
    </sheetView>
  </sheetViews>
  <sheetFormatPr defaultRowHeight="14.4" x14ac:dyDescent="0.3"/>
  <cols>
    <col min="1" max="1" width="34.6640625" customWidth="1"/>
    <col min="2" max="2" width="24.44140625" customWidth="1"/>
    <col min="3" max="3" width="20.6640625" customWidth="1"/>
    <col min="4" max="8" width="5.6640625" customWidth="1"/>
    <col min="9" max="9" width="22.6640625" customWidth="1"/>
    <col min="10" max="10" width="14.6640625" customWidth="1"/>
    <col min="11" max="11" width="16.5546875" customWidth="1"/>
    <col min="12" max="12" width="16.88671875" customWidth="1"/>
    <col min="13" max="13" width="16.109375" customWidth="1"/>
    <col min="14" max="14" width="17.109375" customWidth="1"/>
    <col min="15" max="15" width="16.5546875" customWidth="1"/>
    <col min="16" max="19" width="12.5546875" customWidth="1"/>
    <col min="21" max="21" width="19.109375" customWidth="1"/>
  </cols>
  <sheetData>
    <row r="1" spans="1:22" ht="14.4" customHeight="1" x14ac:dyDescent="0.3">
      <c r="A1" s="163">
        <v>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91"/>
      <c r="R1" s="91"/>
      <c r="S1" s="91"/>
    </row>
    <row r="2" spans="1:22" ht="105.6" customHeight="1" x14ac:dyDescent="0.3">
      <c r="A2" s="24"/>
      <c r="B2" s="25"/>
      <c r="C2" s="25"/>
      <c r="D2" s="25"/>
      <c r="E2" s="25"/>
      <c r="F2" s="25"/>
      <c r="G2" s="25"/>
      <c r="H2" s="24"/>
      <c r="I2" s="24"/>
      <c r="J2" s="24"/>
      <c r="K2" s="24"/>
      <c r="L2" s="164" t="s">
        <v>109</v>
      </c>
      <c r="M2" s="164"/>
      <c r="N2" s="164"/>
      <c r="O2" s="164"/>
      <c r="P2" s="164"/>
      <c r="Q2" s="92"/>
      <c r="R2" s="92"/>
      <c r="S2" s="92"/>
    </row>
    <row r="3" spans="1:22" ht="32.25" customHeight="1" x14ac:dyDescent="0.3">
      <c r="A3" s="165" t="s">
        <v>108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93"/>
      <c r="R3" s="93"/>
      <c r="S3" s="93"/>
    </row>
    <row r="4" spans="1:22" ht="28.5" customHeight="1" thickBot="1" x14ac:dyDescent="0.35">
      <c r="A4" s="166" t="s">
        <v>103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78"/>
      <c r="R4" s="78"/>
      <c r="S4" s="78"/>
    </row>
    <row r="5" spans="1:22" ht="46.2" customHeight="1" x14ac:dyDescent="0.3">
      <c r="A5" s="135" t="s">
        <v>30</v>
      </c>
      <c r="B5" s="135" t="s">
        <v>49</v>
      </c>
      <c r="C5" s="173" t="s">
        <v>31</v>
      </c>
      <c r="D5" s="176" t="s">
        <v>32</v>
      </c>
      <c r="E5" s="176"/>
      <c r="F5" s="176"/>
      <c r="G5" s="176"/>
      <c r="H5" s="176"/>
      <c r="I5" s="194" t="s">
        <v>33</v>
      </c>
      <c r="J5" s="195"/>
      <c r="K5" s="195"/>
      <c r="L5" s="195"/>
      <c r="M5" s="195"/>
      <c r="N5" s="195"/>
      <c r="O5" s="195"/>
      <c r="P5" s="195"/>
      <c r="Q5" s="195"/>
      <c r="R5" s="195"/>
      <c r="S5" s="196"/>
    </row>
    <row r="6" spans="1:22" ht="60.75" customHeight="1" x14ac:dyDescent="0.3">
      <c r="A6" s="136"/>
      <c r="B6" s="136"/>
      <c r="C6" s="174"/>
      <c r="D6" s="176" t="s">
        <v>34</v>
      </c>
      <c r="E6" s="176" t="s">
        <v>35</v>
      </c>
      <c r="F6" s="124" t="s">
        <v>36</v>
      </c>
      <c r="G6" s="124" t="s">
        <v>37</v>
      </c>
      <c r="H6" s="124" t="s">
        <v>56</v>
      </c>
      <c r="I6" s="197"/>
      <c r="J6" s="198"/>
      <c r="K6" s="198"/>
      <c r="L6" s="198"/>
      <c r="M6" s="198"/>
      <c r="N6" s="198"/>
      <c r="O6" s="198"/>
      <c r="P6" s="198"/>
      <c r="Q6" s="198"/>
      <c r="R6" s="198"/>
      <c r="S6" s="199"/>
    </row>
    <row r="7" spans="1:22" ht="16.2" thickBot="1" x14ac:dyDescent="0.35">
      <c r="A7" s="137"/>
      <c r="B7" s="137"/>
      <c r="C7" s="175"/>
      <c r="D7" s="176"/>
      <c r="E7" s="176"/>
      <c r="F7" s="124"/>
      <c r="G7" s="124"/>
      <c r="H7" s="124"/>
      <c r="I7" s="87" t="s">
        <v>88</v>
      </c>
      <c r="J7" s="94" t="s">
        <v>50</v>
      </c>
      <c r="K7" s="95" t="s">
        <v>51</v>
      </c>
      <c r="L7" s="95" t="s">
        <v>52</v>
      </c>
      <c r="M7" s="95" t="s">
        <v>53</v>
      </c>
      <c r="N7" s="95" t="s">
        <v>54</v>
      </c>
      <c r="O7" s="95" t="s">
        <v>64</v>
      </c>
      <c r="P7" s="95" t="s">
        <v>65</v>
      </c>
      <c r="Q7" s="95" t="s">
        <v>100</v>
      </c>
      <c r="R7" s="95" t="s">
        <v>101</v>
      </c>
      <c r="S7" s="95" t="s">
        <v>102</v>
      </c>
    </row>
    <row r="8" spans="1:22" ht="74.099999999999994" customHeight="1" x14ac:dyDescent="0.3">
      <c r="A8" s="18" t="s">
        <v>75</v>
      </c>
      <c r="B8" s="19" t="s">
        <v>38</v>
      </c>
      <c r="C8" s="14"/>
      <c r="D8" s="16"/>
      <c r="E8" s="17"/>
      <c r="F8" s="16"/>
      <c r="G8" s="16"/>
      <c r="H8" s="16"/>
      <c r="I8" s="56">
        <f>J8+K8+L8+M8+N8+O8+P8</f>
        <v>162819.03388999999</v>
      </c>
      <c r="J8" s="29">
        <f t="shared" ref="J8:Q8" si="0">J9+J10+J11+J15+J14</f>
        <v>11446.8</v>
      </c>
      <c r="K8" s="29">
        <f t="shared" si="0"/>
        <v>28594.69599</v>
      </c>
      <c r="L8" s="29">
        <f t="shared" si="0"/>
        <v>36526.969579999997</v>
      </c>
      <c r="M8" s="29">
        <f t="shared" si="0"/>
        <v>24020.895239999998</v>
      </c>
      <c r="N8" s="50">
        <f t="shared" si="0"/>
        <v>60229.67308</v>
      </c>
      <c r="O8" s="59">
        <f t="shared" si="0"/>
        <v>2000</v>
      </c>
      <c r="P8" s="59">
        <f t="shared" si="0"/>
        <v>0</v>
      </c>
      <c r="Q8" s="83">
        <f t="shared" si="0"/>
        <v>0</v>
      </c>
      <c r="R8" s="83">
        <f t="shared" ref="R8:S23" si="1">R9+R10+R11+R15+R14</f>
        <v>0</v>
      </c>
      <c r="S8" s="83">
        <f t="shared" si="1"/>
        <v>0</v>
      </c>
      <c r="U8" s="35">
        <f>N8+M8+L8+K8+J8+O8+P8</f>
        <v>162819.03388999999</v>
      </c>
    </row>
    <row r="9" spans="1:22" ht="30" customHeight="1" x14ac:dyDescent="0.3">
      <c r="A9" s="134" t="s">
        <v>39</v>
      </c>
      <c r="B9" s="134"/>
      <c r="C9" s="76" t="s">
        <v>40</v>
      </c>
      <c r="D9" s="80"/>
      <c r="E9" s="89"/>
      <c r="F9" s="81"/>
      <c r="G9" s="81"/>
      <c r="H9" s="81"/>
      <c r="I9" s="88">
        <f>SUM(J9:P9)</f>
        <v>0</v>
      </c>
      <c r="J9" s="83">
        <f>J17+J64</f>
        <v>0</v>
      </c>
      <c r="K9" s="85">
        <v>0</v>
      </c>
      <c r="L9" s="85">
        <v>0</v>
      </c>
      <c r="M9" s="85">
        <v>0</v>
      </c>
      <c r="N9" s="85">
        <v>0</v>
      </c>
      <c r="O9" s="84">
        <v>0</v>
      </c>
      <c r="P9" s="84">
        <v>0</v>
      </c>
      <c r="Q9" s="83">
        <f t="shared" ref="Q9:Q72" si="2">Q10+Q11+Q12+Q16+Q15</f>
        <v>0</v>
      </c>
      <c r="R9" s="83">
        <f t="shared" si="1"/>
        <v>0</v>
      </c>
      <c r="S9" s="83">
        <f t="shared" si="1"/>
        <v>0</v>
      </c>
    </row>
    <row r="10" spans="1:22" ht="26.4" customHeight="1" x14ac:dyDescent="0.3">
      <c r="A10" s="134"/>
      <c r="B10" s="134"/>
      <c r="C10" s="20" t="s">
        <v>41</v>
      </c>
      <c r="D10" s="22"/>
      <c r="E10" s="21"/>
      <c r="F10" s="22"/>
      <c r="G10" s="22"/>
      <c r="H10" s="22"/>
      <c r="I10" s="55">
        <f>SUM(J10:P10)</f>
        <v>109885</v>
      </c>
      <c r="J10" s="29">
        <f>J18+J65</f>
        <v>8584.7999999999993</v>
      </c>
      <c r="K10" s="36">
        <f t="shared" ref="K10:P10" si="3">K18+K65</f>
        <v>26224.5</v>
      </c>
      <c r="L10" s="36">
        <f t="shared" si="3"/>
        <v>26916.1</v>
      </c>
      <c r="M10" s="49">
        <f t="shared" si="3"/>
        <v>18759.599999999999</v>
      </c>
      <c r="N10" s="52">
        <f t="shared" si="3"/>
        <v>29400</v>
      </c>
      <c r="O10" s="52">
        <f t="shared" si="3"/>
        <v>0</v>
      </c>
      <c r="P10" s="52">
        <f t="shared" si="3"/>
        <v>0</v>
      </c>
      <c r="Q10" s="83">
        <f t="shared" si="2"/>
        <v>0</v>
      </c>
      <c r="R10" s="83">
        <f t="shared" si="1"/>
        <v>0</v>
      </c>
      <c r="S10" s="83">
        <f t="shared" si="1"/>
        <v>0</v>
      </c>
      <c r="U10" s="35">
        <f>J10+K10+L10+M10+N10+O10+P10</f>
        <v>109885</v>
      </c>
      <c r="V10" t="s">
        <v>87</v>
      </c>
    </row>
    <row r="11" spans="1:22" ht="21" customHeight="1" x14ac:dyDescent="0.3">
      <c r="A11" s="134"/>
      <c r="B11" s="134"/>
      <c r="C11" s="124" t="s">
        <v>42</v>
      </c>
      <c r="D11" s="161"/>
      <c r="E11" s="162"/>
      <c r="F11" s="161"/>
      <c r="G11" s="161"/>
      <c r="H11" s="81"/>
      <c r="I11" s="83">
        <f>SUM(J11:P13)</f>
        <v>6884.6410599999999</v>
      </c>
      <c r="J11" s="170">
        <f>J19+J66</f>
        <v>909</v>
      </c>
      <c r="K11" s="200">
        <f>K19+K66+K94</f>
        <v>935.37552000000005</v>
      </c>
      <c r="L11" s="200">
        <f>L19+L66+L94</f>
        <v>1458.11814</v>
      </c>
      <c r="M11" s="200">
        <f>M19+M66+M94</f>
        <v>532.9</v>
      </c>
      <c r="N11" s="200">
        <f>N19+N66+N94</f>
        <v>1049.2474</v>
      </c>
      <c r="O11" s="84">
        <f>O94+O66+O19</f>
        <v>2000</v>
      </c>
      <c r="P11" s="84">
        <f>P94+P66+P19</f>
        <v>0</v>
      </c>
      <c r="Q11" s="83">
        <f t="shared" si="2"/>
        <v>0</v>
      </c>
      <c r="R11" s="83">
        <f t="shared" si="1"/>
        <v>0</v>
      </c>
      <c r="S11" s="83">
        <f t="shared" si="1"/>
        <v>0</v>
      </c>
    </row>
    <row r="12" spans="1:22" ht="15" hidden="1" customHeight="1" x14ac:dyDescent="0.3">
      <c r="A12" s="134"/>
      <c r="B12" s="134"/>
      <c r="C12" s="124"/>
      <c r="D12" s="161"/>
      <c r="E12" s="162"/>
      <c r="F12" s="161"/>
      <c r="G12" s="161"/>
      <c r="H12" s="22"/>
      <c r="I12" s="170">
        <f>SUM(J12:P14)</f>
        <v>46049.392829999997</v>
      </c>
      <c r="J12" s="170"/>
      <c r="K12" s="200"/>
      <c r="L12" s="200"/>
      <c r="M12" s="200"/>
      <c r="N12" s="200"/>
      <c r="O12" s="36"/>
      <c r="P12" s="36"/>
      <c r="Q12" s="83">
        <f t="shared" si="2"/>
        <v>0</v>
      </c>
      <c r="R12" s="83">
        <f t="shared" si="1"/>
        <v>0</v>
      </c>
      <c r="S12" s="83">
        <f t="shared" si="1"/>
        <v>0</v>
      </c>
    </row>
    <row r="13" spans="1:22" ht="15.6" hidden="1" customHeight="1" thickBot="1" x14ac:dyDescent="0.35">
      <c r="A13" s="134"/>
      <c r="B13" s="134"/>
      <c r="C13" s="124"/>
      <c r="D13" s="161"/>
      <c r="E13" s="162"/>
      <c r="F13" s="161"/>
      <c r="G13" s="161"/>
      <c r="H13" s="22"/>
      <c r="I13" s="124"/>
      <c r="J13" s="170"/>
      <c r="K13" s="200"/>
      <c r="L13" s="200"/>
      <c r="M13" s="200"/>
      <c r="N13" s="200"/>
      <c r="O13" s="36"/>
      <c r="P13" s="36"/>
      <c r="Q13" s="83">
        <f t="shared" si="2"/>
        <v>0</v>
      </c>
      <c r="R13" s="83">
        <f t="shared" si="1"/>
        <v>0</v>
      </c>
      <c r="S13" s="83">
        <f t="shared" si="1"/>
        <v>0</v>
      </c>
    </row>
    <row r="14" spans="1:22" ht="49.5" customHeight="1" x14ac:dyDescent="0.3">
      <c r="A14" s="134"/>
      <c r="B14" s="134"/>
      <c r="C14" s="20" t="s">
        <v>61</v>
      </c>
      <c r="D14" s="22"/>
      <c r="E14" s="21"/>
      <c r="F14" s="22"/>
      <c r="G14" s="22"/>
      <c r="H14" s="22"/>
      <c r="I14" s="124"/>
      <c r="J14" s="29">
        <f>J23+J70</f>
        <v>1953</v>
      </c>
      <c r="K14" s="36">
        <f>K22+K70</f>
        <v>1434.8204699999999</v>
      </c>
      <c r="L14" s="36">
        <f>L23+L70</f>
        <v>8152.75144</v>
      </c>
      <c r="M14" s="36">
        <f>M23+M34+M40+M52+M58+M70</f>
        <v>4728.3952399999998</v>
      </c>
      <c r="N14" s="52">
        <f>N23+N70</f>
        <v>29780.42568</v>
      </c>
      <c r="O14" s="52">
        <f>O23+O34+O40+O52+O58+O70</f>
        <v>0</v>
      </c>
      <c r="P14" s="58">
        <f>P23+P34+P40+P52+P58+P70</f>
        <v>0</v>
      </c>
      <c r="Q14" s="83">
        <f t="shared" si="2"/>
        <v>0</v>
      </c>
      <c r="R14" s="83">
        <f t="shared" si="1"/>
        <v>0</v>
      </c>
      <c r="S14" s="83">
        <f t="shared" si="1"/>
        <v>0</v>
      </c>
    </row>
    <row r="15" spans="1:22" ht="31.2" x14ac:dyDescent="0.3">
      <c r="A15" s="134"/>
      <c r="B15" s="134"/>
      <c r="C15" s="20" t="s">
        <v>43</v>
      </c>
      <c r="D15" s="22"/>
      <c r="E15" s="21"/>
      <c r="F15" s="22"/>
      <c r="G15" s="22"/>
      <c r="H15" s="22"/>
      <c r="I15" s="55">
        <f>SUM(J15:P15)</f>
        <v>0</v>
      </c>
      <c r="J15" s="29">
        <f>J24+J71</f>
        <v>0</v>
      </c>
      <c r="K15" s="36">
        <f>K24+K71</f>
        <v>0</v>
      </c>
      <c r="L15" s="36">
        <f>L24+L71</f>
        <v>0</v>
      </c>
      <c r="M15" s="36">
        <v>0</v>
      </c>
      <c r="N15" s="36">
        <v>0</v>
      </c>
      <c r="O15" s="36">
        <v>0</v>
      </c>
      <c r="P15" s="36">
        <v>0</v>
      </c>
      <c r="Q15" s="83">
        <f t="shared" si="2"/>
        <v>0</v>
      </c>
      <c r="R15" s="83">
        <f t="shared" si="1"/>
        <v>0</v>
      </c>
      <c r="S15" s="83">
        <f t="shared" si="1"/>
        <v>0</v>
      </c>
    </row>
    <row r="16" spans="1:22" ht="21" customHeight="1" x14ac:dyDescent="0.3">
      <c r="A16" s="172" t="s">
        <v>62</v>
      </c>
      <c r="B16" s="124" t="s">
        <v>38</v>
      </c>
      <c r="C16" s="76" t="s">
        <v>44</v>
      </c>
      <c r="D16" s="81"/>
      <c r="E16" s="89"/>
      <c r="F16" s="80"/>
      <c r="G16" s="80"/>
      <c r="H16" s="80"/>
      <c r="I16" s="83">
        <f>SUM(J16:P16)</f>
        <v>141752.47480999999</v>
      </c>
      <c r="J16" s="83">
        <f>J17+J18+J19+J24+J23</f>
        <v>9493.7999999999993</v>
      </c>
      <c r="K16" s="84">
        <f>K17+K18+K19+K24+K22</f>
        <v>28194.69599</v>
      </c>
      <c r="L16" s="84">
        <f>L17+L18+L19+L24+L22+L23</f>
        <v>31665.338599999995</v>
      </c>
      <c r="M16" s="84">
        <f>M17+M18+M19+M24+M22+M23</f>
        <v>19894.493299999998</v>
      </c>
      <c r="N16" s="84">
        <f>N17+N18+N19+N24+N22+N23</f>
        <v>50504.146919999999</v>
      </c>
      <c r="O16" s="84">
        <f>O17+O18+O19+O23+O24</f>
        <v>2000</v>
      </c>
      <c r="P16" s="84">
        <v>0</v>
      </c>
      <c r="Q16" s="83">
        <f t="shared" si="2"/>
        <v>0</v>
      </c>
      <c r="R16" s="83">
        <f t="shared" si="1"/>
        <v>0</v>
      </c>
      <c r="S16" s="83">
        <f t="shared" si="1"/>
        <v>0</v>
      </c>
    </row>
    <row r="17" spans="1:19" ht="30.15" customHeight="1" x14ac:dyDescent="0.3">
      <c r="A17" s="172"/>
      <c r="B17" s="124"/>
      <c r="C17" s="20" t="s">
        <v>40</v>
      </c>
      <c r="D17" s="22"/>
      <c r="E17" s="21"/>
      <c r="F17" s="22"/>
      <c r="G17" s="22"/>
      <c r="H17" s="22"/>
      <c r="I17" s="57">
        <f>SUM(J17:P17)</f>
        <v>0</v>
      </c>
      <c r="J17" s="29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83">
        <f t="shared" si="2"/>
        <v>0</v>
      </c>
      <c r="R17" s="83">
        <f t="shared" si="1"/>
        <v>0</v>
      </c>
      <c r="S17" s="83">
        <f t="shared" si="1"/>
        <v>0</v>
      </c>
    </row>
    <row r="18" spans="1:19" ht="21" customHeight="1" x14ac:dyDescent="0.3">
      <c r="A18" s="172"/>
      <c r="B18" s="124"/>
      <c r="C18" s="76" t="s">
        <v>41</v>
      </c>
      <c r="D18" s="82"/>
      <c r="E18" s="89"/>
      <c r="F18" s="82"/>
      <c r="G18" s="82"/>
      <c r="H18" s="82"/>
      <c r="I18" s="88">
        <f>SUM(J18:P18)</f>
        <v>109885</v>
      </c>
      <c r="J18" s="83">
        <v>8584.7999999999993</v>
      </c>
      <c r="K18" s="85">
        <f>K27+K32+K38+K44+K50</f>
        <v>26224.5</v>
      </c>
      <c r="L18" s="85">
        <f>L27+L32+L38+L44+L50</f>
        <v>26916.1</v>
      </c>
      <c r="M18" s="85">
        <f>M27+M32+M38+M44+M50</f>
        <v>18759.599999999999</v>
      </c>
      <c r="N18" s="85">
        <f>N27+N32+N38+N44+N50</f>
        <v>29400</v>
      </c>
      <c r="O18" s="84">
        <v>0</v>
      </c>
      <c r="P18" s="84">
        <v>0</v>
      </c>
      <c r="Q18" s="83">
        <f t="shared" si="2"/>
        <v>0</v>
      </c>
      <c r="R18" s="83">
        <f t="shared" si="1"/>
        <v>0</v>
      </c>
      <c r="S18" s="83">
        <f t="shared" si="1"/>
        <v>0</v>
      </c>
    </row>
    <row r="19" spans="1:19" ht="44.4" customHeight="1" x14ac:dyDescent="0.3">
      <c r="A19" s="172"/>
      <c r="B19" s="124"/>
      <c r="C19" s="124" t="s">
        <v>42</v>
      </c>
      <c r="D19" s="161"/>
      <c r="E19" s="162"/>
      <c r="F19" s="161"/>
      <c r="G19" s="161"/>
      <c r="H19" s="60"/>
      <c r="I19" s="67">
        <f>SUM(J19:P19)</f>
        <v>4976.5936600000005</v>
      </c>
      <c r="J19" s="170">
        <v>909</v>
      </c>
      <c r="K19" s="61">
        <f>K28+K33+K39+K45+K51</f>
        <v>535.37552000000005</v>
      </c>
      <c r="L19" s="61">
        <f>L33+L39+L45+L51</f>
        <v>549.31813999999997</v>
      </c>
      <c r="M19" s="61">
        <f>M28+M33+M39+M45+M51</f>
        <v>382.9</v>
      </c>
      <c r="N19" s="61">
        <f>N28+N33+N39+N45+N51</f>
        <v>600</v>
      </c>
      <c r="O19" s="62">
        <v>2000</v>
      </c>
      <c r="P19" s="62">
        <v>0</v>
      </c>
      <c r="Q19" s="83">
        <f t="shared" si="2"/>
        <v>0</v>
      </c>
      <c r="R19" s="83">
        <f t="shared" si="1"/>
        <v>0</v>
      </c>
      <c r="S19" s="83">
        <f t="shared" si="1"/>
        <v>0</v>
      </c>
    </row>
    <row r="20" spans="1:19" ht="1.65" hidden="1" customHeight="1" x14ac:dyDescent="0.3">
      <c r="A20" s="172"/>
      <c r="B20" s="124"/>
      <c r="C20" s="124"/>
      <c r="D20" s="161"/>
      <c r="E20" s="162"/>
      <c r="F20" s="161"/>
      <c r="G20" s="161"/>
      <c r="H20" s="22"/>
      <c r="I20" s="170">
        <f>SUM(J20:P21)</f>
        <v>28194.69599</v>
      </c>
      <c r="J20" s="170"/>
      <c r="K20" s="200">
        <f>K30+K35+K41+K47+K53</f>
        <v>28194.69599</v>
      </c>
      <c r="L20" s="63"/>
      <c r="M20" s="63"/>
      <c r="N20" s="63"/>
      <c r="O20" s="36"/>
      <c r="P20" s="36"/>
      <c r="Q20" s="83">
        <f t="shared" si="2"/>
        <v>0</v>
      </c>
      <c r="R20" s="83">
        <f t="shared" si="1"/>
        <v>0</v>
      </c>
      <c r="S20" s="83">
        <f t="shared" si="1"/>
        <v>0</v>
      </c>
    </row>
    <row r="21" spans="1:19" ht="17.25" hidden="1" customHeight="1" x14ac:dyDescent="0.3">
      <c r="A21" s="172"/>
      <c r="B21" s="124"/>
      <c r="C21" s="124"/>
      <c r="D21" s="161"/>
      <c r="E21" s="162"/>
      <c r="F21" s="161"/>
      <c r="G21" s="161"/>
      <c r="H21" s="22"/>
      <c r="I21" s="171"/>
      <c r="J21" s="170"/>
      <c r="K21" s="200"/>
      <c r="L21" s="63"/>
      <c r="M21" s="63"/>
      <c r="N21" s="63"/>
      <c r="O21" s="36"/>
      <c r="P21" s="36"/>
      <c r="Q21" s="83">
        <f t="shared" si="2"/>
        <v>0</v>
      </c>
      <c r="R21" s="83">
        <f t="shared" si="1"/>
        <v>0</v>
      </c>
      <c r="S21" s="83">
        <f t="shared" si="1"/>
        <v>0</v>
      </c>
    </row>
    <row r="22" spans="1:19" ht="18.75" hidden="1" customHeight="1" thickBot="1" x14ac:dyDescent="0.35">
      <c r="A22" s="172"/>
      <c r="B22" s="124"/>
      <c r="C22" s="124"/>
      <c r="D22" s="161"/>
      <c r="E22" s="162"/>
      <c r="F22" s="161"/>
      <c r="G22" s="161"/>
      <c r="H22" s="22"/>
      <c r="I22" s="170">
        <f>SUM(J23+K22+L23+M23+N23+O23+P23)</f>
        <v>26890.881149999997</v>
      </c>
      <c r="J22" s="170"/>
      <c r="K22" s="200">
        <f>K34+K40+K46+K52</f>
        <v>1434.8204699999999</v>
      </c>
      <c r="L22" s="64"/>
      <c r="M22" s="64"/>
      <c r="N22" s="64"/>
      <c r="O22" s="36"/>
      <c r="P22" s="36"/>
      <c r="Q22" s="83">
        <f t="shared" si="2"/>
        <v>0</v>
      </c>
      <c r="R22" s="83">
        <f t="shared" si="1"/>
        <v>0</v>
      </c>
      <c r="S22" s="83">
        <f t="shared" si="1"/>
        <v>0</v>
      </c>
    </row>
    <row r="23" spans="1:19" ht="47.25" customHeight="1" x14ac:dyDescent="0.3">
      <c r="A23" s="172"/>
      <c r="B23" s="124"/>
      <c r="C23" s="20" t="s">
        <v>61</v>
      </c>
      <c r="D23" s="22"/>
      <c r="E23" s="21"/>
      <c r="F23" s="22"/>
      <c r="G23" s="22"/>
      <c r="H23" s="22"/>
      <c r="I23" s="171"/>
      <c r="J23" s="29">
        <v>0</v>
      </c>
      <c r="K23" s="200"/>
      <c r="L23" s="36">
        <f>L28+L34+L40</f>
        <v>4199.9204599999994</v>
      </c>
      <c r="M23" s="36">
        <f>M34+M40+M46+M52+M58</f>
        <v>751.99329999999998</v>
      </c>
      <c r="N23" s="65">
        <f>N34+N40+N46+N52+N58</f>
        <v>20504.146919999999</v>
      </c>
      <c r="O23" s="65">
        <v>0</v>
      </c>
      <c r="P23" s="65">
        <f>P34+P40+P46+P52+P58</f>
        <v>0</v>
      </c>
      <c r="Q23" s="83">
        <f t="shared" si="2"/>
        <v>0</v>
      </c>
      <c r="R23" s="83">
        <f t="shared" si="1"/>
        <v>0</v>
      </c>
      <c r="S23" s="83">
        <f t="shared" si="1"/>
        <v>0</v>
      </c>
    </row>
    <row r="24" spans="1:19" ht="34.950000000000003" customHeight="1" x14ac:dyDescent="0.3">
      <c r="A24" s="172"/>
      <c r="B24" s="124"/>
      <c r="C24" s="20" t="s">
        <v>43</v>
      </c>
      <c r="D24" s="22"/>
      <c r="E24" s="21"/>
      <c r="F24" s="22"/>
      <c r="G24" s="22"/>
      <c r="H24" s="22"/>
      <c r="I24" s="55">
        <f t="shared" ref="I24:I59" si="4">SUM(J24:P24)</f>
        <v>0</v>
      </c>
      <c r="J24" s="29">
        <v>0</v>
      </c>
      <c r="K24" s="36">
        <f>K29+K41+K47+K53</f>
        <v>0</v>
      </c>
      <c r="L24" s="36">
        <f>L35+L41+L47+L53+L71</f>
        <v>0</v>
      </c>
      <c r="M24" s="36">
        <v>0</v>
      </c>
      <c r="N24" s="36">
        <v>0</v>
      </c>
      <c r="O24" s="36">
        <v>0</v>
      </c>
      <c r="P24" s="36">
        <v>0</v>
      </c>
      <c r="Q24" s="83">
        <f t="shared" si="2"/>
        <v>0</v>
      </c>
      <c r="R24" s="83">
        <f t="shared" ref="R24:R93" si="5">R25+R26+R27+R31+R30</f>
        <v>0</v>
      </c>
      <c r="S24" s="83">
        <f t="shared" ref="S24:S93" si="6">S25+S26+S27+S31+S30</f>
        <v>0</v>
      </c>
    </row>
    <row r="25" spans="1:19" ht="34.950000000000003" customHeight="1" x14ac:dyDescent="0.3">
      <c r="A25" s="124" t="s">
        <v>57</v>
      </c>
      <c r="B25" s="124" t="s">
        <v>38</v>
      </c>
      <c r="C25" s="20" t="s">
        <v>45</v>
      </c>
      <c r="D25" s="22"/>
      <c r="E25" s="21"/>
      <c r="F25" s="22"/>
      <c r="G25" s="22"/>
      <c r="H25" s="22"/>
      <c r="I25" s="55">
        <f t="shared" si="4"/>
        <v>9581.7794999999987</v>
      </c>
      <c r="J25" s="29">
        <f>J26+J27+J28+J29</f>
        <v>9493.7999999999993</v>
      </c>
      <c r="K25" s="29">
        <f>K26+K27+K28+K29</f>
        <v>0</v>
      </c>
      <c r="L25" s="29">
        <f>L26+L27+L28+L29</f>
        <v>87.979500000000002</v>
      </c>
      <c r="M25" s="29">
        <f>M26+M27+M28+M29</f>
        <v>0</v>
      </c>
      <c r="N25" s="29">
        <f>N26+N27+N28+N29</f>
        <v>0</v>
      </c>
      <c r="O25" s="36">
        <v>0</v>
      </c>
      <c r="P25" s="36">
        <v>0</v>
      </c>
      <c r="Q25" s="83">
        <f t="shared" si="2"/>
        <v>0</v>
      </c>
      <c r="R25" s="83">
        <f t="shared" si="5"/>
        <v>0</v>
      </c>
      <c r="S25" s="83">
        <f t="shared" si="6"/>
        <v>0</v>
      </c>
    </row>
    <row r="26" spans="1:19" ht="34.950000000000003" customHeight="1" x14ac:dyDescent="0.3">
      <c r="A26" s="124"/>
      <c r="B26" s="124"/>
      <c r="C26" s="20" t="s">
        <v>40</v>
      </c>
      <c r="D26" s="22"/>
      <c r="E26" s="21"/>
      <c r="F26" s="22"/>
      <c r="G26" s="22"/>
      <c r="H26" s="22"/>
      <c r="I26" s="55">
        <f t="shared" si="4"/>
        <v>0</v>
      </c>
      <c r="J26" s="29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83">
        <f t="shared" si="2"/>
        <v>0</v>
      </c>
      <c r="R26" s="83">
        <f t="shared" si="5"/>
        <v>0</v>
      </c>
      <c r="S26" s="83">
        <f t="shared" si="6"/>
        <v>0</v>
      </c>
    </row>
    <row r="27" spans="1:19" ht="34.950000000000003" customHeight="1" x14ac:dyDescent="0.3">
      <c r="A27" s="124"/>
      <c r="B27" s="124"/>
      <c r="C27" s="20" t="s">
        <v>41</v>
      </c>
      <c r="D27" s="22"/>
      <c r="E27" s="21"/>
      <c r="F27" s="22"/>
      <c r="G27" s="22"/>
      <c r="H27" s="22"/>
      <c r="I27" s="55">
        <f t="shared" si="4"/>
        <v>8584.7999999999993</v>
      </c>
      <c r="J27" s="29">
        <v>8584.7999999999993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83">
        <f t="shared" si="2"/>
        <v>0</v>
      </c>
      <c r="R27" s="83">
        <f t="shared" si="5"/>
        <v>0</v>
      </c>
      <c r="S27" s="83">
        <f t="shared" si="6"/>
        <v>0</v>
      </c>
    </row>
    <row r="28" spans="1:19" ht="34.950000000000003" customHeight="1" x14ac:dyDescent="0.3">
      <c r="A28" s="124"/>
      <c r="B28" s="124"/>
      <c r="C28" s="20" t="s">
        <v>42</v>
      </c>
      <c r="D28" s="47"/>
      <c r="E28" s="48"/>
      <c r="F28" s="47"/>
      <c r="G28" s="47"/>
      <c r="H28" s="22"/>
      <c r="I28" s="55">
        <f t="shared" si="4"/>
        <v>996.97950000000003</v>
      </c>
      <c r="J28" s="29">
        <v>909</v>
      </c>
      <c r="K28" s="36">
        <v>0</v>
      </c>
      <c r="L28" s="36">
        <v>87.979500000000002</v>
      </c>
      <c r="M28" s="36">
        <v>0</v>
      </c>
      <c r="N28" s="36">
        <v>0</v>
      </c>
      <c r="O28" s="36">
        <v>0</v>
      </c>
      <c r="P28" s="36">
        <v>0</v>
      </c>
      <c r="Q28" s="83">
        <f t="shared" si="2"/>
        <v>0</v>
      </c>
      <c r="R28" s="83">
        <f t="shared" si="5"/>
        <v>0</v>
      </c>
      <c r="S28" s="83">
        <f t="shared" si="6"/>
        <v>0</v>
      </c>
    </row>
    <row r="29" spans="1:19" ht="34.950000000000003" customHeight="1" x14ac:dyDescent="0.3">
      <c r="A29" s="124"/>
      <c r="B29" s="124"/>
      <c r="C29" s="20" t="s">
        <v>43</v>
      </c>
      <c r="D29" s="22"/>
      <c r="E29" s="21"/>
      <c r="F29" s="22"/>
      <c r="G29" s="22"/>
      <c r="H29" s="22"/>
      <c r="I29" s="55">
        <f t="shared" si="4"/>
        <v>0</v>
      </c>
      <c r="J29" s="29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83">
        <f t="shared" si="2"/>
        <v>0</v>
      </c>
      <c r="R29" s="83">
        <f t="shared" si="5"/>
        <v>0</v>
      </c>
      <c r="S29" s="83">
        <f t="shared" si="6"/>
        <v>0</v>
      </c>
    </row>
    <row r="30" spans="1:19" ht="26.4" customHeight="1" x14ac:dyDescent="0.3">
      <c r="A30" s="124" t="s">
        <v>60</v>
      </c>
      <c r="B30" s="124" t="s">
        <v>38</v>
      </c>
      <c r="C30" s="26" t="s">
        <v>45</v>
      </c>
      <c r="D30" s="27"/>
      <c r="E30" s="28"/>
      <c r="F30" s="27"/>
      <c r="G30" s="27"/>
      <c r="H30" s="27"/>
      <c r="I30" s="55">
        <f t="shared" si="4"/>
        <v>28917.586070000001</v>
      </c>
      <c r="J30" s="29">
        <f>J31+J32+J33+J35+J34</f>
        <v>0</v>
      </c>
      <c r="K30" s="29">
        <f>K31+K32+K33+K35+K34</f>
        <v>28194.69599</v>
      </c>
      <c r="L30" s="29">
        <f>L31+L32+L33+L35+L34</f>
        <v>722.89008000000001</v>
      </c>
      <c r="M30" s="29">
        <f>M31+M32+M33+M35</f>
        <v>0</v>
      </c>
      <c r="N30" s="29">
        <f>N31+N32+N33+N35</f>
        <v>0</v>
      </c>
      <c r="O30" s="36">
        <v>0</v>
      </c>
      <c r="P30" s="36">
        <v>0</v>
      </c>
      <c r="Q30" s="83">
        <f t="shared" si="2"/>
        <v>0</v>
      </c>
      <c r="R30" s="83">
        <f t="shared" si="5"/>
        <v>0</v>
      </c>
      <c r="S30" s="83">
        <f t="shared" si="6"/>
        <v>0</v>
      </c>
    </row>
    <row r="31" spans="1:19" ht="38.700000000000003" customHeight="1" x14ac:dyDescent="0.3">
      <c r="A31" s="124"/>
      <c r="B31" s="124"/>
      <c r="C31" s="26" t="s">
        <v>40</v>
      </c>
      <c r="D31" s="27"/>
      <c r="E31" s="28"/>
      <c r="F31" s="27"/>
      <c r="G31" s="27"/>
      <c r="H31" s="27"/>
      <c r="I31" s="55">
        <f t="shared" si="4"/>
        <v>0</v>
      </c>
      <c r="J31" s="29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83">
        <f t="shared" si="2"/>
        <v>0</v>
      </c>
      <c r="R31" s="83">
        <f t="shared" si="5"/>
        <v>0</v>
      </c>
      <c r="S31" s="83">
        <f t="shared" si="6"/>
        <v>0</v>
      </c>
    </row>
    <row r="32" spans="1:19" ht="34.35" customHeight="1" x14ac:dyDescent="0.3">
      <c r="A32" s="124"/>
      <c r="B32" s="124"/>
      <c r="C32" s="26" t="s">
        <v>41</v>
      </c>
      <c r="D32" s="27"/>
      <c r="E32" s="28"/>
      <c r="F32" s="27"/>
      <c r="G32" s="27"/>
      <c r="H32" s="27"/>
      <c r="I32" s="55">
        <f t="shared" si="4"/>
        <v>26224.5</v>
      </c>
      <c r="J32" s="29">
        <v>0</v>
      </c>
      <c r="K32" s="36">
        <v>26224.5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83">
        <f t="shared" si="2"/>
        <v>0</v>
      </c>
      <c r="R32" s="83">
        <f t="shared" si="5"/>
        <v>0</v>
      </c>
      <c r="S32" s="83">
        <f t="shared" si="6"/>
        <v>0</v>
      </c>
    </row>
    <row r="33" spans="1:19" ht="29.55" customHeight="1" x14ac:dyDescent="0.3">
      <c r="A33" s="124"/>
      <c r="B33" s="124"/>
      <c r="C33" s="26" t="s">
        <v>42</v>
      </c>
      <c r="D33" s="27"/>
      <c r="E33" s="28"/>
      <c r="F33" s="27"/>
      <c r="G33" s="27"/>
      <c r="H33" s="27"/>
      <c r="I33" s="55">
        <f t="shared" si="4"/>
        <v>535.37552000000005</v>
      </c>
      <c r="J33" s="29">
        <v>0</v>
      </c>
      <c r="K33" s="36">
        <v>535.37552000000005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83">
        <f t="shared" si="2"/>
        <v>0</v>
      </c>
      <c r="R33" s="83">
        <f t="shared" si="5"/>
        <v>0</v>
      </c>
      <c r="S33" s="83">
        <f t="shared" si="6"/>
        <v>0</v>
      </c>
    </row>
    <row r="34" spans="1:19" ht="58.05" customHeight="1" x14ac:dyDescent="0.3">
      <c r="A34" s="124"/>
      <c r="B34" s="124"/>
      <c r="C34" s="26" t="s">
        <v>61</v>
      </c>
      <c r="D34" s="27"/>
      <c r="E34" s="28"/>
      <c r="F34" s="27"/>
      <c r="G34" s="27"/>
      <c r="H34" s="27"/>
      <c r="I34" s="55">
        <f t="shared" si="4"/>
        <v>2157.7105499999998</v>
      </c>
      <c r="J34" s="29">
        <v>0</v>
      </c>
      <c r="K34" s="36">
        <v>1434.8204699999999</v>
      </c>
      <c r="L34" s="36">
        <v>722.89008000000001</v>
      </c>
      <c r="M34" s="36">
        <v>0</v>
      </c>
      <c r="N34" s="36">
        <v>0</v>
      </c>
      <c r="O34" s="36">
        <v>0</v>
      </c>
      <c r="P34" s="36">
        <v>0</v>
      </c>
      <c r="Q34" s="83">
        <f t="shared" si="2"/>
        <v>0</v>
      </c>
      <c r="R34" s="83">
        <f t="shared" si="5"/>
        <v>0</v>
      </c>
      <c r="S34" s="83">
        <f t="shared" si="6"/>
        <v>0</v>
      </c>
    </row>
    <row r="35" spans="1:19" ht="29.1" customHeight="1" x14ac:dyDescent="0.3">
      <c r="A35" s="124"/>
      <c r="B35" s="124"/>
      <c r="C35" s="26" t="s">
        <v>43</v>
      </c>
      <c r="D35" s="27"/>
      <c r="E35" s="28"/>
      <c r="F35" s="27"/>
      <c r="G35" s="27"/>
      <c r="H35" s="27"/>
      <c r="I35" s="55">
        <f t="shared" si="4"/>
        <v>0</v>
      </c>
      <c r="J35" s="29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83">
        <f t="shared" si="2"/>
        <v>0</v>
      </c>
      <c r="R35" s="83">
        <f t="shared" si="5"/>
        <v>0</v>
      </c>
      <c r="S35" s="83">
        <f t="shared" si="6"/>
        <v>0</v>
      </c>
    </row>
    <row r="36" spans="1:19" ht="34.950000000000003" customHeight="1" x14ac:dyDescent="0.3">
      <c r="A36" s="167" t="s">
        <v>83</v>
      </c>
      <c r="B36" s="124" t="s">
        <v>38</v>
      </c>
      <c r="C36" s="26" t="s">
        <v>45</v>
      </c>
      <c r="D36" s="27"/>
      <c r="E36" s="28"/>
      <c r="F36" s="27"/>
      <c r="G36" s="27"/>
      <c r="H36" s="27"/>
      <c r="I36" s="55">
        <f t="shared" si="4"/>
        <v>30854.469019999997</v>
      </c>
      <c r="J36" s="29">
        <f>J37+J38+J39+J41+J40</f>
        <v>0</v>
      </c>
      <c r="K36" s="29">
        <v>0</v>
      </c>
      <c r="L36" s="29">
        <f>L37+L38+L39+L41+L40</f>
        <v>30854.469019999997</v>
      </c>
      <c r="M36" s="29">
        <f>M37+M38+M39+M41</f>
        <v>0</v>
      </c>
      <c r="N36" s="29">
        <f>N37+N38+N39+N41</f>
        <v>0</v>
      </c>
      <c r="O36" s="36">
        <v>0</v>
      </c>
      <c r="P36" s="36">
        <v>0</v>
      </c>
      <c r="Q36" s="83">
        <f t="shared" si="2"/>
        <v>0</v>
      </c>
      <c r="R36" s="83">
        <f t="shared" si="5"/>
        <v>0</v>
      </c>
      <c r="S36" s="83">
        <f t="shared" si="6"/>
        <v>0</v>
      </c>
    </row>
    <row r="37" spans="1:19" ht="34.950000000000003" customHeight="1" x14ac:dyDescent="0.3">
      <c r="A37" s="168"/>
      <c r="B37" s="124"/>
      <c r="C37" s="26" t="s">
        <v>40</v>
      </c>
      <c r="D37" s="27"/>
      <c r="E37" s="28"/>
      <c r="F37" s="27"/>
      <c r="G37" s="27"/>
      <c r="H37" s="27"/>
      <c r="I37" s="55">
        <f t="shared" si="4"/>
        <v>0</v>
      </c>
      <c r="J37" s="29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83">
        <f t="shared" si="2"/>
        <v>0</v>
      </c>
      <c r="R37" s="83">
        <f t="shared" si="5"/>
        <v>0</v>
      </c>
      <c r="S37" s="83">
        <f t="shared" si="6"/>
        <v>0</v>
      </c>
    </row>
    <row r="38" spans="1:19" ht="34.950000000000003" customHeight="1" x14ac:dyDescent="0.3">
      <c r="A38" s="168"/>
      <c r="B38" s="124"/>
      <c r="C38" s="26" t="s">
        <v>41</v>
      </c>
      <c r="D38" s="27"/>
      <c r="E38" s="28"/>
      <c r="F38" s="27"/>
      <c r="G38" s="27"/>
      <c r="H38" s="27"/>
      <c r="I38" s="55">
        <f t="shared" si="4"/>
        <v>26916.1</v>
      </c>
      <c r="J38" s="29">
        <v>0</v>
      </c>
      <c r="K38" s="36">
        <v>0</v>
      </c>
      <c r="L38" s="36">
        <v>26916.1</v>
      </c>
      <c r="M38" s="36">
        <v>0</v>
      </c>
      <c r="N38" s="36">
        <v>0</v>
      </c>
      <c r="O38" s="36">
        <v>0</v>
      </c>
      <c r="P38" s="36">
        <v>0</v>
      </c>
      <c r="Q38" s="83">
        <f t="shared" si="2"/>
        <v>0</v>
      </c>
      <c r="R38" s="83">
        <f t="shared" si="5"/>
        <v>0</v>
      </c>
      <c r="S38" s="83">
        <f t="shared" si="6"/>
        <v>0</v>
      </c>
    </row>
    <row r="39" spans="1:19" ht="34.950000000000003" customHeight="1" x14ac:dyDescent="0.3">
      <c r="A39" s="168"/>
      <c r="B39" s="124"/>
      <c r="C39" s="26" t="s">
        <v>42</v>
      </c>
      <c r="D39" s="27"/>
      <c r="E39" s="28"/>
      <c r="F39" s="27"/>
      <c r="G39" s="27"/>
      <c r="H39" s="27"/>
      <c r="I39" s="55">
        <f t="shared" si="4"/>
        <v>549.31813999999997</v>
      </c>
      <c r="J39" s="29">
        <v>0</v>
      </c>
      <c r="K39" s="36">
        <v>0</v>
      </c>
      <c r="L39" s="36">
        <v>549.31813999999997</v>
      </c>
      <c r="M39" s="36">
        <v>0</v>
      </c>
      <c r="N39" s="36">
        <v>0</v>
      </c>
      <c r="O39" s="36">
        <v>0</v>
      </c>
      <c r="P39" s="36">
        <v>0</v>
      </c>
      <c r="Q39" s="83">
        <f t="shared" si="2"/>
        <v>0</v>
      </c>
      <c r="R39" s="83">
        <f t="shared" si="5"/>
        <v>0</v>
      </c>
      <c r="S39" s="83">
        <f t="shared" si="6"/>
        <v>0</v>
      </c>
    </row>
    <row r="40" spans="1:19" ht="54.6" customHeight="1" x14ac:dyDescent="0.3">
      <c r="A40" s="168"/>
      <c r="B40" s="124"/>
      <c r="C40" s="26" t="s">
        <v>61</v>
      </c>
      <c r="D40" s="27"/>
      <c r="E40" s="28"/>
      <c r="F40" s="27"/>
      <c r="G40" s="27"/>
      <c r="H40" s="27"/>
      <c r="I40" s="55">
        <f t="shared" si="4"/>
        <v>3389.0508799999998</v>
      </c>
      <c r="J40" s="29">
        <v>0</v>
      </c>
      <c r="K40" s="36">
        <v>0</v>
      </c>
      <c r="L40" s="36">
        <v>3389.0508799999998</v>
      </c>
      <c r="M40" s="36">
        <v>0</v>
      </c>
      <c r="N40" s="36">
        <v>0</v>
      </c>
      <c r="O40" s="36">
        <v>0</v>
      </c>
      <c r="P40" s="36">
        <v>0</v>
      </c>
      <c r="Q40" s="83">
        <f t="shared" si="2"/>
        <v>0</v>
      </c>
      <c r="R40" s="83">
        <f t="shared" si="5"/>
        <v>0</v>
      </c>
      <c r="S40" s="83">
        <f t="shared" si="6"/>
        <v>0</v>
      </c>
    </row>
    <row r="41" spans="1:19" ht="34.950000000000003" customHeight="1" x14ac:dyDescent="0.3">
      <c r="A41" s="169"/>
      <c r="B41" s="124"/>
      <c r="C41" s="26" t="s">
        <v>43</v>
      </c>
      <c r="D41" s="27"/>
      <c r="E41" s="28"/>
      <c r="F41" s="27"/>
      <c r="G41" s="27"/>
      <c r="H41" s="27"/>
      <c r="I41" s="55">
        <f t="shared" si="4"/>
        <v>0</v>
      </c>
      <c r="J41" s="29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83">
        <f t="shared" si="2"/>
        <v>0</v>
      </c>
      <c r="R41" s="83">
        <f t="shared" si="5"/>
        <v>0</v>
      </c>
      <c r="S41" s="83">
        <f t="shared" si="6"/>
        <v>0</v>
      </c>
    </row>
    <row r="42" spans="1:19" ht="26.4" customHeight="1" x14ac:dyDescent="0.3">
      <c r="A42" s="124" t="s">
        <v>84</v>
      </c>
      <c r="B42" s="124" t="s">
        <v>38</v>
      </c>
      <c r="C42" s="26" t="s">
        <v>45</v>
      </c>
      <c r="D42" s="27"/>
      <c r="E42" s="28"/>
      <c r="F42" s="27"/>
      <c r="G42" s="27"/>
      <c r="H42" s="27"/>
      <c r="I42" s="55">
        <f t="shared" si="4"/>
        <v>68398.640220000001</v>
      </c>
      <c r="J42" s="29">
        <f>J43+J44+J45+J47+J46</f>
        <v>0</v>
      </c>
      <c r="K42" s="29">
        <v>0</v>
      </c>
      <c r="L42" s="29">
        <f>L43+L44+L45+L47</f>
        <v>0</v>
      </c>
      <c r="M42" s="29">
        <f>M43+M44+M45+M47+M46</f>
        <v>19894.493299999998</v>
      </c>
      <c r="N42" s="29">
        <f>N43+N44+N45+N47+N46</f>
        <v>48504.146919999999</v>
      </c>
      <c r="O42" s="36">
        <v>0</v>
      </c>
      <c r="P42" s="36">
        <v>0</v>
      </c>
      <c r="Q42" s="83">
        <f t="shared" si="2"/>
        <v>0</v>
      </c>
      <c r="R42" s="83">
        <f t="shared" si="5"/>
        <v>0</v>
      </c>
      <c r="S42" s="83">
        <f t="shared" si="6"/>
        <v>0</v>
      </c>
    </row>
    <row r="43" spans="1:19" ht="38.700000000000003" customHeight="1" x14ac:dyDescent="0.3">
      <c r="A43" s="124"/>
      <c r="B43" s="124"/>
      <c r="C43" s="26" t="s">
        <v>40</v>
      </c>
      <c r="D43" s="27"/>
      <c r="E43" s="28"/>
      <c r="F43" s="27"/>
      <c r="G43" s="27"/>
      <c r="H43" s="27"/>
      <c r="I43" s="55">
        <f t="shared" si="4"/>
        <v>0</v>
      </c>
      <c r="J43" s="29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83">
        <f t="shared" si="2"/>
        <v>0</v>
      </c>
      <c r="R43" s="83">
        <f t="shared" si="5"/>
        <v>0</v>
      </c>
      <c r="S43" s="83">
        <f t="shared" si="6"/>
        <v>0</v>
      </c>
    </row>
    <row r="44" spans="1:19" ht="34.35" customHeight="1" x14ac:dyDescent="0.3">
      <c r="A44" s="124"/>
      <c r="B44" s="124"/>
      <c r="C44" s="26" t="s">
        <v>41</v>
      </c>
      <c r="D44" s="27"/>
      <c r="E44" s="28"/>
      <c r="F44" s="27"/>
      <c r="G44" s="27"/>
      <c r="H44" s="27"/>
      <c r="I44" s="55">
        <f t="shared" si="4"/>
        <v>48159.6</v>
      </c>
      <c r="J44" s="29">
        <v>0</v>
      </c>
      <c r="K44" s="36">
        <v>0</v>
      </c>
      <c r="L44" s="36">
        <v>0</v>
      </c>
      <c r="M44" s="36">
        <v>18759.599999999999</v>
      </c>
      <c r="N44" s="36">
        <v>29400</v>
      </c>
      <c r="O44" s="36">
        <v>0</v>
      </c>
      <c r="P44" s="36">
        <v>0</v>
      </c>
      <c r="Q44" s="83">
        <f t="shared" si="2"/>
        <v>0</v>
      </c>
      <c r="R44" s="83">
        <f t="shared" si="5"/>
        <v>0</v>
      </c>
      <c r="S44" s="83">
        <f t="shared" si="6"/>
        <v>0</v>
      </c>
    </row>
    <row r="45" spans="1:19" ht="29.55" customHeight="1" x14ac:dyDescent="0.3">
      <c r="A45" s="124"/>
      <c r="B45" s="124"/>
      <c r="C45" s="26" t="s">
        <v>42</v>
      </c>
      <c r="D45" s="27"/>
      <c r="E45" s="28"/>
      <c r="F45" s="74"/>
      <c r="G45" s="27"/>
      <c r="H45" s="74"/>
      <c r="I45" s="55">
        <f t="shared" si="4"/>
        <v>982.9</v>
      </c>
      <c r="J45" s="29">
        <v>0</v>
      </c>
      <c r="K45" s="36">
        <v>0</v>
      </c>
      <c r="L45" s="36">
        <v>0</v>
      </c>
      <c r="M45" s="36">
        <v>382.9</v>
      </c>
      <c r="N45" s="36">
        <v>600</v>
      </c>
      <c r="O45" s="36">
        <v>0</v>
      </c>
      <c r="P45" s="36">
        <v>0</v>
      </c>
      <c r="Q45" s="83">
        <f t="shared" si="2"/>
        <v>0</v>
      </c>
      <c r="R45" s="83">
        <f t="shared" si="5"/>
        <v>0</v>
      </c>
      <c r="S45" s="83">
        <f t="shared" si="6"/>
        <v>0</v>
      </c>
    </row>
    <row r="46" spans="1:19" ht="58.05" customHeight="1" x14ac:dyDescent="0.3">
      <c r="A46" s="124"/>
      <c r="B46" s="124"/>
      <c r="C46" s="26" t="s">
        <v>61</v>
      </c>
      <c r="D46" s="27"/>
      <c r="E46" s="28"/>
      <c r="F46" s="27"/>
      <c r="G46" s="27"/>
      <c r="H46" s="27"/>
      <c r="I46" s="55">
        <f t="shared" si="4"/>
        <v>19256.140219999997</v>
      </c>
      <c r="J46" s="29">
        <v>0</v>
      </c>
      <c r="K46" s="36">
        <v>0</v>
      </c>
      <c r="L46" s="36">
        <v>0</v>
      </c>
      <c r="M46" s="36">
        <v>751.99329999999998</v>
      </c>
      <c r="N46" s="36">
        <v>18504.146919999999</v>
      </c>
      <c r="O46" s="36">
        <v>0</v>
      </c>
      <c r="P46" s="36">
        <v>0</v>
      </c>
      <c r="Q46" s="83">
        <f t="shared" si="2"/>
        <v>0</v>
      </c>
      <c r="R46" s="83">
        <f t="shared" si="5"/>
        <v>0</v>
      </c>
      <c r="S46" s="83">
        <f t="shared" si="6"/>
        <v>0</v>
      </c>
    </row>
    <row r="47" spans="1:19" ht="29.1" customHeight="1" x14ac:dyDescent="0.3">
      <c r="A47" s="124"/>
      <c r="B47" s="124"/>
      <c r="C47" s="26" t="s">
        <v>43</v>
      </c>
      <c r="D47" s="27"/>
      <c r="E47" s="28"/>
      <c r="F47" s="27"/>
      <c r="G47" s="27"/>
      <c r="H47" s="27"/>
      <c r="I47" s="55">
        <f t="shared" si="4"/>
        <v>0</v>
      </c>
      <c r="J47" s="29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83">
        <f t="shared" si="2"/>
        <v>0</v>
      </c>
      <c r="R47" s="83">
        <f t="shared" si="5"/>
        <v>0</v>
      </c>
      <c r="S47" s="83">
        <f t="shared" si="6"/>
        <v>0</v>
      </c>
    </row>
    <row r="48" spans="1:19" ht="26.4" customHeight="1" x14ac:dyDescent="0.3">
      <c r="A48" s="124" t="s">
        <v>76</v>
      </c>
      <c r="B48" s="124" t="s">
        <v>38</v>
      </c>
      <c r="C48" s="20" t="s">
        <v>45</v>
      </c>
      <c r="D48" s="22"/>
      <c r="E48" s="21"/>
      <c r="F48" s="22"/>
      <c r="G48" s="22"/>
      <c r="H48" s="22"/>
      <c r="I48" s="55">
        <f t="shared" si="4"/>
        <v>0</v>
      </c>
      <c r="J48" s="29">
        <f>J49+J50+J51+J53+J52</f>
        <v>0</v>
      </c>
      <c r="K48" s="29">
        <v>0</v>
      </c>
      <c r="L48" s="29">
        <f>L49+L50+L51+L53</f>
        <v>0</v>
      </c>
      <c r="M48" s="29">
        <f>M49+M50+M51+M53</f>
        <v>0</v>
      </c>
      <c r="N48" s="29">
        <f>N49+N50+N51+N53</f>
        <v>0</v>
      </c>
      <c r="O48" s="36">
        <v>0</v>
      </c>
      <c r="P48" s="36">
        <v>0</v>
      </c>
      <c r="Q48" s="83">
        <f t="shared" si="2"/>
        <v>0</v>
      </c>
      <c r="R48" s="83">
        <f t="shared" si="5"/>
        <v>0</v>
      </c>
      <c r="S48" s="83">
        <f t="shared" si="6"/>
        <v>0</v>
      </c>
    </row>
    <row r="49" spans="1:19" ht="38.700000000000003" customHeight="1" x14ac:dyDescent="0.3">
      <c r="A49" s="124"/>
      <c r="B49" s="124"/>
      <c r="C49" s="20" t="s">
        <v>40</v>
      </c>
      <c r="D49" s="22"/>
      <c r="E49" s="21"/>
      <c r="F49" s="22"/>
      <c r="G49" s="22"/>
      <c r="H49" s="22"/>
      <c r="I49" s="55">
        <f t="shared" si="4"/>
        <v>0</v>
      </c>
      <c r="J49" s="29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83">
        <f t="shared" si="2"/>
        <v>0</v>
      </c>
      <c r="R49" s="83">
        <f t="shared" si="5"/>
        <v>0</v>
      </c>
      <c r="S49" s="83">
        <f t="shared" si="6"/>
        <v>0</v>
      </c>
    </row>
    <row r="50" spans="1:19" ht="34.35" customHeight="1" x14ac:dyDescent="0.3">
      <c r="A50" s="124"/>
      <c r="B50" s="124"/>
      <c r="C50" s="20" t="s">
        <v>41</v>
      </c>
      <c r="D50" s="22"/>
      <c r="E50" s="21"/>
      <c r="F50" s="22"/>
      <c r="G50" s="22"/>
      <c r="H50" s="22"/>
      <c r="I50" s="55">
        <f t="shared" si="4"/>
        <v>0</v>
      </c>
      <c r="J50" s="29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83">
        <f t="shared" si="2"/>
        <v>0</v>
      </c>
      <c r="R50" s="83">
        <f t="shared" si="5"/>
        <v>0</v>
      </c>
      <c r="S50" s="83">
        <f t="shared" si="6"/>
        <v>0</v>
      </c>
    </row>
    <row r="51" spans="1:19" ht="29.55" customHeight="1" x14ac:dyDescent="0.3">
      <c r="A51" s="124"/>
      <c r="B51" s="124"/>
      <c r="C51" s="20" t="s">
        <v>42</v>
      </c>
      <c r="D51" s="22"/>
      <c r="E51" s="21"/>
      <c r="F51" s="22"/>
      <c r="G51" s="23"/>
      <c r="H51" s="22"/>
      <c r="I51" s="55">
        <f t="shared" si="4"/>
        <v>2000</v>
      </c>
      <c r="J51" s="29">
        <v>0</v>
      </c>
      <c r="K51" s="36">
        <v>0</v>
      </c>
      <c r="L51" s="36">
        <v>0</v>
      </c>
      <c r="M51" s="36">
        <v>0</v>
      </c>
      <c r="N51" s="36">
        <v>0</v>
      </c>
      <c r="O51" s="36">
        <v>2000</v>
      </c>
      <c r="P51" s="36">
        <v>0</v>
      </c>
      <c r="Q51" s="83">
        <f t="shared" si="2"/>
        <v>0</v>
      </c>
      <c r="R51" s="83">
        <f t="shared" si="5"/>
        <v>0</v>
      </c>
      <c r="S51" s="83">
        <f t="shared" si="6"/>
        <v>0</v>
      </c>
    </row>
    <row r="52" spans="1:19" ht="58.05" customHeight="1" x14ac:dyDescent="0.3">
      <c r="A52" s="124"/>
      <c r="B52" s="124"/>
      <c r="C52" s="20" t="s">
        <v>61</v>
      </c>
      <c r="D52" s="22"/>
      <c r="E52" s="21"/>
      <c r="F52" s="22"/>
      <c r="G52" s="22"/>
      <c r="H52" s="22"/>
      <c r="I52" s="55">
        <f t="shared" si="4"/>
        <v>0</v>
      </c>
      <c r="J52" s="29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83">
        <f t="shared" si="2"/>
        <v>0</v>
      </c>
      <c r="R52" s="83">
        <f t="shared" si="5"/>
        <v>0</v>
      </c>
      <c r="S52" s="83">
        <f t="shared" si="6"/>
        <v>0</v>
      </c>
    </row>
    <row r="53" spans="1:19" ht="29.1" customHeight="1" x14ac:dyDescent="0.3">
      <c r="A53" s="124"/>
      <c r="B53" s="124"/>
      <c r="C53" s="20" t="s">
        <v>43</v>
      </c>
      <c r="D53" s="22"/>
      <c r="E53" s="21"/>
      <c r="F53" s="22"/>
      <c r="G53" s="22"/>
      <c r="H53" s="22"/>
      <c r="I53" s="55">
        <f t="shared" si="4"/>
        <v>0</v>
      </c>
      <c r="J53" s="29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83">
        <f t="shared" si="2"/>
        <v>0</v>
      </c>
      <c r="R53" s="83">
        <f t="shared" si="5"/>
        <v>0</v>
      </c>
      <c r="S53" s="83">
        <f t="shared" si="6"/>
        <v>0</v>
      </c>
    </row>
    <row r="54" spans="1:19" ht="26.4" customHeight="1" x14ac:dyDescent="0.3">
      <c r="A54" s="124" t="s">
        <v>90</v>
      </c>
      <c r="B54" s="124" t="s">
        <v>38</v>
      </c>
      <c r="C54" s="37" t="s">
        <v>45</v>
      </c>
      <c r="D54" s="39"/>
      <c r="E54" s="41"/>
      <c r="F54" s="39"/>
      <c r="G54" s="39"/>
      <c r="H54" s="39"/>
      <c r="I54" s="55">
        <f t="shared" si="4"/>
        <v>2000</v>
      </c>
      <c r="J54" s="40">
        <f>J55+J56+J57+J59+J58</f>
        <v>0</v>
      </c>
      <c r="K54" s="40">
        <v>0</v>
      </c>
      <c r="L54" s="40">
        <f>L55+L56+L57+L59</f>
        <v>0</v>
      </c>
      <c r="M54" s="40">
        <f>M55+M56+M57+M59</f>
        <v>0</v>
      </c>
      <c r="N54" s="66">
        <f>N55+N56+N57+N59+N58</f>
        <v>2000</v>
      </c>
      <c r="O54" s="38">
        <v>0</v>
      </c>
      <c r="P54" s="38">
        <v>0</v>
      </c>
      <c r="Q54" s="83">
        <f t="shared" si="2"/>
        <v>0</v>
      </c>
      <c r="R54" s="83">
        <f t="shared" si="5"/>
        <v>0</v>
      </c>
      <c r="S54" s="83">
        <f t="shared" si="6"/>
        <v>0</v>
      </c>
    </row>
    <row r="55" spans="1:19" ht="38.700000000000003" customHeight="1" x14ac:dyDescent="0.3">
      <c r="A55" s="124"/>
      <c r="B55" s="124"/>
      <c r="C55" s="37" t="s">
        <v>40</v>
      </c>
      <c r="D55" s="39"/>
      <c r="E55" s="41"/>
      <c r="F55" s="39"/>
      <c r="G55" s="39"/>
      <c r="H55" s="39"/>
      <c r="I55" s="55">
        <f t="shared" si="4"/>
        <v>0</v>
      </c>
      <c r="J55" s="40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83">
        <f t="shared" si="2"/>
        <v>0</v>
      </c>
      <c r="R55" s="83">
        <f t="shared" si="5"/>
        <v>0</v>
      </c>
      <c r="S55" s="83">
        <f t="shared" si="6"/>
        <v>0</v>
      </c>
    </row>
    <row r="56" spans="1:19" ht="34.35" customHeight="1" x14ac:dyDescent="0.3">
      <c r="A56" s="124"/>
      <c r="B56" s="124"/>
      <c r="C56" s="37" t="s">
        <v>41</v>
      </c>
      <c r="D56" s="39"/>
      <c r="E56" s="41"/>
      <c r="F56" s="39"/>
      <c r="G56" s="39"/>
      <c r="H56" s="39"/>
      <c r="I56" s="55">
        <f t="shared" si="4"/>
        <v>0</v>
      </c>
      <c r="J56" s="40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83">
        <f t="shared" si="2"/>
        <v>0</v>
      </c>
      <c r="R56" s="83">
        <f t="shared" si="5"/>
        <v>0</v>
      </c>
      <c r="S56" s="83">
        <f t="shared" si="6"/>
        <v>0</v>
      </c>
    </row>
    <row r="57" spans="1:19" ht="29.55" customHeight="1" x14ac:dyDescent="0.3">
      <c r="A57" s="124"/>
      <c r="B57" s="124"/>
      <c r="C57" s="37" t="s">
        <v>42</v>
      </c>
      <c r="D57" s="39"/>
      <c r="E57" s="41"/>
      <c r="F57" s="39"/>
      <c r="G57" s="39"/>
      <c r="H57" s="39"/>
      <c r="I57" s="55">
        <f t="shared" si="4"/>
        <v>0</v>
      </c>
      <c r="J57" s="40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83">
        <f t="shared" si="2"/>
        <v>0</v>
      </c>
      <c r="R57" s="83">
        <f t="shared" si="5"/>
        <v>0</v>
      </c>
      <c r="S57" s="83">
        <f t="shared" si="6"/>
        <v>0</v>
      </c>
    </row>
    <row r="58" spans="1:19" ht="58.05" customHeight="1" x14ac:dyDescent="0.3">
      <c r="A58" s="124"/>
      <c r="B58" s="124"/>
      <c r="C58" s="37" t="s">
        <v>61</v>
      </c>
      <c r="D58" s="39"/>
      <c r="E58" s="41"/>
      <c r="F58" s="39"/>
      <c r="G58" s="39"/>
      <c r="H58" s="39"/>
      <c r="I58" s="55">
        <f t="shared" si="4"/>
        <v>2000</v>
      </c>
      <c r="J58" s="40">
        <v>0</v>
      </c>
      <c r="K58" s="38">
        <v>0</v>
      </c>
      <c r="L58" s="38">
        <v>0</v>
      </c>
      <c r="M58" s="38">
        <v>0</v>
      </c>
      <c r="N58" s="38">
        <v>2000</v>
      </c>
      <c r="O58" s="38">
        <v>0</v>
      </c>
      <c r="P58" s="38">
        <v>0</v>
      </c>
      <c r="Q58" s="83">
        <f t="shared" si="2"/>
        <v>0</v>
      </c>
      <c r="R58" s="83">
        <f t="shared" si="5"/>
        <v>0</v>
      </c>
      <c r="S58" s="83">
        <f t="shared" si="6"/>
        <v>0</v>
      </c>
    </row>
    <row r="59" spans="1:19" ht="29.1" customHeight="1" x14ac:dyDescent="0.3">
      <c r="A59" s="124"/>
      <c r="B59" s="124"/>
      <c r="C59" s="37" t="s">
        <v>43</v>
      </c>
      <c r="D59" s="39"/>
      <c r="E59" s="41"/>
      <c r="F59" s="39"/>
      <c r="G59" s="39"/>
      <c r="H59" s="39"/>
      <c r="I59" s="55">
        <f t="shared" si="4"/>
        <v>0</v>
      </c>
      <c r="J59" s="40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83">
        <f t="shared" si="2"/>
        <v>0</v>
      </c>
      <c r="R59" s="83">
        <f t="shared" si="5"/>
        <v>0</v>
      </c>
      <c r="S59" s="83">
        <f t="shared" si="6"/>
        <v>0</v>
      </c>
    </row>
    <row r="60" spans="1:19" ht="24.15" customHeight="1" x14ac:dyDescent="0.3">
      <c r="A60" s="186" t="s">
        <v>59</v>
      </c>
      <c r="B60" s="187" t="s">
        <v>38</v>
      </c>
      <c r="C60" s="167" t="s">
        <v>45</v>
      </c>
      <c r="D60" s="188"/>
      <c r="E60" s="191"/>
      <c r="F60" s="188"/>
      <c r="G60" s="188"/>
      <c r="H60" s="80"/>
      <c r="I60" s="88">
        <f>SUM(J60:P62)</f>
        <v>19158.511680000003</v>
      </c>
      <c r="J60" s="180">
        <f>J64+J65+J66+J71+J70</f>
        <v>1953</v>
      </c>
      <c r="K60" s="177">
        <f>K64+K65+K66+K70+K71</f>
        <v>0</v>
      </c>
      <c r="L60" s="177">
        <f>L64+L65+L66+L71+L70</f>
        <v>3952.8309800000002</v>
      </c>
      <c r="M60" s="177">
        <f>M72+M88+M77</f>
        <v>3976.4019400000002</v>
      </c>
      <c r="N60" s="177">
        <f>N64+N65+N66+N71+N70</f>
        <v>9276.2787600000011</v>
      </c>
      <c r="O60" s="84">
        <v>0</v>
      </c>
      <c r="P60" s="84">
        <v>0</v>
      </c>
      <c r="Q60" s="83">
        <f t="shared" si="2"/>
        <v>0</v>
      </c>
      <c r="R60" s="83">
        <f t="shared" si="5"/>
        <v>0</v>
      </c>
      <c r="S60" s="83">
        <f t="shared" si="6"/>
        <v>0</v>
      </c>
    </row>
    <row r="61" spans="1:19" ht="23.7" hidden="1" customHeight="1" x14ac:dyDescent="0.3">
      <c r="A61" s="186"/>
      <c r="B61" s="187"/>
      <c r="C61" s="168"/>
      <c r="D61" s="189"/>
      <c r="E61" s="192"/>
      <c r="F61" s="189"/>
      <c r="G61" s="189"/>
      <c r="H61" s="43"/>
      <c r="I61" s="53"/>
      <c r="J61" s="181"/>
      <c r="K61" s="178"/>
      <c r="L61" s="178"/>
      <c r="M61" s="178"/>
      <c r="N61" s="178"/>
      <c r="O61" s="45"/>
      <c r="P61" s="45"/>
      <c r="Q61" s="83">
        <f t="shared" si="2"/>
        <v>0</v>
      </c>
      <c r="R61" s="83">
        <f t="shared" si="5"/>
        <v>0</v>
      </c>
      <c r="S61" s="83">
        <f t="shared" si="6"/>
        <v>0</v>
      </c>
    </row>
    <row r="62" spans="1:19" ht="18.3" hidden="1" customHeight="1" x14ac:dyDescent="0.3">
      <c r="A62" s="186"/>
      <c r="B62" s="187"/>
      <c r="C62" s="168"/>
      <c r="D62" s="189"/>
      <c r="E62" s="192"/>
      <c r="F62" s="189"/>
      <c r="G62" s="189"/>
      <c r="H62" s="43"/>
      <c r="I62" s="54"/>
      <c r="J62" s="182"/>
      <c r="K62" s="179"/>
      <c r="L62" s="179"/>
      <c r="M62" s="179"/>
      <c r="N62" s="179"/>
      <c r="O62" s="45"/>
      <c r="P62" s="45"/>
      <c r="Q62" s="83">
        <f t="shared" si="2"/>
        <v>0</v>
      </c>
      <c r="R62" s="83">
        <f t="shared" si="5"/>
        <v>0</v>
      </c>
      <c r="S62" s="83">
        <f t="shared" si="6"/>
        <v>0</v>
      </c>
    </row>
    <row r="63" spans="1:19" ht="30.15" hidden="1" customHeight="1" x14ac:dyDescent="0.3">
      <c r="A63" s="186"/>
      <c r="B63" s="187"/>
      <c r="C63" s="169"/>
      <c r="D63" s="190"/>
      <c r="E63" s="193"/>
      <c r="F63" s="190"/>
      <c r="G63" s="190"/>
      <c r="H63" s="43"/>
      <c r="I63" s="51"/>
      <c r="J63" s="46" t="s">
        <v>46</v>
      </c>
      <c r="K63" s="45"/>
      <c r="L63" s="45"/>
      <c r="M63" s="45"/>
      <c r="N63" s="45"/>
      <c r="O63" s="45"/>
      <c r="P63" s="45"/>
      <c r="Q63" s="83">
        <f t="shared" si="2"/>
        <v>0</v>
      </c>
      <c r="R63" s="83">
        <f t="shared" si="5"/>
        <v>0</v>
      </c>
      <c r="S63" s="83">
        <f t="shared" si="6"/>
        <v>0</v>
      </c>
    </row>
    <row r="64" spans="1:19" ht="27.6" customHeight="1" x14ac:dyDescent="0.3">
      <c r="A64" s="186"/>
      <c r="B64" s="187"/>
      <c r="C64" s="42" t="s">
        <v>40</v>
      </c>
      <c r="D64" s="43"/>
      <c r="E64" s="44"/>
      <c r="F64" s="43"/>
      <c r="G64" s="43"/>
      <c r="H64" s="43"/>
      <c r="I64" s="55">
        <f>SUM(J64:P64)</f>
        <v>0</v>
      </c>
      <c r="J64" s="46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83">
        <f t="shared" si="2"/>
        <v>0</v>
      </c>
      <c r="R64" s="83">
        <f t="shared" si="5"/>
        <v>0</v>
      </c>
      <c r="S64" s="83">
        <f t="shared" si="6"/>
        <v>0</v>
      </c>
    </row>
    <row r="65" spans="1:19" ht="32.85" customHeight="1" x14ac:dyDescent="0.3">
      <c r="A65" s="186"/>
      <c r="B65" s="187"/>
      <c r="C65" s="20" t="s">
        <v>41</v>
      </c>
      <c r="D65" s="22"/>
      <c r="E65" s="21"/>
      <c r="F65" s="22"/>
      <c r="G65" s="22"/>
      <c r="H65" s="22"/>
      <c r="I65" s="55">
        <f>SUM(J65:P65)</f>
        <v>0</v>
      </c>
      <c r="J65" s="29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83">
        <f t="shared" si="2"/>
        <v>0</v>
      </c>
      <c r="R65" s="83">
        <f t="shared" si="5"/>
        <v>0</v>
      </c>
      <c r="S65" s="83">
        <f t="shared" si="6"/>
        <v>0</v>
      </c>
    </row>
    <row r="66" spans="1:19" ht="43.8" customHeight="1" x14ac:dyDescent="0.3">
      <c r="A66" s="186"/>
      <c r="B66" s="187"/>
      <c r="C66" s="167" t="s">
        <v>42</v>
      </c>
      <c r="D66" s="188"/>
      <c r="E66" s="191"/>
      <c r="F66" s="188"/>
      <c r="G66" s="188"/>
      <c r="H66" s="80"/>
      <c r="I66" s="88">
        <v>0</v>
      </c>
      <c r="J66" s="180">
        <v>0</v>
      </c>
      <c r="K66" s="177">
        <v>0</v>
      </c>
      <c r="L66" s="177">
        <v>0</v>
      </c>
      <c r="M66" s="177">
        <v>0</v>
      </c>
      <c r="N66" s="84">
        <f>N72+N77</f>
        <v>0</v>
      </c>
      <c r="O66" s="84">
        <v>0</v>
      </c>
      <c r="P66" s="84">
        <v>0</v>
      </c>
      <c r="Q66" s="83">
        <f t="shared" si="2"/>
        <v>0</v>
      </c>
      <c r="R66" s="83">
        <f t="shared" si="5"/>
        <v>0</v>
      </c>
      <c r="S66" s="83">
        <f t="shared" si="6"/>
        <v>0</v>
      </c>
    </row>
    <row r="67" spans="1:19" ht="30.6" hidden="1" customHeight="1" x14ac:dyDescent="0.3">
      <c r="A67" s="186"/>
      <c r="B67" s="187"/>
      <c r="C67" s="168"/>
      <c r="D67" s="189"/>
      <c r="E67" s="192"/>
      <c r="F67" s="189"/>
      <c r="G67" s="189"/>
      <c r="H67" s="22"/>
      <c r="I67" s="51"/>
      <c r="J67" s="181"/>
      <c r="K67" s="178"/>
      <c r="L67" s="178"/>
      <c r="M67" s="178"/>
      <c r="N67" s="73">
        <f t="shared" ref="N67:N69" si="7">N69+N74+N79</f>
        <v>0</v>
      </c>
      <c r="O67" s="36"/>
      <c r="P67" s="36"/>
      <c r="Q67" s="83">
        <f t="shared" si="2"/>
        <v>0</v>
      </c>
      <c r="R67" s="83">
        <f t="shared" si="5"/>
        <v>0</v>
      </c>
      <c r="S67" s="83">
        <f t="shared" si="6"/>
        <v>0</v>
      </c>
    </row>
    <row r="68" spans="1:19" ht="32.85" hidden="1" customHeight="1" x14ac:dyDescent="0.3">
      <c r="A68" s="186"/>
      <c r="B68" s="187"/>
      <c r="C68" s="168"/>
      <c r="D68" s="189"/>
      <c r="E68" s="192"/>
      <c r="F68" s="189"/>
      <c r="G68" s="189"/>
      <c r="H68" s="22"/>
      <c r="I68" s="51"/>
      <c r="J68" s="181"/>
      <c r="K68" s="178"/>
      <c r="L68" s="178"/>
      <c r="M68" s="178"/>
      <c r="N68" s="73">
        <f t="shared" si="7"/>
        <v>9276.2787600000011</v>
      </c>
      <c r="O68" s="36"/>
      <c r="P68" s="36"/>
      <c r="Q68" s="83">
        <f t="shared" si="2"/>
        <v>0</v>
      </c>
      <c r="R68" s="83">
        <f t="shared" si="5"/>
        <v>0</v>
      </c>
      <c r="S68" s="83">
        <f t="shared" si="6"/>
        <v>0</v>
      </c>
    </row>
    <row r="69" spans="1:19" ht="25.2" hidden="1" customHeight="1" x14ac:dyDescent="0.3">
      <c r="A69" s="186"/>
      <c r="B69" s="187"/>
      <c r="C69" s="169"/>
      <c r="D69" s="190"/>
      <c r="E69" s="193"/>
      <c r="F69" s="190"/>
      <c r="G69" s="190"/>
      <c r="H69" s="22"/>
      <c r="I69" s="51"/>
      <c r="J69" s="182"/>
      <c r="K69" s="179"/>
      <c r="L69" s="179"/>
      <c r="M69" s="179"/>
      <c r="N69" s="73">
        <f t="shared" si="7"/>
        <v>0</v>
      </c>
      <c r="O69" s="36"/>
      <c r="P69" s="36"/>
      <c r="Q69" s="83">
        <f t="shared" si="2"/>
        <v>0</v>
      </c>
      <c r="R69" s="83">
        <f t="shared" si="5"/>
        <v>0</v>
      </c>
      <c r="S69" s="83">
        <f t="shared" si="6"/>
        <v>0</v>
      </c>
    </row>
    <row r="70" spans="1:19" ht="49.5" customHeight="1" x14ac:dyDescent="0.3">
      <c r="A70" s="186"/>
      <c r="B70" s="187"/>
      <c r="C70" s="20" t="s">
        <v>61</v>
      </c>
      <c r="D70" s="22"/>
      <c r="E70" s="21"/>
      <c r="F70" s="22"/>
      <c r="G70" s="22"/>
      <c r="H70" s="22"/>
      <c r="I70" s="55">
        <f>SUM(J70:P70)</f>
        <v>19158.511680000003</v>
      </c>
      <c r="J70" s="29">
        <v>1953</v>
      </c>
      <c r="K70" s="36">
        <v>0</v>
      </c>
      <c r="L70" s="36">
        <f>L72</f>
        <v>3952.8309800000002</v>
      </c>
      <c r="M70" s="70">
        <f>M72+M77+M88</f>
        <v>3976.4019400000002</v>
      </c>
      <c r="N70" s="70">
        <f>N72+N77+N88+N82</f>
        <v>9276.2787600000011</v>
      </c>
      <c r="O70" s="36">
        <v>0</v>
      </c>
      <c r="P70" s="36">
        <v>0</v>
      </c>
      <c r="Q70" s="83">
        <f t="shared" si="2"/>
        <v>0</v>
      </c>
      <c r="R70" s="83">
        <f t="shared" si="5"/>
        <v>0</v>
      </c>
      <c r="S70" s="83">
        <f t="shared" si="6"/>
        <v>0</v>
      </c>
    </row>
    <row r="71" spans="1:19" ht="33" customHeight="1" x14ac:dyDescent="0.3">
      <c r="A71" s="186"/>
      <c r="B71" s="187"/>
      <c r="C71" s="20" t="s">
        <v>43</v>
      </c>
      <c r="D71" s="22"/>
      <c r="E71" s="21"/>
      <c r="F71" s="22"/>
      <c r="G71" s="22"/>
      <c r="H71" s="22"/>
      <c r="I71" s="55">
        <f t="shared" ref="I71:I93" si="8">SUM(J71:P71)</f>
        <v>0</v>
      </c>
      <c r="J71" s="29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83">
        <f t="shared" si="2"/>
        <v>0</v>
      </c>
      <c r="R71" s="83">
        <f t="shared" si="5"/>
        <v>0</v>
      </c>
      <c r="S71" s="83">
        <f t="shared" si="6"/>
        <v>0</v>
      </c>
    </row>
    <row r="72" spans="1:19" ht="33" customHeight="1" x14ac:dyDescent="0.3">
      <c r="A72" s="183" t="s">
        <v>85</v>
      </c>
      <c r="B72" s="167" t="s">
        <v>38</v>
      </c>
      <c r="C72" s="42" t="s">
        <v>45</v>
      </c>
      <c r="D72" s="43"/>
      <c r="E72" s="44"/>
      <c r="F72" s="43"/>
      <c r="G72" s="43"/>
      <c r="H72" s="43"/>
      <c r="I72" s="55">
        <f t="shared" si="8"/>
        <v>3952.8309800000002</v>
      </c>
      <c r="J72" s="46">
        <v>0</v>
      </c>
      <c r="K72" s="45">
        <v>0</v>
      </c>
      <c r="L72" s="45">
        <f>L73+L74+L75+L76</f>
        <v>3952.8309800000002</v>
      </c>
      <c r="M72" s="45">
        <v>0</v>
      </c>
      <c r="N72" s="45">
        <v>0</v>
      </c>
      <c r="O72" s="45">
        <v>0</v>
      </c>
      <c r="P72" s="45">
        <v>0</v>
      </c>
      <c r="Q72" s="83">
        <f t="shared" si="2"/>
        <v>0</v>
      </c>
      <c r="R72" s="83">
        <f t="shared" si="5"/>
        <v>0</v>
      </c>
      <c r="S72" s="83">
        <f t="shared" si="6"/>
        <v>0</v>
      </c>
    </row>
    <row r="73" spans="1:19" ht="33" customHeight="1" x14ac:dyDescent="0.3">
      <c r="A73" s="184"/>
      <c r="B73" s="168"/>
      <c r="C73" s="42" t="s">
        <v>40</v>
      </c>
      <c r="D73" s="43"/>
      <c r="E73" s="44"/>
      <c r="F73" s="43"/>
      <c r="G73" s="43"/>
      <c r="H73" s="43"/>
      <c r="I73" s="55">
        <f t="shared" si="8"/>
        <v>0</v>
      </c>
      <c r="J73" s="46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83">
        <f t="shared" ref="Q73:Q94" si="9">Q74+Q75+Q76+Q80+Q79</f>
        <v>0</v>
      </c>
      <c r="R73" s="83">
        <f t="shared" si="5"/>
        <v>0</v>
      </c>
      <c r="S73" s="83">
        <f t="shared" si="6"/>
        <v>0</v>
      </c>
    </row>
    <row r="74" spans="1:19" ht="33" customHeight="1" x14ac:dyDescent="0.3">
      <c r="A74" s="184"/>
      <c r="B74" s="168"/>
      <c r="C74" s="42" t="s">
        <v>41</v>
      </c>
      <c r="D74" s="43"/>
      <c r="E74" s="44"/>
      <c r="F74" s="43"/>
      <c r="G74" s="43"/>
      <c r="H74" s="43"/>
      <c r="I74" s="55">
        <f t="shared" si="8"/>
        <v>0</v>
      </c>
      <c r="J74" s="46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83">
        <f t="shared" si="9"/>
        <v>0</v>
      </c>
      <c r="R74" s="83">
        <f t="shared" si="5"/>
        <v>0</v>
      </c>
      <c r="S74" s="83">
        <f t="shared" si="6"/>
        <v>0</v>
      </c>
    </row>
    <row r="75" spans="1:19" ht="33" customHeight="1" x14ac:dyDescent="0.3">
      <c r="A75" s="184"/>
      <c r="B75" s="168"/>
      <c r="C75" s="42" t="s">
        <v>42</v>
      </c>
      <c r="D75" s="43"/>
      <c r="E75" s="44"/>
      <c r="F75" s="43"/>
      <c r="G75" s="43"/>
      <c r="H75" s="43"/>
      <c r="I75" s="55">
        <f t="shared" si="8"/>
        <v>3952.8309800000002</v>
      </c>
      <c r="J75" s="46">
        <v>0</v>
      </c>
      <c r="K75" s="45">
        <v>0</v>
      </c>
      <c r="L75" s="45">
        <v>3952.8309800000002</v>
      </c>
      <c r="M75" s="45">
        <v>0</v>
      </c>
      <c r="N75" s="45">
        <v>0</v>
      </c>
      <c r="O75" s="45">
        <v>0</v>
      </c>
      <c r="P75" s="45">
        <v>0</v>
      </c>
      <c r="Q75" s="83">
        <f>Q76+Q77+Q78+Q88+Q81</f>
        <v>0</v>
      </c>
      <c r="R75" s="83">
        <f>R76+R77+R78+R88+R81</f>
        <v>0</v>
      </c>
      <c r="S75" s="83">
        <f>S76+S77+S78+S88+S81</f>
        <v>0</v>
      </c>
    </row>
    <row r="76" spans="1:19" ht="33" customHeight="1" x14ac:dyDescent="0.3">
      <c r="A76" s="185"/>
      <c r="B76" s="169"/>
      <c r="C76" s="42" t="s">
        <v>43</v>
      </c>
      <c r="D76" s="43"/>
      <c r="E76" s="44"/>
      <c r="F76" s="43"/>
      <c r="G76" s="43"/>
      <c r="H76" s="43"/>
      <c r="I76" s="55">
        <f t="shared" si="8"/>
        <v>0</v>
      </c>
      <c r="J76" s="46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83">
        <f t="shared" ref="Q76:S78" si="10">Q77+Q78+Q79+Q89+Q88</f>
        <v>0</v>
      </c>
      <c r="R76" s="83">
        <f t="shared" si="10"/>
        <v>0</v>
      </c>
      <c r="S76" s="83">
        <f t="shared" si="10"/>
        <v>0</v>
      </c>
    </row>
    <row r="77" spans="1:19" ht="33" customHeight="1" x14ac:dyDescent="0.3">
      <c r="A77" s="183" t="s">
        <v>89</v>
      </c>
      <c r="B77" s="167" t="s">
        <v>38</v>
      </c>
      <c r="C77" s="68" t="s">
        <v>45</v>
      </c>
      <c r="D77" s="71"/>
      <c r="E77" s="72"/>
      <c r="F77" s="71"/>
      <c r="G77" s="71"/>
      <c r="H77" s="71"/>
      <c r="I77" s="75">
        <f t="shared" si="8"/>
        <v>3976.4019400000002</v>
      </c>
      <c r="J77" s="69">
        <v>0</v>
      </c>
      <c r="K77" s="69">
        <v>0</v>
      </c>
      <c r="L77" s="69">
        <v>0</v>
      </c>
      <c r="M77" s="69">
        <f>M78+M79+M80+M81</f>
        <v>3976.4019400000002</v>
      </c>
      <c r="N77" s="69">
        <v>0</v>
      </c>
      <c r="O77" s="69">
        <v>0</v>
      </c>
      <c r="P77" s="69">
        <v>0</v>
      </c>
      <c r="Q77" s="83">
        <f t="shared" si="10"/>
        <v>0</v>
      </c>
      <c r="R77" s="83">
        <f t="shared" si="10"/>
        <v>0</v>
      </c>
      <c r="S77" s="83">
        <f t="shared" si="10"/>
        <v>0</v>
      </c>
    </row>
    <row r="78" spans="1:19" ht="33" customHeight="1" x14ac:dyDescent="0.3">
      <c r="A78" s="184"/>
      <c r="B78" s="168"/>
      <c r="C78" s="68" t="s">
        <v>40</v>
      </c>
      <c r="D78" s="71"/>
      <c r="E78" s="72"/>
      <c r="F78" s="71"/>
      <c r="G78" s="71"/>
      <c r="H78" s="71"/>
      <c r="I78" s="75">
        <f t="shared" si="8"/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83">
        <f t="shared" si="10"/>
        <v>0</v>
      </c>
      <c r="R78" s="83">
        <f t="shared" si="10"/>
        <v>0</v>
      </c>
      <c r="S78" s="83">
        <f t="shared" si="10"/>
        <v>0</v>
      </c>
    </row>
    <row r="79" spans="1:19" ht="33" customHeight="1" x14ac:dyDescent="0.3">
      <c r="A79" s="184"/>
      <c r="B79" s="168"/>
      <c r="C79" s="68" t="s">
        <v>41</v>
      </c>
      <c r="D79" s="71"/>
      <c r="E79" s="72"/>
      <c r="F79" s="71"/>
      <c r="G79" s="71"/>
      <c r="H79" s="71"/>
      <c r="I79" s="75">
        <f t="shared" si="8"/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83">
        <f>Q80+Q81+Q88+Q92+Q91</f>
        <v>0</v>
      </c>
      <c r="R79" s="83">
        <f>R80+R81+R88+R92+R91</f>
        <v>0</v>
      </c>
      <c r="S79" s="83">
        <f>S80+S81+S88+S92+S91</f>
        <v>0</v>
      </c>
    </row>
    <row r="80" spans="1:19" ht="33" customHeight="1" x14ac:dyDescent="0.3">
      <c r="A80" s="184"/>
      <c r="B80" s="168"/>
      <c r="C80" s="68" t="s">
        <v>42</v>
      </c>
      <c r="D80" s="71"/>
      <c r="E80" s="72"/>
      <c r="F80" s="71"/>
      <c r="G80" s="71"/>
      <c r="H80" s="71"/>
      <c r="I80" s="75">
        <f t="shared" si="8"/>
        <v>3976.4019400000002</v>
      </c>
      <c r="J80" s="69">
        <v>0</v>
      </c>
      <c r="K80" s="69">
        <v>0</v>
      </c>
      <c r="L80" s="69">
        <v>0</v>
      </c>
      <c r="M80" s="69">
        <v>3976.4019400000002</v>
      </c>
      <c r="N80" s="69">
        <v>0</v>
      </c>
      <c r="O80" s="69">
        <v>0</v>
      </c>
      <c r="P80" s="69">
        <v>0</v>
      </c>
      <c r="Q80" s="83">
        <f>Q81+Q88+Q89+Q93+Q92</f>
        <v>0</v>
      </c>
      <c r="R80" s="83">
        <f>R81+R88+R89+R93+R92</f>
        <v>0</v>
      </c>
      <c r="S80" s="83">
        <f>S81+S88+S89+S93+S92</f>
        <v>0</v>
      </c>
    </row>
    <row r="81" spans="1:19" ht="33" customHeight="1" x14ac:dyDescent="0.3">
      <c r="A81" s="185"/>
      <c r="B81" s="169"/>
      <c r="C81" s="68" t="s">
        <v>43</v>
      </c>
      <c r="D81" s="71"/>
      <c r="E81" s="72"/>
      <c r="F81" s="71"/>
      <c r="G81" s="71"/>
      <c r="H81" s="71"/>
      <c r="I81" s="75">
        <f t="shared" si="8"/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83">
        <f>Q88+Q89+Q90+Q94+Q93</f>
        <v>0</v>
      </c>
      <c r="R81" s="83">
        <f>R88+R89+R90+R94+R93</f>
        <v>0</v>
      </c>
      <c r="S81" s="83">
        <f>S88+S89+S90+S94+S93</f>
        <v>0</v>
      </c>
    </row>
    <row r="82" spans="1:19" ht="33" customHeight="1" x14ac:dyDescent="0.3">
      <c r="A82" s="183" t="s">
        <v>112</v>
      </c>
      <c r="B82" s="167" t="s">
        <v>38</v>
      </c>
      <c r="C82" s="97" t="s">
        <v>45</v>
      </c>
      <c r="D82" s="98"/>
      <c r="E82" s="101"/>
      <c r="F82" s="98"/>
      <c r="G82" s="98"/>
      <c r="H82" s="98"/>
      <c r="I82" s="99">
        <f t="shared" ref="I82:I87" si="11">SUM(J82:P82)</f>
        <v>8098.2787600000001</v>
      </c>
      <c r="J82" s="100">
        <v>0</v>
      </c>
      <c r="K82" s="100">
        <v>0</v>
      </c>
      <c r="L82" s="100">
        <v>0</v>
      </c>
      <c r="M82" s="100">
        <f>M83+M85+M86+M87</f>
        <v>0</v>
      </c>
      <c r="N82" s="100">
        <f>N83+N85+N86+N87+N84</f>
        <v>8098.2787600000001</v>
      </c>
      <c r="O82" s="100">
        <v>0</v>
      </c>
      <c r="P82" s="100">
        <v>0</v>
      </c>
      <c r="Q82" s="99">
        <f t="shared" si="9"/>
        <v>0</v>
      </c>
      <c r="R82" s="99">
        <f t="shared" si="5"/>
        <v>0</v>
      </c>
      <c r="S82" s="99">
        <f t="shared" si="6"/>
        <v>0</v>
      </c>
    </row>
    <row r="83" spans="1:19" ht="33" customHeight="1" x14ac:dyDescent="0.3">
      <c r="A83" s="184"/>
      <c r="B83" s="168"/>
      <c r="C83" s="97" t="s">
        <v>40</v>
      </c>
      <c r="D83" s="98"/>
      <c r="E83" s="101"/>
      <c r="F83" s="98"/>
      <c r="G83" s="98"/>
      <c r="H83" s="98"/>
      <c r="I83" s="99">
        <f t="shared" si="11"/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  <c r="Q83" s="99">
        <f t="shared" si="9"/>
        <v>0</v>
      </c>
      <c r="R83" s="99">
        <f t="shared" si="5"/>
        <v>0</v>
      </c>
      <c r="S83" s="99">
        <f t="shared" si="6"/>
        <v>0</v>
      </c>
    </row>
    <row r="84" spans="1:19" ht="33" customHeight="1" x14ac:dyDescent="0.3">
      <c r="A84" s="184"/>
      <c r="B84" s="168"/>
      <c r="C84" s="97" t="s">
        <v>41</v>
      </c>
      <c r="D84" s="98"/>
      <c r="E84" s="101"/>
      <c r="F84" s="98"/>
      <c r="G84" s="98"/>
      <c r="H84" s="98"/>
      <c r="I84" s="99">
        <f t="shared" si="11"/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0">
        <v>0</v>
      </c>
      <c r="P84" s="100">
        <v>0</v>
      </c>
      <c r="Q84" s="99">
        <f t="shared" si="9"/>
        <v>0</v>
      </c>
      <c r="R84" s="99">
        <f t="shared" si="5"/>
        <v>0</v>
      </c>
      <c r="S84" s="99">
        <f t="shared" si="6"/>
        <v>0</v>
      </c>
    </row>
    <row r="85" spans="1:19" ht="30" customHeight="1" x14ac:dyDescent="0.3">
      <c r="A85" s="184"/>
      <c r="B85" s="168"/>
      <c r="C85" s="97" t="s">
        <v>42</v>
      </c>
      <c r="D85" s="98"/>
      <c r="E85" s="101"/>
      <c r="F85" s="98"/>
      <c r="G85" s="98"/>
      <c r="H85" s="98"/>
      <c r="I85" s="99">
        <f t="shared" si="11"/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0">
        <v>0</v>
      </c>
      <c r="P85" s="100">
        <v>0</v>
      </c>
      <c r="Q85" s="99">
        <f t="shared" si="9"/>
        <v>0</v>
      </c>
      <c r="R85" s="99">
        <f t="shared" si="5"/>
        <v>0</v>
      </c>
      <c r="S85" s="99">
        <f t="shared" si="6"/>
        <v>0</v>
      </c>
    </row>
    <row r="86" spans="1:19" ht="43.8" customHeight="1" x14ac:dyDescent="0.3">
      <c r="A86" s="184"/>
      <c r="B86" s="168"/>
      <c r="C86" s="97" t="s">
        <v>61</v>
      </c>
      <c r="D86" s="98"/>
      <c r="E86" s="101"/>
      <c r="F86" s="98"/>
      <c r="G86" s="98"/>
      <c r="H86" s="98"/>
      <c r="I86" s="99">
        <f t="shared" si="11"/>
        <v>8098.2787600000001</v>
      </c>
      <c r="J86" s="100">
        <v>0</v>
      </c>
      <c r="K86" s="100">
        <v>0</v>
      </c>
      <c r="L86" s="100">
        <v>0</v>
      </c>
      <c r="M86" s="100">
        <v>0</v>
      </c>
      <c r="N86" s="100">
        <v>8098.2787600000001</v>
      </c>
      <c r="O86" s="100">
        <v>0</v>
      </c>
      <c r="P86" s="100">
        <v>0</v>
      </c>
      <c r="Q86" s="99">
        <f t="shared" si="9"/>
        <v>0</v>
      </c>
      <c r="R86" s="99">
        <f t="shared" si="5"/>
        <v>0</v>
      </c>
      <c r="S86" s="99">
        <f t="shared" si="6"/>
        <v>0</v>
      </c>
    </row>
    <row r="87" spans="1:19" ht="33" customHeight="1" x14ac:dyDescent="0.3">
      <c r="A87" s="185"/>
      <c r="B87" s="169"/>
      <c r="C87" s="97" t="s">
        <v>43</v>
      </c>
      <c r="D87" s="98"/>
      <c r="E87" s="101"/>
      <c r="F87" s="98"/>
      <c r="G87" s="98"/>
      <c r="H87" s="98"/>
      <c r="I87" s="99">
        <f t="shared" si="11"/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99">
        <f t="shared" si="9"/>
        <v>0</v>
      </c>
      <c r="R87" s="99">
        <f t="shared" si="5"/>
        <v>0</v>
      </c>
      <c r="S87" s="99">
        <f t="shared" si="6"/>
        <v>0</v>
      </c>
    </row>
    <row r="88" spans="1:19" ht="33" customHeight="1" x14ac:dyDescent="0.3">
      <c r="A88" s="183" t="s">
        <v>104</v>
      </c>
      <c r="B88" s="167" t="s">
        <v>38</v>
      </c>
      <c r="C88" s="97" t="s">
        <v>45</v>
      </c>
      <c r="D88" s="98"/>
      <c r="E88" s="101"/>
      <c r="F88" s="98"/>
      <c r="G88" s="98"/>
      <c r="H88" s="98"/>
      <c r="I88" s="99">
        <f t="shared" si="8"/>
        <v>1178</v>
      </c>
      <c r="J88" s="100">
        <v>0</v>
      </c>
      <c r="K88" s="100">
        <v>0</v>
      </c>
      <c r="L88" s="100">
        <v>0</v>
      </c>
      <c r="M88" s="100">
        <f>M89+M91+M92+M93</f>
        <v>0</v>
      </c>
      <c r="N88" s="100">
        <f>N89+N91+N92+N93+N90</f>
        <v>1178</v>
      </c>
      <c r="O88" s="100">
        <v>0</v>
      </c>
      <c r="P88" s="100">
        <v>0</v>
      </c>
      <c r="Q88" s="99">
        <f t="shared" si="9"/>
        <v>0</v>
      </c>
      <c r="R88" s="99">
        <f t="shared" si="5"/>
        <v>0</v>
      </c>
      <c r="S88" s="99">
        <f t="shared" si="6"/>
        <v>0</v>
      </c>
    </row>
    <row r="89" spans="1:19" ht="33" customHeight="1" x14ac:dyDescent="0.3">
      <c r="A89" s="184"/>
      <c r="B89" s="168"/>
      <c r="C89" s="97" t="s">
        <v>40</v>
      </c>
      <c r="D89" s="98"/>
      <c r="E89" s="101"/>
      <c r="F89" s="98"/>
      <c r="G89" s="98"/>
      <c r="H89" s="98"/>
      <c r="I89" s="99">
        <f t="shared" si="8"/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0">
        <v>0</v>
      </c>
      <c r="P89" s="100">
        <v>0</v>
      </c>
      <c r="Q89" s="99">
        <f t="shared" si="9"/>
        <v>0</v>
      </c>
      <c r="R89" s="99">
        <f t="shared" si="5"/>
        <v>0</v>
      </c>
      <c r="S89" s="99">
        <f t="shared" si="6"/>
        <v>0</v>
      </c>
    </row>
    <row r="90" spans="1:19" ht="33" customHeight="1" x14ac:dyDescent="0.3">
      <c r="A90" s="184"/>
      <c r="B90" s="168"/>
      <c r="C90" s="97" t="s">
        <v>41</v>
      </c>
      <c r="D90" s="98"/>
      <c r="E90" s="101"/>
      <c r="F90" s="98"/>
      <c r="G90" s="98"/>
      <c r="H90" s="98"/>
      <c r="I90" s="99">
        <f t="shared" si="8"/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100">
        <v>0</v>
      </c>
      <c r="Q90" s="99">
        <f t="shared" si="9"/>
        <v>0</v>
      </c>
      <c r="R90" s="99">
        <f t="shared" si="5"/>
        <v>0</v>
      </c>
      <c r="S90" s="99">
        <f t="shared" si="6"/>
        <v>0</v>
      </c>
    </row>
    <row r="91" spans="1:19" ht="30" customHeight="1" x14ac:dyDescent="0.3">
      <c r="A91" s="184"/>
      <c r="B91" s="168"/>
      <c r="C91" s="97" t="s">
        <v>42</v>
      </c>
      <c r="D91" s="98"/>
      <c r="E91" s="101"/>
      <c r="F91" s="98"/>
      <c r="G91" s="98"/>
      <c r="H91" s="98"/>
      <c r="I91" s="99">
        <f t="shared" si="8"/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0">
        <v>0</v>
      </c>
      <c r="P91" s="100">
        <v>0</v>
      </c>
      <c r="Q91" s="99">
        <f t="shared" si="9"/>
        <v>0</v>
      </c>
      <c r="R91" s="99">
        <f t="shared" si="5"/>
        <v>0</v>
      </c>
      <c r="S91" s="99">
        <f t="shared" si="6"/>
        <v>0</v>
      </c>
    </row>
    <row r="92" spans="1:19" ht="43.8" customHeight="1" x14ac:dyDescent="0.3">
      <c r="A92" s="184"/>
      <c r="B92" s="168"/>
      <c r="C92" s="97" t="s">
        <v>61</v>
      </c>
      <c r="D92" s="98"/>
      <c r="E92" s="101"/>
      <c r="F92" s="98"/>
      <c r="G92" s="98"/>
      <c r="H92" s="98"/>
      <c r="I92" s="99">
        <f t="shared" si="8"/>
        <v>1178</v>
      </c>
      <c r="J92" s="100">
        <v>0</v>
      </c>
      <c r="K92" s="100">
        <v>0</v>
      </c>
      <c r="L92" s="100">
        <v>0</v>
      </c>
      <c r="M92" s="100">
        <v>0</v>
      </c>
      <c r="N92" s="100">
        <v>1178</v>
      </c>
      <c r="O92" s="100">
        <v>0</v>
      </c>
      <c r="P92" s="100">
        <v>0</v>
      </c>
      <c r="Q92" s="99">
        <f t="shared" si="9"/>
        <v>0</v>
      </c>
      <c r="R92" s="99">
        <f t="shared" si="5"/>
        <v>0</v>
      </c>
      <c r="S92" s="99">
        <f t="shared" si="6"/>
        <v>0</v>
      </c>
    </row>
    <row r="93" spans="1:19" ht="33" customHeight="1" x14ac:dyDescent="0.3">
      <c r="A93" s="185"/>
      <c r="B93" s="169"/>
      <c r="C93" s="97" t="s">
        <v>43</v>
      </c>
      <c r="D93" s="98"/>
      <c r="E93" s="101"/>
      <c r="F93" s="98"/>
      <c r="G93" s="98"/>
      <c r="H93" s="98"/>
      <c r="I93" s="99">
        <f t="shared" si="8"/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>
        <v>0</v>
      </c>
      <c r="P93" s="100">
        <v>0</v>
      </c>
      <c r="Q93" s="99">
        <f t="shared" si="9"/>
        <v>0</v>
      </c>
      <c r="R93" s="99">
        <f t="shared" si="5"/>
        <v>0</v>
      </c>
      <c r="S93" s="99">
        <f t="shared" si="6"/>
        <v>0</v>
      </c>
    </row>
    <row r="94" spans="1:19" ht="45" customHeight="1" x14ac:dyDescent="0.3">
      <c r="A94" s="96" t="s">
        <v>58</v>
      </c>
      <c r="B94" s="86"/>
      <c r="C94" s="86" t="s">
        <v>42</v>
      </c>
      <c r="D94" s="80"/>
      <c r="E94" s="90"/>
      <c r="F94" s="80"/>
      <c r="G94" s="80"/>
      <c r="H94" s="80"/>
      <c r="I94" s="88">
        <f>SUM(J94:P94)</f>
        <v>1908.0473999999999</v>
      </c>
      <c r="J94" s="88">
        <v>0</v>
      </c>
      <c r="K94" s="84">
        <v>400</v>
      </c>
      <c r="L94" s="84">
        <v>908.8</v>
      </c>
      <c r="M94" s="84">
        <v>150</v>
      </c>
      <c r="N94" s="84">
        <v>449.24740000000003</v>
      </c>
      <c r="O94" s="84">
        <v>0</v>
      </c>
      <c r="P94" s="84">
        <v>0</v>
      </c>
      <c r="Q94" s="83">
        <f t="shared" si="9"/>
        <v>0</v>
      </c>
      <c r="R94" s="83">
        <f t="shared" ref="R94" si="12">R95+R96+R97+R101+R100</f>
        <v>0</v>
      </c>
      <c r="S94" s="83">
        <f t="shared" ref="S94" si="13">S95+S96+S97+S101+S100</f>
        <v>0</v>
      </c>
    </row>
  </sheetData>
  <mergeCells count="80">
    <mergeCell ref="G60:G63"/>
    <mergeCell ref="G66:G69"/>
    <mergeCell ref="I5:S6"/>
    <mergeCell ref="F19:F22"/>
    <mergeCell ref="G19:G22"/>
    <mergeCell ref="J19:J22"/>
    <mergeCell ref="K20:K21"/>
    <mergeCell ref="K22:K23"/>
    <mergeCell ref="G6:G7"/>
    <mergeCell ref="H6:H7"/>
    <mergeCell ref="J11:J13"/>
    <mergeCell ref="K11:K13"/>
    <mergeCell ref="L11:L13"/>
    <mergeCell ref="M11:M13"/>
    <mergeCell ref="N11:N13"/>
    <mergeCell ref="J60:J62"/>
    <mergeCell ref="A54:A59"/>
    <mergeCell ref="B54:B59"/>
    <mergeCell ref="A72:A76"/>
    <mergeCell ref="B72:B76"/>
    <mergeCell ref="F60:F63"/>
    <mergeCell ref="F66:F69"/>
    <mergeCell ref="C60:C63"/>
    <mergeCell ref="D60:D63"/>
    <mergeCell ref="E60:E63"/>
    <mergeCell ref="C66:C69"/>
    <mergeCell ref="D66:D69"/>
    <mergeCell ref="E66:E69"/>
    <mergeCell ref="A88:A93"/>
    <mergeCell ref="B88:B93"/>
    <mergeCell ref="A77:A81"/>
    <mergeCell ref="B77:B81"/>
    <mergeCell ref="A60:A71"/>
    <mergeCell ref="B60:B71"/>
    <mergeCell ref="A82:A87"/>
    <mergeCell ref="B82:B87"/>
    <mergeCell ref="N60:N62"/>
    <mergeCell ref="J66:J69"/>
    <mergeCell ref="K66:K69"/>
    <mergeCell ref="L66:L69"/>
    <mergeCell ref="M66:M69"/>
    <mergeCell ref="K60:K62"/>
    <mergeCell ref="L60:L62"/>
    <mergeCell ref="M60:M62"/>
    <mergeCell ref="F11:F13"/>
    <mergeCell ref="B5:B7"/>
    <mergeCell ref="C5:C7"/>
    <mergeCell ref="D6:D7"/>
    <mergeCell ref="E6:E7"/>
    <mergeCell ref="F6:F7"/>
    <mergeCell ref="D5:H5"/>
    <mergeCell ref="A9:A15"/>
    <mergeCell ref="B9:B15"/>
    <mergeCell ref="C11:C13"/>
    <mergeCell ref="D11:D13"/>
    <mergeCell ref="E11:E13"/>
    <mergeCell ref="A48:A53"/>
    <mergeCell ref="B48:B53"/>
    <mergeCell ref="A16:A24"/>
    <mergeCell ref="B16:B24"/>
    <mergeCell ref="A25:A29"/>
    <mergeCell ref="B25:B29"/>
    <mergeCell ref="A42:A47"/>
    <mergeCell ref="B42:B47"/>
    <mergeCell ref="C19:C22"/>
    <mergeCell ref="D19:D22"/>
    <mergeCell ref="B36:B41"/>
    <mergeCell ref="E19:E22"/>
    <mergeCell ref="A1:P1"/>
    <mergeCell ref="L2:P2"/>
    <mergeCell ref="A3:P3"/>
    <mergeCell ref="A4:P4"/>
    <mergeCell ref="A30:A35"/>
    <mergeCell ref="B30:B35"/>
    <mergeCell ref="A36:A41"/>
    <mergeCell ref="I12:I14"/>
    <mergeCell ref="I20:I21"/>
    <mergeCell ref="I22:I23"/>
    <mergeCell ref="A5:A7"/>
    <mergeCell ref="G11:G13"/>
  </mergeCells>
  <pageMargins left="0.7" right="0.7" top="0.40733333333333333" bottom="0.75" header="0.3" footer="0.3"/>
  <pageSetup paperSize="9" scale="47" fitToHeight="0" orientation="landscape" r:id="rId1"/>
  <rowBreaks count="2" manualBreakCount="2">
    <brk id="24" max="16" man="1"/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Цел.показатели</vt:lpstr>
      <vt:lpstr>Лист2</vt:lpstr>
      <vt:lpstr>Лист3</vt:lpstr>
      <vt:lpstr>Лист2!Область_печати</vt:lpstr>
      <vt:lpstr>Лист3!Область_печати</vt:lpstr>
      <vt:lpstr>Цел.показатели!Область_печати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2022-11-21T11:20:24Z</dcterms:modified>
</cp:coreProperties>
</file>