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0" i="1"/>
  <c r="D18"/>
  <c r="C20"/>
  <c r="C19"/>
  <c r="C14"/>
  <c r="C16"/>
  <c r="C17"/>
  <c r="C15"/>
  <c r="E14"/>
  <c r="F14"/>
  <c r="G14"/>
  <c r="H14"/>
  <c r="I14"/>
  <c r="J14"/>
  <c r="D14"/>
  <c r="D10"/>
  <c r="C12"/>
  <c r="C13"/>
  <c r="C11"/>
  <c r="E10"/>
  <c r="F10"/>
  <c r="G10"/>
  <c r="H10"/>
  <c r="I10"/>
  <c r="J10"/>
  <c r="E11"/>
  <c r="F11"/>
  <c r="G11"/>
  <c r="H11"/>
  <c r="I11"/>
  <c r="J11"/>
  <c r="D11"/>
  <c r="E12"/>
  <c r="F12"/>
  <c r="G12"/>
  <c r="H12"/>
  <c r="I12"/>
  <c r="J12"/>
  <c r="D12"/>
  <c r="E13"/>
  <c r="F13"/>
  <c r="G13"/>
  <c r="H13"/>
  <c r="I13"/>
  <c r="J13"/>
  <c r="D13"/>
  <c r="D17"/>
  <c r="D16"/>
  <c r="C37"/>
  <c r="E37"/>
  <c r="F37"/>
  <c r="G37"/>
  <c r="H37"/>
  <c r="I37"/>
  <c r="J37"/>
  <c r="D37"/>
  <c r="D30"/>
  <c r="D15"/>
  <c r="C18"/>
  <c r="C21"/>
  <c r="E20"/>
  <c r="F20"/>
  <c r="G20"/>
  <c r="H20"/>
  <c r="I20"/>
  <c r="J20"/>
  <c r="D20"/>
  <c r="D19"/>
  <c r="E15"/>
  <c r="C273"/>
  <c r="C274"/>
  <c r="C78"/>
  <c r="E78"/>
  <c r="F78"/>
  <c r="G78"/>
  <c r="H78"/>
  <c r="I78"/>
  <c r="J78"/>
  <c r="D78"/>
  <c r="D77"/>
  <c r="C102"/>
  <c r="E102"/>
  <c r="F102"/>
  <c r="G102"/>
  <c r="H102"/>
  <c r="I102"/>
  <c r="J102"/>
  <c r="D102"/>
  <c r="D101"/>
  <c r="C112"/>
  <c r="D112"/>
  <c r="C114"/>
  <c r="C113"/>
  <c r="D105"/>
  <c r="C95"/>
  <c r="C97"/>
  <c r="E91"/>
  <c r="F91"/>
  <c r="G91"/>
  <c r="H91"/>
  <c r="I91"/>
  <c r="J91"/>
  <c r="D91"/>
  <c r="E92"/>
  <c r="F92"/>
  <c r="G92"/>
  <c r="H92"/>
  <c r="I92"/>
  <c r="J92"/>
  <c r="D92"/>
  <c r="D83"/>
  <c r="E83"/>
  <c r="F83"/>
  <c r="G83"/>
  <c r="H83"/>
  <c r="I83"/>
  <c r="J83"/>
  <c r="C83"/>
  <c r="E82"/>
  <c r="F82"/>
  <c r="G82"/>
  <c r="H82"/>
  <c r="I82"/>
  <c r="J82"/>
  <c r="C82"/>
  <c r="C81"/>
  <c r="D81"/>
  <c r="C92"/>
  <c r="C91"/>
  <c r="C90"/>
  <c r="D90"/>
  <c r="D26"/>
  <c r="E30"/>
  <c r="E26"/>
  <c r="F30"/>
  <c r="F26"/>
  <c r="G30"/>
  <c r="G26"/>
  <c r="H30"/>
  <c r="H26"/>
  <c r="I30"/>
  <c r="I26"/>
  <c r="J30"/>
  <c r="J26"/>
  <c r="C26"/>
  <c r="D44"/>
  <c r="D25"/>
  <c r="C25"/>
  <c r="C30"/>
  <c r="C29"/>
  <c r="E35"/>
  <c r="F35"/>
  <c r="G35"/>
  <c r="H35"/>
  <c r="I35"/>
  <c r="J35"/>
  <c r="D35"/>
  <c r="C35"/>
  <c r="C23"/>
  <c r="E77"/>
  <c r="E79"/>
  <c r="E76"/>
  <c r="F77"/>
  <c r="F79"/>
  <c r="F76"/>
  <c r="G77"/>
  <c r="G79"/>
  <c r="G76"/>
  <c r="H77"/>
  <c r="H79"/>
  <c r="H76"/>
  <c r="I77"/>
  <c r="I79"/>
  <c r="I76"/>
  <c r="J77"/>
  <c r="J79"/>
  <c r="J76"/>
  <c r="D76"/>
  <c r="C76"/>
  <c r="D186"/>
  <c r="D172"/>
  <c r="C172"/>
  <c r="C169"/>
  <c r="D221"/>
  <c r="D218"/>
  <c r="D206"/>
  <c r="C206"/>
  <c r="C205"/>
  <c r="D285"/>
  <c r="D280"/>
  <c r="D274"/>
  <c r="D261"/>
  <c r="C261"/>
  <c r="C259"/>
  <c r="D23"/>
  <c r="D169"/>
  <c r="D205"/>
  <c r="D259"/>
  <c r="D28"/>
  <c r="D39"/>
  <c r="C41"/>
  <c r="E112"/>
  <c r="F112"/>
  <c r="G113"/>
  <c r="G112"/>
  <c r="H113"/>
  <c r="I113"/>
  <c r="H114"/>
  <c r="I114"/>
  <c r="J114"/>
  <c r="J113"/>
  <c r="J112"/>
  <c r="I112"/>
  <c r="H112"/>
  <c r="H286"/>
  <c r="I286"/>
  <c r="G285"/>
  <c r="F285"/>
  <c r="E285"/>
  <c r="F56"/>
  <c r="E56"/>
  <c r="E58"/>
  <c r="F58"/>
  <c r="D157"/>
  <c r="D158"/>
  <c r="D159"/>
  <c r="D156"/>
  <c r="C156"/>
  <c r="E157"/>
  <c r="E158"/>
  <c r="E159"/>
  <c r="E156"/>
  <c r="F157"/>
  <c r="F158"/>
  <c r="F159"/>
  <c r="F156"/>
  <c r="G157"/>
  <c r="G158"/>
  <c r="G159"/>
  <c r="G156"/>
  <c r="H157"/>
  <c r="H158"/>
  <c r="H159"/>
  <c r="H156"/>
  <c r="I157"/>
  <c r="I158"/>
  <c r="I159"/>
  <c r="I156"/>
  <c r="J157"/>
  <c r="J158"/>
  <c r="J159"/>
  <c r="J156"/>
  <c r="C157"/>
  <c r="C158"/>
  <c r="C159"/>
  <c r="D29"/>
  <c r="D56"/>
  <c r="D36"/>
  <c r="E36"/>
  <c r="F36"/>
  <c r="G40"/>
  <c r="D161"/>
  <c r="E161"/>
  <c r="G161"/>
  <c r="H161"/>
  <c r="I161"/>
  <c r="J161"/>
  <c r="C161"/>
  <c r="C162"/>
  <c r="C163"/>
  <c r="D138"/>
  <c r="D135"/>
  <c r="D236"/>
  <c r="D254"/>
  <c r="E44"/>
  <c r="E105"/>
  <c r="E101"/>
  <c r="E138"/>
  <c r="E135"/>
  <c r="E123"/>
  <c r="E221"/>
  <c r="E236"/>
  <c r="E218"/>
  <c r="E254"/>
  <c r="E186"/>
  <c r="F44"/>
  <c r="F105"/>
  <c r="F101"/>
  <c r="F138"/>
  <c r="F135"/>
  <c r="F221"/>
  <c r="F218"/>
  <c r="F236"/>
  <c r="F254"/>
  <c r="F186"/>
  <c r="G47"/>
  <c r="G50"/>
  <c r="G53"/>
  <c r="G56"/>
  <c r="G110"/>
  <c r="G117"/>
  <c r="G120"/>
  <c r="G141"/>
  <c r="G138"/>
  <c r="G135"/>
  <c r="G123"/>
  <c r="G122"/>
  <c r="G224"/>
  <c r="G227"/>
  <c r="G230"/>
  <c r="G221"/>
  <c r="G218"/>
  <c r="G236"/>
  <c r="G257"/>
  <c r="G254"/>
  <c r="G277"/>
  <c r="G189"/>
  <c r="G192"/>
  <c r="G195"/>
  <c r="G198"/>
  <c r="H198"/>
  <c r="I198"/>
  <c r="J198"/>
  <c r="H47"/>
  <c r="H53"/>
  <c r="H59"/>
  <c r="H62"/>
  <c r="H65"/>
  <c r="I65"/>
  <c r="J65"/>
  <c r="H68"/>
  <c r="H71"/>
  <c r="H74"/>
  <c r="I74"/>
  <c r="H117"/>
  <c r="H141"/>
  <c r="I141"/>
  <c r="J141"/>
  <c r="J138"/>
  <c r="J135"/>
  <c r="H138"/>
  <c r="H135"/>
  <c r="H224"/>
  <c r="I224"/>
  <c r="H227"/>
  <c r="I227"/>
  <c r="J227"/>
  <c r="H230"/>
  <c r="H233"/>
  <c r="H221"/>
  <c r="H218"/>
  <c r="H239"/>
  <c r="I239"/>
  <c r="J239"/>
  <c r="J236"/>
  <c r="H236"/>
  <c r="H257"/>
  <c r="H277"/>
  <c r="H283"/>
  <c r="H189"/>
  <c r="I189"/>
  <c r="H192"/>
  <c r="I192"/>
  <c r="I53"/>
  <c r="J53"/>
  <c r="I59"/>
  <c r="I68"/>
  <c r="J68"/>
  <c r="J67"/>
  <c r="I71"/>
  <c r="J71"/>
  <c r="I117"/>
  <c r="J117"/>
  <c r="I138"/>
  <c r="I230"/>
  <c r="J230"/>
  <c r="I233"/>
  <c r="J233"/>
  <c r="I277"/>
  <c r="I283"/>
  <c r="J283"/>
  <c r="J74"/>
  <c r="J224"/>
  <c r="J189"/>
  <c r="D273"/>
  <c r="E273"/>
  <c r="F273"/>
  <c r="G273"/>
  <c r="H273"/>
  <c r="I273"/>
  <c r="J273"/>
  <c r="E29"/>
  <c r="E25"/>
  <c r="F29"/>
  <c r="D93"/>
  <c r="D84"/>
  <c r="D106"/>
  <c r="E93"/>
  <c r="E84"/>
  <c r="E106"/>
  <c r="F97"/>
  <c r="F93"/>
  <c r="F84"/>
  <c r="F106"/>
  <c r="G96"/>
  <c r="H96"/>
  <c r="G97"/>
  <c r="G98"/>
  <c r="G93"/>
  <c r="G84"/>
  <c r="G107"/>
  <c r="G106"/>
  <c r="H97"/>
  <c r="H98"/>
  <c r="H93"/>
  <c r="H84"/>
  <c r="H107"/>
  <c r="H106"/>
  <c r="H21"/>
  <c r="I97"/>
  <c r="I98"/>
  <c r="I93"/>
  <c r="I84"/>
  <c r="J97"/>
  <c r="J98"/>
  <c r="J93"/>
  <c r="J84"/>
  <c r="D123"/>
  <c r="F123"/>
  <c r="J123"/>
  <c r="D149"/>
  <c r="D144"/>
  <c r="E149"/>
  <c r="E144"/>
  <c r="F144"/>
  <c r="G149"/>
  <c r="G144"/>
  <c r="H149"/>
  <c r="I149"/>
  <c r="I144"/>
  <c r="J149"/>
  <c r="J144"/>
  <c r="D150"/>
  <c r="D145"/>
  <c r="E150"/>
  <c r="E145"/>
  <c r="F150"/>
  <c r="F145"/>
  <c r="F143"/>
  <c r="G150"/>
  <c r="G145"/>
  <c r="H150"/>
  <c r="H145"/>
  <c r="I150"/>
  <c r="I145"/>
  <c r="I143"/>
  <c r="J150"/>
  <c r="J145"/>
  <c r="D151"/>
  <c r="D146"/>
  <c r="E151"/>
  <c r="E146"/>
  <c r="F151"/>
  <c r="F146"/>
  <c r="G151"/>
  <c r="H151"/>
  <c r="H146"/>
  <c r="I151"/>
  <c r="I146"/>
  <c r="J151"/>
  <c r="D184"/>
  <c r="D170"/>
  <c r="E184"/>
  <c r="E170"/>
  <c r="F184"/>
  <c r="F170"/>
  <c r="F169"/>
  <c r="G202"/>
  <c r="D185"/>
  <c r="D171"/>
  <c r="E185"/>
  <c r="F185"/>
  <c r="F171"/>
  <c r="G185"/>
  <c r="G171"/>
  <c r="H185"/>
  <c r="H171"/>
  <c r="I185"/>
  <c r="I171"/>
  <c r="J185"/>
  <c r="J171"/>
  <c r="E172"/>
  <c r="F172"/>
  <c r="E206"/>
  <c r="E205"/>
  <c r="F206"/>
  <c r="G206"/>
  <c r="H206"/>
  <c r="H205"/>
  <c r="D260"/>
  <c r="E260"/>
  <c r="F260"/>
  <c r="G260"/>
  <c r="H260"/>
  <c r="I260"/>
  <c r="J260"/>
  <c r="E23"/>
  <c r="E122"/>
  <c r="E143"/>
  <c r="E253"/>
  <c r="E241"/>
  <c r="F122"/>
  <c r="F205"/>
  <c r="F253"/>
  <c r="F241"/>
  <c r="G205"/>
  <c r="G253"/>
  <c r="G241"/>
  <c r="J122"/>
  <c r="D122"/>
  <c r="D253"/>
  <c r="D241"/>
  <c r="E242"/>
  <c r="F242"/>
  <c r="G242"/>
  <c r="D242"/>
  <c r="E28"/>
  <c r="F28"/>
  <c r="F81"/>
  <c r="C150"/>
  <c r="C151"/>
  <c r="C174"/>
  <c r="E148"/>
  <c r="E174"/>
  <c r="F148"/>
  <c r="F174"/>
  <c r="G174"/>
  <c r="H174"/>
  <c r="I148"/>
  <c r="I174"/>
  <c r="J174"/>
  <c r="D148"/>
  <c r="D174"/>
  <c r="F15"/>
  <c r="F16"/>
  <c r="G16"/>
  <c r="H16"/>
  <c r="I16"/>
  <c r="D43"/>
  <c r="E43"/>
  <c r="D134"/>
  <c r="D272"/>
  <c r="F217"/>
  <c r="G134"/>
  <c r="G217"/>
  <c r="H217"/>
  <c r="J134"/>
  <c r="E134"/>
  <c r="E217"/>
  <c r="C289"/>
  <c r="C288"/>
  <c r="F288"/>
  <c r="G288"/>
  <c r="H288"/>
  <c r="I288"/>
  <c r="J288"/>
  <c r="D288"/>
  <c r="E288"/>
  <c r="G58"/>
  <c r="D61"/>
  <c r="G188"/>
  <c r="C203"/>
  <c r="C201"/>
  <c r="E200"/>
  <c r="F200"/>
  <c r="D200"/>
  <c r="F197"/>
  <c r="E197"/>
  <c r="D197"/>
  <c r="D109"/>
  <c r="F109"/>
  <c r="E109"/>
  <c r="G282"/>
  <c r="G280"/>
  <c r="F282"/>
  <c r="F280"/>
  <c r="F274"/>
  <c r="F261"/>
  <c r="F259"/>
  <c r="E282"/>
  <c r="E280"/>
  <c r="E274"/>
  <c r="D282"/>
  <c r="F140"/>
  <c r="E140"/>
  <c r="D140"/>
  <c r="E39"/>
  <c r="G61"/>
  <c r="D70"/>
  <c r="E70"/>
  <c r="F70"/>
  <c r="F73"/>
  <c r="E73"/>
  <c r="D73"/>
  <c r="F67"/>
  <c r="E67"/>
  <c r="D67"/>
  <c r="F64"/>
  <c r="E64"/>
  <c r="D64"/>
  <c r="F61"/>
  <c r="E61"/>
  <c r="D58"/>
  <c r="G235"/>
  <c r="H235"/>
  <c r="G238"/>
  <c r="F238"/>
  <c r="E238"/>
  <c r="D238"/>
  <c r="D220"/>
  <c r="E220"/>
  <c r="G223"/>
  <c r="I226"/>
  <c r="E232"/>
  <c r="G232"/>
  <c r="F232"/>
  <c r="D232"/>
  <c r="F229"/>
  <c r="E229"/>
  <c r="D229"/>
  <c r="G226"/>
  <c r="F226"/>
  <c r="E226"/>
  <c r="D226"/>
  <c r="F223"/>
  <c r="E223"/>
  <c r="D223"/>
  <c r="F116"/>
  <c r="F119"/>
  <c r="E119"/>
  <c r="D119"/>
  <c r="G256"/>
  <c r="F39"/>
  <c r="G39"/>
  <c r="F256"/>
  <c r="E256"/>
  <c r="D256"/>
  <c r="C248"/>
  <c r="J247"/>
  <c r="I247"/>
  <c r="H247"/>
  <c r="G247"/>
  <c r="F247"/>
  <c r="E247"/>
  <c r="D247"/>
  <c r="C247"/>
  <c r="E279"/>
  <c r="C267"/>
  <c r="D266"/>
  <c r="E266"/>
  <c r="F266"/>
  <c r="G266"/>
  <c r="H266"/>
  <c r="I266"/>
  <c r="J266"/>
  <c r="C266"/>
  <c r="F235"/>
  <c r="F220"/>
  <c r="D211"/>
  <c r="E211"/>
  <c r="F211"/>
  <c r="G211"/>
  <c r="H211"/>
  <c r="I211"/>
  <c r="J211"/>
  <c r="C211"/>
  <c r="D194"/>
  <c r="E194"/>
  <c r="F194"/>
  <c r="D191"/>
  <c r="E191"/>
  <c r="F191"/>
  <c r="E188"/>
  <c r="F188"/>
  <c r="D188"/>
  <c r="C181"/>
  <c r="C178"/>
  <c r="D180"/>
  <c r="D177"/>
  <c r="E177"/>
  <c r="F177"/>
  <c r="G177"/>
  <c r="H177"/>
  <c r="I177"/>
  <c r="J177"/>
  <c r="C177"/>
  <c r="C164"/>
  <c r="C131"/>
  <c r="D128"/>
  <c r="E128"/>
  <c r="F128"/>
  <c r="G128"/>
  <c r="H128"/>
  <c r="I128"/>
  <c r="J128"/>
  <c r="C128"/>
  <c r="D153"/>
  <c r="E153"/>
  <c r="F153"/>
  <c r="G153"/>
  <c r="H153"/>
  <c r="I153"/>
  <c r="J153"/>
  <c r="C153"/>
  <c r="D137"/>
  <c r="F137"/>
  <c r="D116"/>
  <c r="E116"/>
  <c r="E104"/>
  <c r="F55"/>
  <c r="E95"/>
  <c r="F95"/>
  <c r="D95"/>
  <c r="D55"/>
  <c r="D52"/>
  <c r="D49"/>
  <c r="D46"/>
  <c r="E55"/>
  <c r="E52"/>
  <c r="F52"/>
  <c r="E49"/>
  <c r="F49"/>
  <c r="G49"/>
  <c r="E46"/>
  <c r="F46"/>
  <c r="G46"/>
  <c r="E276"/>
  <c r="D276"/>
  <c r="F276"/>
  <c r="G276"/>
  <c r="H188"/>
  <c r="H191"/>
  <c r="G191"/>
  <c r="H226"/>
  <c r="H282"/>
  <c r="G197"/>
  <c r="H238"/>
  <c r="H140"/>
  <c r="I238"/>
  <c r="D104"/>
  <c r="H46"/>
  <c r="H52"/>
  <c r="I52"/>
  <c r="I140"/>
  <c r="C239"/>
  <c r="C238"/>
  <c r="J238"/>
  <c r="G95"/>
  <c r="H276"/>
  <c r="E137"/>
  <c r="G52"/>
  <c r="H223"/>
  <c r="I223"/>
  <c r="G140"/>
  <c r="G109"/>
  <c r="H232"/>
  <c r="F17"/>
  <c r="C53"/>
  <c r="E235"/>
  <c r="G194"/>
  <c r="G64"/>
  <c r="D183"/>
  <c r="I73"/>
  <c r="G73"/>
  <c r="G279"/>
  <c r="F183"/>
  <c r="G116"/>
  <c r="C116"/>
  <c r="H197"/>
  <c r="C189"/>
  <c r="C188"/>
  <c r="J188"/>
  <c r="I188"/>
  <c r="I232"/>
  <c r="C233"/>
  <c r="C232"/>
  <c r="J232"/>
  <c r="H61"/>
  <c r="J235"/>
  <c r="G137"/>
  <c r="C137"/>
  <c r="H64"/>
  <c r="I137"/>
  <c r="C141"/>
  <c r="C140"/>
  <c r="J197"/>
  <c r="I197"/>
  <c r="J73"/>
  <c r="I64"/>
  <c r="C98"/>
  <c r="J64"/>
  <c r="C74"/>
  <c r="C73"/>
  <c r="C65"/>
  <c r="C64"/>
  <c r="C93"/>
  <c r="I17"/>
  <c r="H17"/>
  <c r="J137"/>
  <c r="J226"/>
  <c r="C227"/>
  <c r="C226"/>
  <c r="J140"/>
  <c r="H73"/>
  <c r="H58"/>
  <c r="C198"/>
  <c r="C197"/>
  <c r="J52"/>
  <c r="F90"/>
  <c r="E90"/>
  <c r="C224"/>
  <c r="C223"/>
  <c r="H116"/>
  <c r="G70"/>
  <c r="G229"/>
  <c r="G67"/>
  <c r="F104"/>
  <c r="E17"/>
  <c r="H137"/>
  <c r="H95"/>
  <c r="H67"/>
  <c r="I58"/>
  <c r="G220"/>
  <c r="I116"/>
  <c r="J116"/>
  <c r="G55"/>
  <c r="H229"/>
  <c r="I282"/>
  <c r="C283"/>
  <c r="C282"/>
  <c r="H70"/>
  <c r="I229"/>
  <c r="J229"/>
  <c r="G21"/>
  <c r="J70"/>
  <c r="I70"/>
  <c r="J282"/>
  <c r="C117"/>
  <c r="H220"/>
  <c r="I67"/>
  <c r="C230"/>
  <c r="C229"/>
  <c r="C71"/>
  <c r="C70"/>
  <c r="F100"/>
  <c r="F21"/>
  <c r="E19"/>
  <c r="E18"/>
  <c r="C260"/>
  <c r="C68"/>
  <c r="C67"/>
  <c r="G17"/>
  <c r="C52"/>
  <c r="G184"/>
  <c r="H202"/>
  <c r="G200"/>
  <c r="G146"/>
  <c r="G148"/>
  <c r="J16"/>
  <c r="E16"/>
  <c r="E81"/>
  <c r="C84"/>
  <c r="J221"/>
  <c r="J223"/>
  <c r="J277"/>
  <c r="I276"/>
  <c r="C145"/>
  <c r="D143"/>
  <c r="H144"/>
  <c r="H148"/>
  <c r="C149"/>
  <c r="C148"/>
  <c r="H120"/>
  <c r="G119"/>
  <c r="C135"/>
  <c r="C134"/>
  <c r="F134"/>
  <c r="F19"/>
  <c r="F18"/>
  <c r="F43"/>
  <c r="E171"/>
  <c r="E183"/>
  <c r="C185"/>
  <c r="I135"/>
  <c r="C138"/>
  <c r="E261"/>
  <c r="E259"/>
  <c r="E272"/>
  <c r="J146"/>
  <c r="C146"/>
  <c r="J17"/>
  <c r="J148"/>
  <c r="G143"/>
  <c r="E21"/>
  <c r="E100"/>
  <c r="J192"/>
  <c r="I191"/>
  <c r="H254"/>
  <c r="I257"/>
  <c r="H256"/>
  <c r="H123"/>
  <c r="H122"/>
  <c r="H134"/>
  <c r="D235"/>
  <c r="D100"/>
  <c r="F272"/>
  <c r="I107"/>
  <c r="I96"/>
  <c r="I236"/>
  <c r="I235"/>
  <c r="I56"/>
  <c r="I55"/>
  <c r="I47"/>
  <c r="F25"/>
  <c r="H56"/>
  <c r="I62"/>
  <c r="G274"/>
  <c r="H50"/>
  <c r="G44"/>
  <c r="G36"/>
  <c r="G29"/>
  <c r="H40"/>
  <c r="D279"/>
  <c r="F279"/>
  <c r="I221"/>
  <c r="G186"/>
  <c r="H195"/>
  <c r="G105"/>
  <c r="H110"/>
  <c r="I285"/>
  <c r="I280"/>
  <c r="J286"/>
  <c r="J285"/>
  <c r="J280"/>
  <c r="J279"/>
  <c r="J59"/>
  <c r="H285"/>
  <c r="H280"/>
  <c r="H279"/>
  <c r="C280"/>
  <c r="C279"/>
  <c r="H274"/>
  <c r="I279"/>
  <c r="I274"/>
  <c r="H186"/>
  <c r="H172"/>
  <c r="I195"/>
  <c r="H194"/>
  <c r="I40"/>
  <c r="H36"/>
  <c r="H29"/>
  <c r="H39"/>
  <c r="I50"/>
  <c r="I44"/>
  <c r="H49"/>
  <c r="J96"/>
  <c r="I95"/>
  <c r="J143"/>
  <c r="H184"/>
  <c r="H200"/>
  <c r="I202"/>
  <c r="G172"/>
  <c r="G25"/>
  <c r="G28"/>
  <c r="G261"/>
  <c r="G272"/>
  <c r="F23"/>
  <c r="J47"/>
  <c r="I46"/>
  <c r="I106"/>
  <c r="J107"/>
  <c r="J106"/>
  <c r="C107"/>
  <c r="C236"/>
  <c r="C235"/>
  <c r="J191"/>
  <c r="C191"/>
  <c r="C192"/>
  <c r="I120"/>
  <c r="H119"/>
  <c r="J218"/>
  <c r="J220"/>
  <c r="G101"/>
  <c r="G19"/>
  <c r="G18"/>
  <c r="G104"/>
  <c r="H55"/>
  <c r="J58"/>
  <c r="C59"/>
  <c r="C58"/>
  <c r="H143"/>
  <c r="C144"/>
  <c r="C143"/>
  <c r="G15"/>
  <c r="G90"/>
  <c r="C286"/>
  <c r="C285"/>
  <c r="I110"/>
  <c r="H105"/>
  <c r="H109"/>
  <c r="I218"/>
  <c r="C218"/>
  <c r="C217"/>
  <c r="I220"/>
  <c r="C221"/>
  <c r="C220"/>
  <c r="I61"/>
  <c r="C62"/>
  <c r="C61"/>
  <c r="J62"/>
  <c r="J61"/>
  <c r="H44"/>
  <c r="D217"/>
  <c r="I254"/>
  <c r="I256"/>
  <c r="J257"/>
  <c r="C257"/>
  <c r="C256"/>
  <c r="I123"/>
  <c r="I134"/>
  <c r="J274"/>
  <c r="J276"/>
  <c r="C277"/>
  <c r="C276"/>
  <c r="G170"/>
  <c r="G183"/>
  <c r="G43"/>
  <c r="H90"/>
  <c r="H253"/>
  <c r="H241"/>
  <c r="H242"/>
  <c r="E169"/>
  <c r="C171"/>
  <c r="I43"/>
  <c r="C40"/>
  <c r="I105"/>
  <c r="J110"/>
  <c r="C110"/>
  <c r="C109"/>
  <c r="I109"/>
  <c r="J206"/>
  <c r="J205"/>
  <c r="J217"/>
  <c r="H81"/>
  <c r="I122"/>
  <c r="C123"/>
  <c r="C122"/>
  <c r="G81"/>
  <c r="C46"/>
  <c r="J95"/>
  <c r="J40"/>
  <c r="I29"/>
  <c r="I36"/>
  <c r="I39"/>
  <c r="J46"/>
  <c r="H261"/>
  <c r="H259"/>
  <c r="H272"/>
  <c r="C272"/>
  <c r="J261"/>
  <c r="J259"/>
  <c r="J272"/>
  <c r="J254"/>
  <c r="C254"/>
  <c r="J256"/>
  <c r="H43"/>
  <c r="J56"/>
  <c r="J120"/>
  <c r="J119"/>
  <c r="I119"/>
  <c r="C119"/>
  <c r="C120"/>
  <c r="J21"/>
  <c r="J202"/>
  <c r="I184"/>
  <c r="I200"/>
  <c r="C96"/>
  <c r="H25"/>
  <c r="H28"/>
  <c r="H15"/>
  <c r="I242"/>
  <c r="I253"/>
  <c r="I241"/>
  <c r="I206"/>
  <c r="I205"/>
  <c r="I217"/>
  <c r="H170"/>
  <c r="H183"/>
  <c r="G169"/>
  <c r="H101"/>
  <c r="H100"/>
  <c r="H104"/>
  <c r="G100"/>
  <c r="C106"/>
  <c r="C47"/>
  <c r="G259"/>
  <c r="G23"/>
  <c r="I90"/>
  <c r="J50"/>
  <c r="I49"/>
  <c r="J195"/>
  <c r="I194"/>
  <c r="I186"/>
  <c r="I261"/>
  <c r="I259"/>
  <c r="I272"/>
  <c r="C49"/>
  <c r="C253"/>
  <c r="C241"/>
  <c r="C242"/>
  <c r="C194"/>
  <c r="J184"/>
  <c r="J200"/>
  <c r="C202"/>
  <c r="C200"/>
  <c r="I172"/>
  <c r="I81"/>
  <c r="I21"/>
  <c r="J36"/>
  <c r="J39"/>
  <c r="C39"/>
  <c r="J29"/>
  <c r="H23"/>
  <c r="H19"/>
  <c r="I101"/>
  <c r="I104"/>
  <c r="H169"/>
  <c r="J105"/>
  <c r="J109"/>
  <c r="J194"/>
  <c r="J186"/>
  <c r="J172"/>
  <c r="C195"/>
  <c r="J49"/>
  <c r="C50"/>
  <c r="I170"/>
  <c r="I183"/>
  <c r="J90"/>
  <c r="J55"/>
  <c r="C55"/>
  <c r="C56"/>
  <c r="J242"/>
  <c r="J253"/>
  <c r="J241"/>
  <c r="J44"/>
  <c r="I25"/>
  <c r="I15"/>
  <c r="I28"/>
  <c r="I23"/>
  <c r="J101"/>
  <c r="J104"/>
  <c r="C104"/>
  <c r="J43"/>
  <c r="C43"/>
  <c r="C44"/>
  <c r="H18"/>
  <c r="C79"/>
  <c r="C105"/>
  <c r="I169"/>
  <c r="C36"/>
  <c r="I100"/>
  <c r="I19"/>
  <c r="I18"/>
  <c r="C186"/>
  <c r="J183"/>
  <c r="J170"/>
  <c r="C170"/>
  <c r="C184"/>
  <c r="J81"/>
  <c r="J25"/>
  <c r="J15"/>
  <c r="J28"/>
  <c r="C183"/>
  <c r="C28"/>
  <c r="C77"/>
  <c r="J100"/>
  <c r="C100"/>
  <c r="C101"/>
  <c r="J23"/>
  <c r="J169"/>
  <c r="J19"/>
  <c r="J18"/>
</calcChain>
</file>

<file path=xl/sharedStrings.xml><?xml version="1.0" encoding="utf-8"?>
<sst xmlns="http://schemas.openxmlformats.org/spreadsheetml/2006/main" count="304" uniqueCount="105">
  <si>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</si>
  <si>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</si>
  <si>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</si>
  <si>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</si>
  <si>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</si>
  <si>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</si>
  <si>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</si>
  <si>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</si>
  <si>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</si>
  <si>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</si>
  <si>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</si>
  <si>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</si>
  <si>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</si>
  <si>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</si>
  <si>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</si>
  <si>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всего, из них:</t>
  </si>
  <si>
    <t>Номер строки целевых показателей, на достижение которых направлены мероприятия</t>
  </si>
  <si>
    <t>Объем расходов на выполнение мероприятия за счет всех источников ресурсного обеспечения,                                           тыс. руб.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</si>
  <si>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</si>
  <si>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</si>
  <si>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</si>
  <si>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</si>
  <si>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</si>
  <si>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Подпрограмма 4 :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</si>
  <si>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</si>
  <si>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</si>
  <si>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 xml:space="preserve"> </t>
  </si>
  <si>
    <t>первый год</t>
  </si>
  <si>
    <t>второй год</t>
  </si>
  <si>
    <t>третий год</t>
  </si>
  <si>
    <t>четвертый год</t>
  </si>
  <si>
    <t>пятый год</t>
  </si>
  <si>
    <t>шестой год</t>
  </si>
  <si>
    <t>седьмой год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</si>
  <si>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</si>
  <si>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</si>
  <si>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</si>
  <si>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</si>
  <si>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</si>
  <si>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</si>
  <si>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</si>
  <si>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</si>
  <si>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</si>
  <si>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</si>
  <si>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</si>
  <si>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</si>
  <si>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</si>
  <si>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</si>
  <si>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</si>
  <si>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</si>
  <si>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 xml:space="preserve">Мероприятие 2 - Уличное освещение          </t>
  </si>
  <si>
    <t xml:space="preserve">Мероприятие 3 - Озеленение (цветники, валка сухих деревьев)  </t>
  </si>
  <si>
    <t>Мероприятие 4 - Организация и содержание мест захоронения</t>
  </si>
  <si>
    <t>Мероприятие 5 -  Прочие мероприятия по благоустройству</t>
  </si>
  <si>
    <t xml:space="preserve"> Мероприятие 6-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тепловых сетей с использованием энергетически эффективных технологий по тепловой изоляции, восстановление тепловой изоляции с применением эффективных технологий      </t>
  </si>
  <si>
    <t>Мероприятие 10 - Разработка схемы водоснабжения Североуральского городского округа</t>
  </si>
  <si>
    <t>Мероприятие 11 - Прочие мероприятия (оформление актов выбора трассы под строительство водопроводов, сетей уличного освещения, газопроводов и т.п.)</t>
  </si>
  <si>
    <t>Мероприятие 12 -  Развитие лесного хозяйства на территории Североуральского городского округа</t>
  </si>
  <si>
    <t>Мероприятие 13 - Переселение граждан на территории Североуральского городского округа из аварийного жилищного фонда с учетом необходимости развития малоэтажного жилищного строительства</t>
  </si>
  <si>
    <t>Мероприятие 17- Предоставление субсидий на удешевление стоимости услуг по содержанию и ремонту муниципального специализированного жилищного фонда (общежитий)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</si>
  <si>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</si>
  <si>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</si>
  <si>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 xml:space="preserve"> Мероприятие 14 - Ремонт общего имущества  и квартир, в которых проживают отдельные категории граждан 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     </t>
  </si>
  <si>
    <t>Мероприятие 9 -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модернизация  сетей уличного освещения, проектно-сметные работы, экспертиза проектно-сметной документации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</si>
  <si>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</si>
  <si>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</si>
  <si>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</si>
  <si>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</si>
  <si>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</si>
  <si>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</si>
  <si>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</si>
  <si>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 xml:space="preserve"> - Обустройство новогодних городков</t>
  </si>
  <si>
    <t xml:space="preserve"> - Регулирование численности безнадзорных животных</t>
  </si>
  <si>
    <t xml:space="preserve"> - Изготовление и установка информационных стендов, щитов, табличек</t>
  </si>
  <si>
    <t xml:space="preserve"> повышение энергетической эффективности и охрана окружающей среды в Североуральском городском округе» на 2014-2020 годы</t>
  </si>
  <si>
    <t xml:space="preserve">Мероприятие 7 -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</si>
  <si>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всего, в том числе:</t>
  </si>
  <si>
    <t xml:space="preserve"> - Оснащение жилых домов (субсидии)</t>
  </si>
  <si>
    <t xml:space="preserve"> - Оказание гарантированного перечня услуг по захоронению умерших граждан</t>
  </si>
  <si>
    <t>Подпрограмма 6 :   Комплексная экологическая программа Североуральского городского округа</t>
  </si>
  <si>
    <t>Подпрограмма 8 :    Развитие транспортного обслуживания населения</t>
  </si>
  <si>
    <t>областной  бюджет</t>
  </si>
  <si>
    <t>Мероприятие 25 -  Меры социальной поддержки по частичному освобождению граждан, проживающих на территории Свердловской области, от платы за коммунальной услуги</t>
  </si>
  <si>
    <t>Мероприятие 24 -  Прочие мероприятия в сфере жилищно-коммунального хозяйства</t>
  </si>
  <si>
    <t>Мероприятие 20 -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</si>
  <si>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19 -  Мероприятия , направленные на экологическую  безопасность территории Североуральского городского округа</t>
  </si>
  <si>
    <t xml:space="preserve"> - Акарицидная  обработка общественных мест</t>
  </si>
  <si>
    <t xml:space="preserve"> - Проведение комплекса профилактических работ по уходу за объектами благоустройства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</si>
  <si>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на 2014-2020 годы</t>
  </si>
  <si>
    <t xml:space="preserve"> Мероприятие 23 -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</si>
  <si>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</si>
  <si>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федеральный бюджет </t>
  </si>
  <si>
    <t>федеральный бюджет</t>
  </si>
  <si>
    <t>5,11,12,13,15</t>
  </si>
  <si>
    <t>19,21,22,23,24</t>
  </si>
  <si>
    <t>37, 39, 40</t>
  </si>
  <si>
    <t>50,51,52,54</t>
  </si>
  <si>
    <t>63,64,65</t>
  </si>
  <si>
    <t xml:space="preserve"> - Межевание городских лесов, постановка на кадастровый учет</t>
  </si>
  <si>
    <t xml:space="preserve"> Мероприятие 22 - Мероприятия в области автомобильного транспорта</t>
  </si>
  <si>
    <t xml:space="preserve"> - Разработка проектно-сметной документации для строительства нового городского кладбища</t>
  </si>
  <si>
    <t>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от .06.2014г. №</t>
  </si>
  <si>
    <t xml:space="preserve">Мероприятие 18- Проведение капитального ремонта общего имущества многоквартирного фонда Североуральского городского округа, в том числе разработка проектно-сметной документации </t>
  </si>
  <si>
    <t xml:space="preserve"> Мероприятие 15 -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</si>
  <si>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16 -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муниципального жилищного фонда поселка Покровск-Уральский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</si>
</sst>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"/>
    <numFmt numFmtId="165" formatCode="#,##0.0"/>
    <numFmt numFmtId="166" formatCode="#,##0.0_ ;\-#,##0.0\ "/>
  </numFmts>
  <fonts count="14">
    <font>
      <sz val="11"/>
      <color theme="1"/>
      <name val="Calibri"/>
      <family val="2"/>
      <charset val="204"/>
      <scheme val="minor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3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6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right" vertical="center" wrapText="1"/>
    </xf>
    <xf numFmtId="165" fontId="3" fillId="0" borderId="1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166" fontId="3" fillId="0" borderId="1" xfId="1" applyNumberFormat="1" applyFont="1" applyFill="1" applyBorder="1" applyAlignment="1">
      <alignment horizontal="right" vertical="center" wrapText="1"/>
    </xf>
    <xf numFmtId="166" fontId="6" fillId="0" borderId="1" xfId="1" applyNumberFormat="1" applyFont="1" applyFill="1" applyBorder="1" applyAlignment="1">
      <alignment horizontal="right" vertical="center" wrapText="1"/>
    </xf>
    <xf numFmtId="166" fontId="3" fillId="0" borderId="1" xfId="0" applyNumberFormat="1" applyFont="1" applyFill="1" applyBorder="1" applyAlignment="1">
      <alignment horizontal="right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5" fontId="2" fillId="0" borderId="9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0" borderId="5" xfId="0" applyNumberFormat="1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right" vertical="center" wrapText="1"/>
    </xf>
    <xf numFmtId="165" fontId="11" fillId="0" borderId="4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lef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66" fontId="5" fillId="3" borderId="4" xfId="0" applyNumberFormat="1" applyFont="1" applyFill="1" applyBorder="1" applyAlignment="1">
      <alignment horizontal="center" vertical="center" wrapText="1"/>
    </xf>
    <xf numFmtId="166" fontId="6" fillId="3" borderId="2" xfId="1" applyNumberFormat="1" applyFont="1" applyFill="1" applyBorder="1" applyAlignment="1">
      <alignment horizontal="right" vertical="center" wrapText="1"/>
    </xf>
    <xf numFmtId="166" fontId="6" fillId="3" borderId="1" xfId="1" applyNumberFormat="1" applyFont="1" applyFill="1" applyBorder="1" applyAlignment="1">
      <alignment horizontal="right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 wrapText="1"/>
    </xf>
    <xf numFmtId="165" fontId="7" fillId="3" borderId="2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right" vertical="center" wrapText="1"/>
    </xf>
    <xf numFmtId="164" fontId="11" fillId="0" borderId="5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0" fontId="10" fillId="3" borderId="9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165" fontId="5" fillId="3" borderId="5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299"/>
  <sheetViews>
    <sheetView tabSelected="1" view="pageLayout" topLeftCell="A178" zoomScaleNormal="120" zoomScaleSheetLayoutView="30" workbookViewId="0">
      <selection activeCell="E201" sqref="E201"/>
    </sheetView>
  </sheetViews>
  <sheetFormatPr defaultRowHeight="15"/>
  <cols>
    <col min="1" max="1" width="4.5703125" customWidth="1"/>
    <col min="2" max="2" width="26.85546875" customWidth="1"/>
    <col min="3" max="3" width="12" customWidth="1"/>
    <col min="4" max="4" width="11.5703125" customWidth="1"/>
    <col min="5" max="5" width="13.5703125" customWidth="1"/>
    <col min="6" max="6" width="10.85546875" customWidth="1"/>
    <col min="7" max="7" width="12.85546875" customWidth="1"/>
    <col min="8" max="8" width="11.5703125" customWidth="1"/>
    <col min="9" max="10" width="10.7109375" customWidth="1"/>
    <col min="11" max="11" width="15.42578125" customWidth="1"/>
    <col min="12" max="16" width="11.5703125" bestFit="1" customWidth="1"/>
  </cols>
  <sheetData>
    <row r="1" spans="1:16" ht="54.75" customHeight="1">
      <c r="I1" s="162" t="s">
        <v>101</v>
      </c>
      <c r="J1" s="162"/>
      <c r="K1" s="162"/>
    </row>
    <row r="2" spans="1:16" ht="116.25" customHeight="1">
      <c r="A2" s="151" t="s">
        <v>88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47"/>
      <c r="M2" s="47"/>
    </row>
    <row r="3" spans="1:16" ht="28.5" customHeight="1">
      <c r="A3" s="156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6" ht="15.75">
      <c r="A4" s="156" t="s">
        <v>60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6" ht="15.75">
      <c r="A5" s="156" t="s">
        <v>49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6" ht="15.75">
      <c r="A6" s="158" t="s">
        <v>74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</row>
    <row r="7" spans="1:16" ht="15.75">
      <c r="A7" s="103"/>
      <c r="B7" s="103"/>
      <c r="C7" s="103"/>
      <c r="D7" s="103"/>
      <c r="E7" s="103"/>
      <c r="F7" s="103"/>
      <c r="G7" s="103"/>
      <c r="H7" s="103"/>
      <c r="I7" s="103"/>
      <c r="J7" s="103"/>
      <c r="K7" s="48"/>
    </row>
    <row r="8" spans="1:16" ht="60" customHeight="1">
      <c r="A8" s="154" t="s">
        <v>1</v>
      </c>
      <c r="B8" s="154" t="s">
        <v>18</v>
      </c>
      <c r="C8" s="154" t="s">
        <v>17</v>
      </c>
      <c r="D8" s="154"/>
      <c r="E8" s="154"/>
      <c r="F8" s="154"/>
      <c r="G8" s="154"/>
      <c r="H8" s="154"/>
      <c r="I8" s="154"/>
      <c r="J8" s="154"/>
      <c r="K8" s="152" t="s">
        <v>16</v>
      </c>
    </row>
    <row r="9" spans="1:16" ht="30" customHeight="1">
      <c r="A9" s="155"/>
      <c r="B9" s="155"/>
      <c r="C9" s="101" t="s">
        <v>2</v>
      </c>
      <c r="D9" s="102" t="s">
        <v>27</v>
      </c>
      <c r="E9" s="101" t="s">
        <v>28</v>
      </c>
      <c r="F9" s="101" t="s">
        <v>29</v>
      </c>
      <c r="G9" s="101" t="s">
        <v>30</v>
      </c>
      <c r="H9" s="101" t="s">
        <v>31</v>
      </c>
      <c r="I9" s="101" t="s">
        <v>32</v>
      </c>
      <c r="J9" s="101" t="s">
        <v>33</v>
      </c>
      <c r="K9" s="153"/>
      <c r="L9" s="2"/>
      <c r="M9" s="2"/>
      <c r="N9" s="69"/>
      <c r="P9" s="2"/>
    </row>
    <row r="10" spans="1:16" ht="28.5" customHeight="1">
      <c r="A10" s="11" t="s">
        <v>26</v>
      </c>
      <c r="B10" s="73" t="s">
        <v>3</v>
      </c>
      <c r="C10" s="90">
        <f>SUM(C11:C13)</f>
        <v>618528.45000000007</v>
      </c>
      <c r="D10" s="90">
        <f>SUM(D11:D13)</f>
        <v>143889.49999999997</v>
      </c>
      <c r="E10" s="90">
        <f t="shared" ref="E10:J10" si="0">SUM(E11:E13)</f>
        <v>86985.45</v>
      </c>
      <c r="F10" s="90">
        <f t="shared" si="0"/>
        <v>56041.5</v>
      </c>
      <c r="G10" s="90">
        <f t="shared" si="0"/>
        <v>82903</v>
      </c>
      <c r="H10" s="90">
        <f t="shared" si="0"/>
        <v>82903</v>
      </c>
      <c r="I10" s="90">
        <f t="shared" si="0"/>
        <v>82903</v>
      </c>
      <c r="J10" s="90">
        <f t="shared" si="0"/>
        <v>82903</v>
      </c>
      <c r="K10" s="93"/>
      <c r="L10" s="2"/>
      <c r="M10" s="2"/>
      <c r="N10" s="2"/>
      <c r="O10" s="2"/>
      <c r="P10" s="2"/>
    </row>
    <row r="11" spans="1:16">
      <c r="A11" s="11"/>
      <c r="B11" s="70" t="s">
        <v>4</v>
      </c>
      <c r="C11" s="71">
        <f>SUM(D11:J11)</f>
        <v>573424.75</v>
      </c>
      <c r="D11" s="71">
        <f>SUM(D15+D19)</f>
        <v>99187.799999999988</v>
      </c>
      <c r="E11" s="71">
        <f t="shared" ref="E11:J11" si="1">SUM(E15+E19)</f>
        <v>86918.45</v>
      </c>
      <c r="F11" s="71">
        <f t="shared" si="1"/>
        <v>55974.5</v>
      </c>
      <c r="G11" s="71">
        <f t="shared" si="1"/>
        <v>82836</v>
      </c>
      <c r="H11" s="71">
        <f t="shared" si="1"/>
        <v>82836</v>
      </c>
      <c r="I11" s="71">
        <f t="shared" si="1"/>
        <v>82836</v>
      </c>
      <c r="J11" s="71">
        <f t="shared" si="1"/>
        <v>82836</v>
      </c>
      <c r="K11" s="93"/>
      <c r="L11" s="2"/>
      <c r="M11" s="2"/>
      <c r="N11" s="2"/>
      <c r="O11" s="2"/>
      <c r="P11" s="2"/>
    </row>
    <row r="12" spans="1:16">
      <c r="A12" s="11"/>
      <c r="B12" s="70" t="s">
        <v>5</v>
      </c>
      <c r="C12" s="71">
        <f>SUM(D12:J12)</f>
        <v>19430.400000000001</v>
      </c>
      <c r="D12" s="71">
        <f>SUM(D16+D20)</f>
        <v>19028.400000000001</v>
      </c>
      <c r="E12" s="71">
        <f t="shared" ref="E12:J12" si="2">SUM(E16+E20)</f>
        <v>67</v>
      </c>
      <c r="F12" s="71">
        <f t="shared" si="2"/>
        <v>67</v>
      </c>
      <c r="G12" s="71">
        <f t="shared" si="2"/>
        <v>67</v>
      </c>
      <c r="H12" s="71">
        <f t="shared" si="2"/>
        <v>67</v>
      </c>
      <c r="I12" s="71">
        <f t="shared" si="2"/>
        <v>67</v>
      </c>
      <c r="J12" s="71">
        <f t="shared" si="2"/>
        <v>67</v>
      </c>
      <c r="K12" s="93"/>
      <c r="L12" s="2"/>
      <c r="M12" s="2"/>
      <c r="N12" s="2"/>
      <c r="O12" s="2"/>
      <c r="P12" s="2"/>
    </row>
    <row r="13" spans="1:16">
      <c r="A13" s="11"/>
      <c r="B13" s="70" t="s">
        <v>91</v>
      </c>
      <c r="C13" s="71">
        <f>SUM(D13:J13)</f>
        <v>25673.3</v>
      </c>
      <c r="D13" s="71">
        <f>SUM(D21+D17)</f>
        <v>25673.3</v>
      </c>
      <c r="E13" s="71">
        <f t="shared" ref="E13:J13" si="3">SUM(E21+E17)</f>
        <v>0</v>
      </c>
      <c r="F13" s="71">
        <f t="shared" si="3"/>
        <v>0</v>
      </c>
      <c r="G13" s="71">
        <f t="shared" si="3"/>
        <v>0</v>
      </c>
      <c r="H13" s="71">
        <f t="shared" si="3"/>
        <v>0</v>
      </c>
      <c r="I13" s="71">
        <f t="shared" si="3"/>
        <v>0</v>
      </c>
      <c r="J13" s="71">
        <f t="shared" si="3"/>
        <v>0</v>
      </c>
      <c r="K13" s="75"/>
      <c r="L13" s="2"/>
      <c r="M13" s="2"/>
      <c r="N13" s="2"/>
      <c r="O13" s="2"/>
      <c r="P13" s="2"/>
    </row>
    <row r="14" spans="1:16" ht="16.5" customHeight="1">
      <c r="A14" s="11"/>
      <c r="B14" s="73" t="s">
        <v>6</v>
      </c>
      <c r="C14" s="90">
        <f>SUM(C15:C17)</f>
        <v>284613.75</v>
      </c>
      <c r="D14" s="90">
        <f>SUM(D15:D17)</f>
        <v>95089.900000000009</v>
      </c>
      <c r="E14" s="90">
        <f t="shared" ref="E14:J14" si="4">SUM(E15:E17)</f>
        <v>39950.35</v>
      </c>
      <c r="F14" s="90">
        <f t="shared" si="4"/>
        <v>8425.5</v>
      </c>
      <c r="G14" s="90">
        <f t="shared" si="4"/>
        <v>35287</v>
      </c>
      <c r="H14" s="90">
        <f t="shared" si="4"/>
        <v>35287</v>
      </c>
      <c r="I14" s="90">
        <f t="shared" si="4"/>
        <v>35287</v>
      </c>
      <c r="J14" s="90">
        <f t="shared" si="4"/>
        <v>35287</v>
      </c>
      <c r="K14" s="93"/>
    </row>
    <row r="15" spans="1:16">
      <c r="A15" s="11"/>
      <c r="B15" s="70" t="s">
        <v>4</v>
      </c>
      <c r="C15" s="72">
        <f>SUM(D15:J15)</f>
        <v>240729.85</v>
      </c>
      <c r="D15" s="72">
        <f>D29+D82+D126+D149+D175+D209+D245+D264</f>
        <v>51206</v>
      </c>
      <c r="E15" s="72">
        <f>E29+E82+E126+E149+E175+E209+E245+E264</f>
        <v>39950.35</v>
      </c>
      <c r="F15" s="72">
        <f t="shared" ref="F15:J15" si="5">F29+F82+F126+F149+F175+F209+F245+F264</f>
        <v>8425.5</v>
      </c>
      <c r="G15" s="72">
        <f t="shared" si="5"/>
        <v>35287</v>
      </c>
      <c r="H15" s="72">
        <f t="shared" si="5"/>
        <v>35287</v>
      </c>
      <c r="I15" s="72">
        <f t="shared" si="5"/>
        <v>35287</v>
      </c>
      <c r="J15" s="72">
        <f t="shared" si="5"/>
        <v>35287</v>
      </c>
      <c r="K15" s="93"/>
      <c r="L15" s="69"/>
    </row>
    <row r="16" spans="1:16">
      <c r="A16" s="11"/>
      <c r="B16" s="70" t="s">
        <v>5</v>
      </c>
      <c r="C16" s="72">
        <f>SUM(D16:J16)</f>
        <v>18210.600000000002</v>
      </c>
      <c r="D16" s="72">
        <f>D83+D150+D30</f>
        <v>18210.600000000002</v>
      </c>
      <c r="E16" s="72">
        <f t="shared" ref="E16:J17" si="6">E83+E150</f>
        <v>0</v>
      </c>
      <c r="F16" s="72">
        <f t="shared" si="6"/>
        <v>0</v>
      </c>
      <c r="G16" s="72">
        <f t="shared" si="6"/>
        <v>0</v>
      </c>
      <c r="H16" s="72">
        <f t="shared" si="6"/>
        <v>0</v>
      </c>
      <c r="I16" s="72">
        <f t="shared" si="6"/>
        <v>0</v>
      </c>
      <c r="J16" s="72">
        <f t="shared" si="6"/>
        <v>0</v>
      </c>
      <c r="K16" s="93"/>
    </row>
    <row r="17" spans="1:15">
      <c r="A17" s="11"/>
      <c r="B17" s="70" t="s">
        <v>91</v>
      </c>
      <c r="C17" s="72">
        <f>SUM(D17:J17)</f>
        <v>25673.3</v>
      </c>
      <c r="D17" s="72">
        <f>D84+D151</f>
        <v>25673.3</v>
      </c>
      <c r="E17" s="72">
        <f t="shared" si="6"/>
        <v>0</v>
      </c>
      <c r="F17" s="72">
        <f t="shared" si="6"/>
        <v>0</v>
      </c>
      <c r="G17" s="72">
        <f t="shared" si="6"/>
        <v>0</v>
      </c>
      <c r="H17" s="72">
        <f t="shared" si="6"/>
        <v>0</v>
      </c>
      <c r="I17" s="72">
        <f t="shared" si="6"/>
        <v>0</v>
      </c>
      <c r="J17" s="72">
        <f t="shared" si="6"/>
        <v>0</v>
      </c>
      <c r="K17" s="93"/>
    </row>
    <row r="18" spans="1:15">
      <c r="A18" s="74"/>
      <c r="B18" s="73" t="s">
        <v>7</v>
      </c>
      <c r="C18" s="90">
        <f>SUM(C19:C20)</f>
        <v>333914.7</v>
      </c>
      <c r="D18" s="90">
        <f>SUM(D19:D20)</f>
        <v>48799.6</v>
      </c>
      <c r="E18" s="90">
        <f t="shared" ref="E18:J18" si="7">SUM(E19:E20)</f>
        <v>47035.1</v>
      </c>
      <c r="F18" s="90">
        <f t="shared" si="7"/>
        <v>47616</v>
      </c>
      <c r="G18" s="90">
        <f t="shared" si="7"/>
        <v>47616</v>
      </c>
      <c r="H18" s="90">
        <f t="shared" si="7"/>
        <v>47616</v>
      </c>
      <c r="I18" s="90">
        <f t="shared" si="7"/>
        <v>47616</v>
      </c>
      <c r="J18" s="90">
        <f t="shared" si="7"/>
        <v>47616</v>
      </c>
      <c r="K18" s="93"/>
      <c r="L18" s="69"/>
    </row>
    <row r="19" spans="1:15">
      <c r="A19" s="74"/>
      <c r="B19" s="70" t="s">
        <v>4</v>
      </c>
      <c r="C19" s="71">
        <f>SUM(D19:J19)</f>
        <v>332694.90000000002</v>
      </c>
      <c r="D19" s="71">
        <f>D44+D101+D135+D167+D218+D254+D274+D186</f>
        <v>47981.799999999996</v>
      </c>
      <c r="E19" s="71">
        <f t="shared" ref="E19:J19" si="8">E44+E101+E135+E167+E218+E254+E274+E186</f>
        <v>46968.1</v>
      </c>
      <c r="F19" s="71">
        <f t="shared" si="8"/>
        <v>47549</v>
      </c>
      <c r="G19" s="71">
        <f t="shared" si="8"/>
        <v>47549</v>
      </c>
      <c r="H19" s="71">
        <f t="shared" si="8"/>
        <v>47549</v>
      </c>
      <c r="I19" s="71">
        <f t="shared" si="8"/>
        <v>47549</v>
      </c>
      <c r="J19" s="71">
        <f t="shared" si="8"/>
        <v>47549</v>
      </c>
      <c r="K19" s="93"/>
    </row>
    <row r="20" spans="1:15">
      <c r="A20" s="74"/>
      <c r="B20" s="95" t="s">
        <v>5</v>
      </c>
      <c r="C20" s="71">
        <f>SUM(D20:J20)</f>
        <v>1219.8</v>
      </c>
      <c r="D20" s="71">
        <f>SUM(D102+D273)</f>
        <v>817.8</v>
      </c>
      <c r="E20" s="71">
        <f t="shared" ref="E20:J20" si="9">SUM(E102+E273)</f>
        <v>67</v>
      </c>
      <c r="F20" s="71">
        <f t="shared" si="9"/>
        <v>67</v>
      </c>
      <c r="G20" s="71">
        <f t="shared" si="9"/>
        <v>67</v>
      </c>
      <c r="H20" s="71">
        <f t="shared" si="9"/>
        <v>67</v>
      </c>
      <c r="I20" s="71">
        <f t="shared" si="9"/>
        <v>67</v>
      </c>
      <c r="J20" s="71">
        <f t="shared" si="9"/>
        <v>67</v>
      </c>
      <c r="K20" s="93"/>
    </row>
    <row r="21" spans="1:15" ht="12" customHeight="1">
      <c r="A21" s="74"/>
      <c r="B21" s="70" t="s">
        <v>91</v>
      </c>
      <c r="C21" s="71">
        <f>SUM(D21:J21)</f>
        <v>0</v>
      </c>
      <c r="D21" s="72">
        <v>0</v>
      </c>
      <c r="E21" s="72">
        <f t="shared" ref="E21:J21" si="10">E102</f>
        <v>0</v>
      </c>
      <c r="F21" s="72">
        <f t="shared" si="10"/>
        <v>0</v>
      </c>
      <c r="G21" s="72">
        <f t="shared" si="10"/>
        <v>0</v>
      </c>
      <c r="H21" s="72">
        <f t="shared" si="10"/>
        <v>0</v>
      </c>
      <c r="I21" s="72">
        <f t="shared" si="10"/>
        <v>0</v>
      </c>
      <c r="J21" s="72">
        <f t="shared" si="10"/>
        <v>0</v>
      </c>
      <c r="K21" s="93"/>
      <c r="O21" s="2"/>
    </row>
    <row r="22" spans="1:15" ht="15.75" customHeight="1">
      <c r="A22" s="157" t="s">
        <v>20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1:15">
      <c r="A23" s="159"/>
      <c r="B23" s="73" t="s">
        <v>8</v>
      </c>
      <c r="C23" s="146">
        <f>SUM(C25+C26)</f>
        <v>180180.1</v>
      </c>
      <c r="D23" s="146">
        <f>SUM(D25+D26)</f>
        <v>23931.399999999998</v>
      </c>
      <c r="E23" s="146">
        <f t="shared" ref="E23:J23" si="11">SUM(E25)</f>
        <v>22806.2</v>
      </c>
      <c r="F23" s="146">
        <f t="shared" si="11"/>
        <v>26688.5</v>
      </c>
      <c r="G23" s="146">
        <f t="shared" si="11"/>
        <v>26688.5</v>
      </c>
      <c r="H23" s="146">
        <f t="shared" si="11"/>
        <v>26688.5</v>
      </c>
      <c r="I23" s="146">
        <f t="shared" si="11"/>
        <v>26688.5</v>
      </c>
      <c r="J23" s="146">
        <f t="shared" si="11"/>
        <v>26688.5</v>
      </c>
      <c r="K23" s="160"/>
    </row>
    <row r="24" spans="1:15">
      <c r="A24" s="159"/>
      <c r="B24" s="73" t="s">
        <v>9</v>
      </c>
      <c r="C24" s="146"/>
      <c r="D24" s="146"/>
      <c r="E24" s="146"/>
      <c r="F24" s="146"/>
      <c r="G24" s="146"/>
      <c r="H24" s="146"/>
      <c r="I24" s="146"/>
      <c r="J24" s="146"/>
      <c r="K24" s="161"/>
      <c r="L24" s="7"/>
    </row>
    <row r="25" spans="1:15">
      <c r="A25" s="74"/>
      <c r="B25" s="70" t="s">
        <v>4</v>
      </c>
      <c r="C25" s="71">
        <f>SUM(D25:J25)</f>
        <v>178670.1</v>
      </c>
      <c r="D25" s="71">
        <f>SUM(D29+D44)</f>
        <v>22421.399999999998</v>
      </c>
      <c r="E25" s="71">
        <f t="shared" ref="E25:J25" si="12">SUM(E29+E44)</f>
        <v>22806.2</v>
      </c>
      <c r="F25" s="71">
        <f t="shared" si="12"/>
        <v>26688.5</v>
      </c>
      <c r="G25" s="71">
        <f t="shared" si="12"/>
        <v>26688.5</v>
      </c>
      <c r="H25" s="71">
        <f t="shared" si="12"/>
        <v>26688.5</v>
      </c>
      <c r="I25" s="71">
        <f t="shared" si="12"/>
        <v>26688.5</v>
      </c>
      <c r="J25" s="71">
        <f t="shared" si="12"/>
        <v>26688.5</v>
      </c>
      <c r="K25" s="75"/>
      <c r="M25" s="2"/>
      <c r="N25" s="2"/>
    </row>
    <row r="26" spans="1:15">
      <c r="A26" s="74"/>
      <c r="B26" s="95" t="s">
        <v>5</v>
      </c>
      <c r="C26" s="71">
        <f>SUM(D26:J26)</f>
        <v>1510</v>
      </c>
      <c r="D26" s="71">
        <f>SUM(D30)</f>
        <v>1510</v>
      </c>
      <c r="E26" s="71">
        <f t="shared" ref="E26:J26" si="13">SUM(E30)</f>
        <v>0</v>
      </c>
      <c r="F26" s="71">
        <f t="shared" si="13"/>
        <v>0</v>
      </c>
      <c r="G26" s="71">
        <f t="shared" si="13"/>
        <v>0</v>
      </c>
      <c r="H26" s="71">
        <f t="shared" si="13"/>
        <v>0</v>
      </c>
      <c r="I26" s="71">
        <f t="shared" si="13"/>
        <v>0</v>
      </c>
      <c r="J26" s="71">
        <f t="shared" si="13"/>
        <v>0</v>
      </c>
      <c r="K26" s="75"/>
      <c r="M26" s="2"/>
      <c r="N26" s="2"/>
    </row>
    <row r="27" spans="1:15" ht="15.75" customHeight="1">
      <c r="A27" s="130" t="s">
        <v>10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2"/>
    </row>
    <row r="28" spans="1:15" ht="40.5">
      <c r="A28" s="74"/>
      <c r="B28" s="73" t="s">
        <v>34</v>
      </c>
      <c r="C28" s="76">
        <f>SUM(D28:J28)</f>
        <v>37957.699999999997</v>
      </c>
      <c r="D28" s="76">
        <f>SUM(D29+D30)</f>
        <v>3710</v>
      </c>
      <c r="E28" s="76">
        <f t="shared" ref="E28:J28" si="14">SUM(E29)</f>
        <v>2120.1999999999998</v>
      </c>
      <c r="F28" s="76">
        <f t="shared" si="14"/>
        <v>6425.5</v>
      </c>
      <c r="G28" s="76">
        <f t="shared" si="14"/>
        <v>6425.5</v>
      </c>
      <c r="H28" s="76">
        <f t="shared" si="14"/>
        <v>6425.5</v>
      </c>
      <c r="I28" s="76">
        <f t="shared" si="14"/>
        <v>6425.5</v>
      </c>
      <c r="J28" s="76">
        <f t="shared" si="14"/>
        <v>6425.5</v>
      </c>
      <c r="K28" s="77"/>
    </row>
    <row r="29" spans="1:15">
      <c r="A29" s="74"/>
      <c r="B29" s="70" t="s">
        <v>4</v>
      </c>
      <c r="C29" s="71">
        <f>SUM(D29:J29)</f>
        <v>36447.699999999997</v>
      </c>
      <c r="D29" s="78">
        <f>SUM(D40)</f>
        <v>2200</v>
      </c>
      <c r="E29" s="78">
        <f t="shared" ref="E29:J29" si="15">SUM(E40)</f>
        <v>2120.1999999999998</v>
      </c>
      <c r="F29" s="78">
        <f t="shared" si="15"/>
        <v>6425.5</v>
      </c>
      <c r="G29" s="78">
        <f t="shared" si="15"/>
        <v>6425.5</v>
      </c>
      <c r="H29" s="78">
        <f t="shared" si="15"/>
        <v>6425.5</v>
      </c>
      <c r="I29" s="78">
        <f t="shared" si="15"/>
        <v>6425.5</v>
      </c>
      <c r="J29" s="78">
        <f t="shared" si="15"/>
        <v>6425.5</v>
      </c>
      <c r="K29" s="75"/>
    </row>
    <row r="30" spans="1:15">
      <c r="A30" s="74"/>
      <c r="B30" s="95" t="s">
        <v>5</v>
      </c>
      <c r="C30" s="71">
        <f>SUM(D30:J30)</f>
        <v>1510</v>
      </c>
      <c r="D30" s="78">
        <f>SUM(D37)</f>
        <v>1510</v>
      </c>
      <c r="E30" s="78">
        <f t="shared" ref="E30:J30" si="16">SUM(E37)</f>
        <v>0</v>
      </c>
      <c r="F30" s="78">
        <f t="shared" si="16"/>
        <v>0</v>
      </c>
      <c r="G30" s="78">
        <f t="shared" si="16"/>
        <v>0</v>
      </c>
      <c r="H30" s="78">
        <f t="shared" si="16"/>
        <v>0</v>
      </c>
      <c r="I30" s="78">
        <f t="shared" si="16"/>
        <v>0</v>
      </c>
      <c r="J30" s="78">
        <f t="shared" si="16"/>
        <v>0</v>
      </c>
      <c r="K30" s="75"/>
    </row>
    <row r="31" spans="1:15" ht="15" customHeight="1">
      <c r="A31" s="133" t="s">
        <v>11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5"/>
    </row>
    <row r="32" spans="1:15" ht="54">
      <c r="A32" s="5"/>
      <c r="B32" s="17" t="s">
        <v>24</v>
      </c>
      <c r="C32" s="19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18"/>
    </row>
    <row r="33" spans="1:14">
      <c r="A33" s="11"/>
      <c r="B33" s="16" t="s">
        <v>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6"/>
    </row>
    <row r="34" spans="1:14" ht="15" customHeight="1">
      <c r="A34" s="133" t="s">
        <v>12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5"/>
    </row>
    <row r="35" spans="1:14" ht="18.75" customHeight="1">
      <c r="A35" s="110"/>
      <c r="B35" s="111" t="s">
        <v>2</v>
      </c>
      <c r="C35" s="112">
        <f>SUM(D35:J35)</f>
        <v>37957.699999999997</v>
      </c>
      <c r="D35" s="112">
        <f>SUM(D36:D37)</f>
        <v>3710</v>
      </c>
      <c r="E35" s="112">
        <f t="shared" ref="E35:J35" si="17">SUM(E36:E37)</f>
        <v>2120.1999999999998</v>
      </c>
      <c r="F35" s="112">
        <f t="shared" si="17"/>
        <v>6425.5</v>
      </c>
      <c r="G35" s="112">
        <f t="shared" si="17"/>
        <v>6425.5</v>
      </c>
      <c r="H35" s="112">
        <f t="shared" si="17"/>
        <v>6425.5</v>
      </c>
      <c r="I35" s="112">
        <f t="shared" si="17"/>
        <v>6425.5</v>
      </c>
      <c r="J35" s="112">
        <f t="shared" si="17"/>
        <v>6425.5</v>
      </c>
      <c r="K35" s="1"/>
    </row>
    <row r="36" spans="1:14" ht="11.25" customHeight="1">
      <c r="A36" s="11"/>
      <c r="B36" s="16" t="s">
        <v>4</v>
      </c>
      <c r="C36" s="109">
        <f>SUM(D36:J36)</f>
        <v>36447.699999999997</v>
      </c>
      <c r="D36" s="109">
        <f>SUM(D40)</f>
        <v>2200</v>
      </c>
      <c r="E36" s="109">
        <f t="shared" ref="E36:J36" si="18">SUM(E40)</f>
        <v>2120.1999999999998</v>
      </c>
      <c r="F36" s="109">
        <f t="shared" si="18"/>
        <v>6425.5</v>
      </c>
      <c r="G36" s="109">
        <f t="shared" si="18"/>
        <v>6425.5</v>
      </c>
      <c r="H36" s="109">
        <f t="shared" si="18"/>
        <v>6425.5</v>
      </c>
      <c r="I36" s="109">
        <f t="shared" si="18"/>
        <v>6425.5</v>
      </c>
      <c r="J36" s="109">
        <f t="shared" si="18"/>
        <v>6425.5</v>
      </c>
      <c r="K36" s="1"/>
    </row>
    <row r="37" spans="1:14" ht="11.25" customHeight="1">
      <c r="A37" s="5"/>
      <c r="B37" s="95" t="s">
        <v>5</v>
      </c>
      <c r="C37" s="109">
        <f>SUM(D37:J37)</f>
        <v>1510</v>
      </c>
      <c r="D37" s="109">
        <f>SUM(D41)</f>
        <v>1510</v>
      </c>
      <c r="E37" s="109">
        <f t="shared" ref="E37:J37" si="19">SUM(E41)</f>
        <v>0</v>
      </c>
      <c r="F37" s="109">
        <f t="shared" si="19"/>
        <v>0</v>
      </c>
      <c r="G37" s="109">
        <f t="shared" si="19"/>
        <v>0</v>
      </c>
      <c r="H37" s="109">
        <f t="shared" si="19"/>
        <v>0</v>
      </c>
      <c r="I37" s="109">
        <f t="shared" si="19"/>
        <v>0</v>
      </c>
      <c r="J37" s="109">
        <f t="shared" si="19"/>
        <v>0</v>
      </c>
      <c r="K37" s="1"/>
    </row>
    <row r="38" spans="1:14" ht="15" customHeight="1">
      <c r="A38" s="124" t="s">
        <v>35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6"/>
    </row>
    <row r="39" spans="1:14" ht="15" customHeight="1">
      <c r="A39" s="13"/>
      <c r="B39" s="15" t="s">
        <v>19</v>
      </c>
      <c r="C39" s="33">
        <f>SUM(D39:J39)</f>
        <v>37957.699999999997</v>
      </c>
      <c r="D39" s="33">
        <f>D40+D41</f>
        <v>3710</v>
      </c>
      <c r="E39" s="33">
        <f t="shared" ref="E39:J39" si="20">SUM(E40)</f>
        <v>2120.1999999999998</v>
      </c>
      <c r="F39" s="33">
        <f t="shared" si="20"/>
        <v>6425.5</v>
      </c>
      <c r="G39" s="33">
        <f t="shared" si="20"/>
        <v>6425.5</v>
      </c>
      <c r="H39" s="33">
        <f t="shared" si="20"/>
        <v>6425.5</v>
      </c>
      <c r="I39" s="33">
        <f t="shared" si="20"/>
        <v>6425.5</v>
      </c>
      <c r="J39" s="33">
        <f t="shared" si="20"/>
        <v>6425.5</v>
      </c>
      <c r="K39" s="122">
        <v>4</v>
      </c>
    </row>
    <row r="40" spans="1:14">
      <c r="A40" s="49"/>
      <c r="B40" s="54" t="s">
        <v>4</v>
      </c>
      <c r="C40" s="60">
        <f>SUM(D40:J40)</f>
        <v>36447.699999999997</v>
      </c>
      <c r="D40" s="60">
        <v>2200</v>
      </c>
      <c r="E40" s="114">
        <v>2120.1999999999998</v>
      </c>
      <c r="F40" s="114">
        <v>6425.5</v>
      </c>
      <c r="G40" s="114">
        <f>SUM(F40)</f>
        <v>6425.5</v>
      </c>
      <c r="H40" s="114">
        <f>SUM(G40)</f>
        <v>6425.5</v>
      </c>
      <c r="I40" s="114">
        <f>SUM(H40)</f>
        <v>6425.5</v>
      </c>
      <c r="J40" s="114">
        <f>SUM(I40)</f>
        <v>6425.5</v>
      </c>
      <c r="K40" s="129"/>
    </row>
    <row r="41" spans="1:14">
      <c r="A41" s="11"/>
      <c r="B41" s="36" t="s">
        <v>5</v>
      </c>
      <c r="C41" s="32">
        <f>D41+E41+F41+G41+H41+I41+J41</f>
        <v>1510</v>
      </c>
      <c r="D41" s="32">
        <v>1510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65"/>
    </row>
    <row r="42" spans="1:14">
      <c r="A42" s="133" t="s">
        <v>13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</row>
    <row r="43" spans="1:14" ht="40.5">
      <c r="A43" s="74"/>
      <c r="B43" s="73" t="s">
        <v>14</v>
      </c>
      <c r="C43" s="76">
        <f>SUM(D43:J43)</f>
        <v>142222.39999999999</v>
      </c>
      <c r="D43" s="76">
        <f>SUM(D44)</f>
        <v>20221.399999999998</v>
      </c>
      <c r="E43" s="76">
        <f t="shared" ref="E43:J43" si="21">SUM(E44)</f>
        <v>20686</v>
      </c>
      <c r="F43" s="76">
        <f t="shared" si="21"/>
        <v>20263</v>
      </c>
      <c r="G43" s="76">
        <f t="shared" si="21"/>
        <v>20263</v>
      </c>
      <c r="H43" s="76">
        <f t="shared" si="21"/>
        <v>20263</v>
      </c>
      <c r="I43" s="76">
        <f t="shared" si="21"/>
        <v>20263</v>
      </c>
      <c r="J43" s="76">
        <f t="shared" si="21"/>
        <v>20263</v>
      </c>
      <c r="K43" s="67"/>
    </row>
    <row r="44" spans="1:14">
      <c r="A44" s="74"/>
      <c r="B44" s="70" t="s">
        <v>4</v>
      </c>
      <c r="C44" s="78">
        <f>SUM(D44:J44)</f>
        <v>142222.39999999999</v>
      </c>
      <c r="D44" s="78">
        <f t="shared" ref="D44:J44" si="22">SUM(D47+D50+D53+D56)</f>
        <v>20221.399999999998</v>
      </c>
      <c r="E44" s="78">
        <f t="shared" si="22"/>
        <v>20686</v>
      </c>
      <c r="F44" s="78">
        <f t="shared" si="22"/>
        <v>20263</v>
      </c>
      <c r="G44" s="78">
        <f t="shared" si="22"/>
        <v>20263</v>
      </c>
      <c r="H44" s="78">
        <f t="shared" si="22"/>
        <v>20263</v>
      </c>
      <c r="I44" s="78">
        <f t="shared" si="22"/>
        <v>20263</v>
      </c>
      <c r="J44" s="78">
        <f t="shared" si="22"/>
        <v>20263</v>
      </c>
      <c r="K44" s="1"/>
      <c r="M44" s="104"/>
      <c r="N44" s="104"/>
    </row>
    <row r="45" spans="1:14" ht="15" customHeight="1">
      <c r="A45" s="136" t="s">
        <v>50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6"/>
      <c r="M45" s="3"/>
      <c r="N45" s="3"/>
    </row>
    <row r="46" spans="1:14">
      <c r="A46" s="13"/>
      <c r="B46" s="15" t="s">
        <v>19</v>
      </c>
      <c r="C46" s="33">
        <f>SUM(D46:J46)</f>
        <v>90499.000000000015</v>
      </c>
      <c r="D46" s="33">
        <f t="shared" ref="D46:J46" si="23">SUM(D47)</f>
        <v>11900</v>
      </c>
      <c r="E46" s="33">
        <f t="shared" si="23"/>
        <v>13000</v>
      </c>
      <c r="F46" s="33">
        <f t="shared" si="23"/>
        <v>13119.8</v>
      </c>
      <c r="G46" s="33">
        <f t="shared" si="23"/>
        <v>13119.8</v>
      </c>
      <c r="H46" s="33">
        <f t="shared" si="23"/>
        <v>13119.8</v>
      </c>
      <c r="I46" s="33">
        <f t="shared" si="23"/>
        <v>13119.8</v>
      </c>
      <c r="J46" s="33">
        <f t="shared" si="23"/>
        <v>13119.8</v>
      </c>
      <c r="K46" s="122">
        <v>7</v>
      </c>
      <c r="M46" s="3"/>
      <c r="N46" s="3"/>
    </row>
    <row r="47" spans="1:14">
      <c r="A47" s="11"/>
      <c r="B47" s="16" t="s">
        <v>4</v>
      </c>
      <c r="C47" s="40">
        <f>SUM(D47:J47)</f>
        <v>90499.000000000015</v>
      </c>
      <c r="D47" s="40">
        <v>11900</v>
      </c>
      <c r="E47" s="40">
        <v>13000</v>
      </c>
      <c r="F47" s="40">
        <v>13119.8</v>
      </c>
      <c r="G47" s="40">
        <f>SUM(F47)</f>
        <v>13119.8</v>
      </c>
      <c r="H47" s="40">
        <f>SUM(G47)</f>
        <v>13119.8</v>
      </c>
      <c r="I47" s="40">
        <f>SUM(H47)</f>
        <v>13119.8</v>
      </c>
      <c r="J47" s="40">
        <f>SUM(I47)</f>
        <v>13119.8</v>
      </c>
      <c r="K47" s="129"/>
      <c r="M47" s="3"/>
      <c r="N47" s="3"/>
    </row>
    <row r="48" spans="1:14">
      <c r="A48" s="136" t="s">
        <v>51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6"/>
      <c r="M48" s="3"/>
      <c r="N48" s="3"/>
    </row>
    <row r="49" spans="1:14">
      <c r="A49" s="13"/>
      <c r="B49" s="15" t="s">
        <v>19</v>
      </c>
      <c r="C49" s="33">
        <f>SUM(D49:J49)</f>
        <v>15759</v>
      </c>
      <c r="D49" s="33">
        <f t="shared" ref="D49:J49" si="24">SUM(D50)</f>
        <v>2906.6</v>
      </c>
      <c r="E49" s="33">
        <f t="shared" si="24"/>
        <v>2056.4</v>
      </c>
      <c r="F49" s="33">
        <f t="shared" si="24"/>
        <v>2159.1999999999998</v>
      </c>
      <c r="G49" s="33">
        <f t="shared" si="24"/>
        <v>2159.1999999999998</v>
      </c>
      <c r="H49" s="33">
        <f t="shared" si="24"/>
        <v>2159.1999999999998</v>
      </c>
      <c r="I49" s="33">
        <f t="shared" si="24"/>
        <v>2159.1999999999998</v>
      </c>
      <c r="J49" s="33">
        <f t="shared" si="24"/>
        <v>2159.1999999999998</v>
      </c>
      <c r="K49" s="122">
        <v>9</v>
      </c>
      <c r="M49" s="3"/>
      <c r="N49" s="3"/>
    </row>
    <row r="50" spans="1:14">
      <c r="A50" s="11"/>
      <c r="B50" s="16" t="s">
        <v>4</v>
      </c>
      <c r="C50" s="40">
        <f>SUM(D50:J50)</f>
        <v>15759</v>
      </c>
      <c r="D50" s="40">
        <v>2906.6</v>
      </c>
      <c r="E50" s="40">
        <v>2056.4</v>
      </c>
      <c r="F50" s="40">
        <v>2159.1999999999998</v>
      </c>
      <c r="G50" s="40">
        <f>SUM(F50)</f>
        <v>2159.1999999999998</v>
      </c>
      <c r="H50" s="40">
        <f>SUM(G50)</f>
        <v>2159.1999999999998</v>
      </c>
      <c r="I50" s="40">
        <f>SUM(H50)</f>
        <v>2159.1999999999998</v>
      </c>
      <c r="J50" s="40">
        <f>SUM(I50)</f>
        <v>2159.1999999999998</v>
      </c>
      <c r="K50" s="129"/>
      <c r="M50" s="3"/>
      <c r="N50" s="3"/>
    </row>
    <row r="51" spans="1:14">
      <c r="A51" s="136" t="s">
        <v>52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6"/>
      <c r="M51" s="3"/>
      <c r="N51" s="3"/>
    </row>
    <row r="52" spans="1:14">
      <c r="A52" s="13"/>
      <c r="B52" s="15" t="s">
        <v>19</v>
      </c>
      <c r="C52" s="33">
        <f>SUM(D52:J52)</f>
        <v>15587.3</v>
      </c>
      <c r="D52" s="33">
        <f t="shared" ref="D52:J52" si="25">SUM(D53)</f>
        <v>1995</v>
      </c>
      <c r="E52" s="33">
        <f t="shared" si="25"/>
        <v>2594.8000000000002</v>
      </c>
      <c r="F52" s="33">
        <f t="shared" si="25"/>
        <v>2199.5</v>
      </c>
      <c r="G52" s="33">
        <f t="shared" si="25"/>
        <v>2199.5</v>
      </c>
      <c r="H52" s="33">
        <f t="shared" si="25"/>
        <v>2199.5</v>
      </c>
      <c r="I52" s="33">
        <f t="shared" si="25"/>
        <v>2199.5</v>
      </c>
      <c r="J52" s="33">
        <f t="shared" si="25"/>
        <v>2199.5</v>
      </c>
      <c r="K52" s="122">
        <v>14</v>
      </c>
      <c r="M52" s="3"/>
      <c r="N52" s="3"/>
    </row>
    <row r="53" spans="1:14">
      <c r="A53" s="11"/>
      <c r="B53" s="16" t="s">
        <v>4</v>
      </c>
      <c r="C53" s="40">
        <f>SUM(D53:J53)</f>
        <v>15587.3</v>
      </c>
      <c r="D53" s="40">
        <v>1995</v>
      </c>
      <c r="E53" s="40">
        <v>2594.8000000000002</v>
      </c>
      <c r="F53" s="40">
        <v>2199.5</v>
      </c>
      <c r="G53" s="40">
        <f>SUM(F53)</f>
        <v>2199.5</v>
      </c>
      <c r="H53" s="40">
        <f>SUM(G53)</f>
        <v>2199.5</v>
      </c>
      <c r="I53" s="40">
        <f>SUM(H53)</f>
        <v>2199.5</v>
      </c>
      <c r="J53" s="40">
        <f>SUM(I53)</f>
        <v>2199.5</v>
      </c>
      <c r="K53" s="129"/>
      <c r="M53" s="3"/>
      <c r="N53" s="3"/>
    </row>
    <row r="54" spans="1:14">
      <c r="A54" s="136" t="s">
        <v>53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6"/>
    </row>
    <row r="55" spans="1:14">
      <c r="A55" s="13"/>
      <c r="B55" s="15" t="s">
        <v>40</v>
      </c>
      <c r="C55" s="33">
        <f>SUM(D55:J55)</f>
        <v>20377.099999999999</v>
      </c>
      <c r="D55" s="33">
        <f t="shared" ref="D55:J55" si="26">SUM(D56)</f>
        <v>3419.7999999999997</v>
      </c>
      <c r="E55" s="33">
        <f t="shared" si="26"/>
        <v>3034.8</v>
      </c>
      <c r="F55" s="33">
        <f>SUM(F56)</f>
        <v>2784.5</v>
      </c>
      <c r="G55" s="33">
        <f t="shared" si="26"/>
        <v>2784.5</v>
      </c>
      <c r="H55" s="33">
        <f t="shared" si="26"/>
        <v>2784.5</v>
      </c>
      <c r="I55" s="33">
        <f t="shared" si="26"/>
        <v>2784.5</v>
      </c>
      <c r="J55" s="33">
        <f t="shared" si="26"/>
        <v>2784.5</v>
      </c>
      <c r="K55" s="122" t="s">
        <v>93</v>
      </c>
    </row>
    <row r="56" spans="1:14">
      <c r="A56" s="11"/>
      <c r="B56" s="16" t="s">
        <v>4</v>
      </c>
      <c r="C56" s="40">
        <f>SUM(D56:J56)</f>
        <v>20377.099999999999</v>
      </c>
      <c r="D56" s="40">
        <f t="shared" ref="D56:J56" si="27">SUM(D59+D62+D65+D68+D71+D74)</f>
        <v>3419.7999999999997</v>
      </c>
      <c r="E56" s="40">
        <f t="shared" si="27"/>
        <v>3034.8</v>
      </c>
      <c r="F56" s="40">
        <f t="shared" si="27"/>
        <v>2784.5</v>
      </c>
      <c r="G56" s="40">
        <f>SUM(G59+G62+G65+G68+G71+G74)</f>
        <v>2784.5</v>
      </c>
      <c r="H56" s="40">
        <f t="shared" si="27"/>
        <v>2784.5</v>
      </c>
      <c r="I56" s="40">
        <f t="shared" si="27"/>
        <v>2784.5</v>
      </c>
      <c r="J56" s="40">
        <f t="shared" si="27"/>
        <v>2784.5</v>
      </c>
      <c r="K56" s="129"/>
    </row>
    <row r="57" spans="1:14">
      <c r="A57" s="143" t="s">
        <v>69</v>
      </c>
      <c r="B57" s="144"/>
      <c r="C57" s="144"/>
      <c r="D57" s="144"/>
      <c r="E57" s="144"/>
      <c r="F57" s="144"/>
      <c r="G57" s="144"/>
      <c r="H57" s="144"/>
      <c r="I57" s="144"/>
      <c r="J57" s="144"/>
      <c r="K57" s="145"/>
    </row>
    <row r="58" spans="1:14">
      <c r="A58" s="5"/>
      <c r="B58" s="51" t="s">
        <v>64</v>
      </c>
      <c r="C58" s="52">
        <f t="shared" ref="C58:J58" si="28">SUM(C59)</f>
        <v>1522.5</v>
      </c>
      <c r="D58" s="53">
        <f t="shared" si="28"/>
        <v>200</v>
      </c>
      <c r="E58" s="53">
        <f t="shared" si="28"/>
        <v>220</v>
      </c>
      <c r="F58" s="53">
        <f t="shared" si="28"/>
        <v>220.5</v>
      </c>
      <c r="G58" s="59">
        <f t="shared" si="28"/>
        <v>220.5</v>
      </c>
      <c r="H58" s="52">
        <f t="shared" si="28"/>
        <v>220.5</v>
      </c>
      <c r="I58" s="52">
        <f t="shared" si="28"/>
        <v>220.5</v>
      </c>
      <c r="J58" s="52">
        <f t="shared" si="28"/>
        <v>220.5</v>
      </c>
      <c r="K58" s="122">
        <v>15</v>
      </c>
    </row>
    <row r="59" spans="1:14">
      <c r="A59" s="5"/>
      <c r="B59" s="16" t="s">
        <v>4</v>
      </c>
      <c r="C59" s="30">
        <f>SUM(D59:J59)</f>
        <v>1522.5</v>
      </c>
      <c r="D59" s="29">
        <v>200</v>
      </c>
      <c r="E59" s="32">
        <v>220</v>
      </c>
      <c r="F59" s="32">
        <v>220.5</v>
      </c>
      <c r="G59" s="32">
        <v>220.5</v>
      </c>
      <c r="H59" s="32">
        <f>SUM(G59)</f>
        <v>220.5</v>
      </c>
      <c r="I59" s="32">
        <f>SUM(H59)</f>
        <v>220.5</v>
      </c>
      <c r="J59" s="32">
        <f>SUM(I59)</f>
        <v>220.5</v>
      </c>
      <c r="K59" s="123"/>
    </row>
    <row r="60" spans="1:14">
      <c r="A60" s="143" t="s">
        <v>87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5"/>
    </row>
    <row r="61" spans="1:14">
      <c r="A61" s="5"/>
      <c r="B61" s="51" t="s">
        <v>64</v>
      </c>
      <c r="C61" s="52">
        <f>SUM(C62)</f>
        <v>871.30000000000007</v>
      </c>
      <c r="D61" s="52">
        <f>SUM(D62)</f>
        <v>674.3</v>
      </c>
      <c r="E61" s="52">
        <f t="shared" ref="E61:J61" si="29">SUM(E62)</f>
        <v>31.5</v>
      </c>
      <c r="F61" s="52">
        <f t="shared" si="29"/>
        <v>33.1</v>
      </c>
      <c r="G61" s="52">
        <f t="shared" si="29"/>
        <v>33.1</v>
      </c>
      <c r="H61" s="52">
        <f t="shared" si="29"/>
        <v>33.1</v>
      </c>
      <c r="I61" s="52">
        <f t="shared" si="29"/>
        <v>33.1</v>
      </c>
      <c r="J61" s="52">
        <f t="shared" si="29"/>
        <v>33.1</v>
      </c>
      <c r="K61" s="122">
        <v>5</v>
      </c>
    </row>
    <row r="62" spans="1:14">
      <c r="A62" s="5"/>
      <c r="B62" s="16" t="s">
        <v>4</v>
      </c>
      <c r="C62" s="30">
        <f>SUM(D62:J62)</f>
        <v>871.30000000000007</v>
      </c>
      <c r="D62" s="30">
        <v>674.3</v>
      </c>
      <c r="E62" s="32">
        <v>31.5</v>
      </c>
      <c r="F62" s="32">
        <v>33.1</v>
      </c>
      <c r="G62" s="32">
        <v>33.1</v>
      </c>
      <c r="H62" s="32">
        <f>SUM(G62)</f>
        <v>33.1</v>
      </c>
      <c r="I62" s="32">
        <f>SUM(H62)</f>
        <v>33.1</v>
      </c>
      <c r="J62" s="32">
        <f>SUM(I62)</f>
        <v>33.1</v>
      </c>
      <c r="K62" s="123"/>
    </row>
    <row r="63" spans="1:14">
      <c r="A63" s="143" t="s">
        <v>72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5"/>
    </row>
    <row r="64" spans="1:14">
      <c r="A64" s="5"/>
      <c r="B64" s="51" t="s">
        <v>64</v>
      </c>
      <c r="C64" s="52">
        <f>SUM(C65)</f>
        <v>3781.5</v>
      </c>
      <c r="D64" s="53">
        <f>SUM(D65)</f>
        <v>500</v>
      </c>
      <c r="E64" s="53">
        <f t="shared" ref="E64:J64" si="30">SUM(E65)</f>
        <v>525</v>
      </c>
      <c r="F64" s="52">
        <f t="shared" si="30"/>
        <v>551.29999999999995</v>
      </c>
      <c r="G64" s="52">
        <f t="shared" si="30"/>
        <v>551.29999999999995</v>
      </c>
      <c r="H64" s="52">
        <f t="shared" si="30"/>
        <v>551.29999999999995</v>
      </c>
      <c r="I64" s="52">
        <f t="shared" si="30"/>
        <v>551.29999999999995</v>
      </c>
      <c r="J64" s="52">
        <f t="shared" si="30"/>
        <v>551.29999999999995</v>
      </c>
      <c r="K64" s="122">
        <v>11</v>
      </c>
    </row>
    <row r="65" spans="1:12">
      <c r="A65" s="5"/>
      <c r="B65" s="16" t="s">
        <v>4</v>
      </c>
      <c r="C65" s="30">
        <f>SUM(D65:J65)</f>
        <v>3781.5</v>
      </c>
      <c r="D65" s="29">
        <v>500</v>
      </c>
      <c r="E65" s="32">
        <v>525</v>
      </c>
      <c r="F65" s="32">
        <v>551.29999999999995</v>
      </c>
      <c r="G65" s="32">
        <v>551.29999999999995</v>
      </c>
      <c r="H65" s="32">
        <f>SUM(G65)</f>
        <v>551.29999999999995</v>
      </c>
      <c r="I65" s="32">
        <f>SUM(H65)</f>
        <v>551.29999999999995</v>
      </c>
      <c r="J65" s="32">
        <f>SUM(I65)</f>
        <v>551.29999999999995</v>
      </c>
      <c r="K65" s="123"/>
    </row>
    <row r="66" spans="1:12">
      <c r="A66" s="143" t="s">
        <v>70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5"/>
    </row>
    <row r="67" spans="1:12">
      <c r="A67" s="5"/>
      <c r="B67" s="51" t="s">
        <v>64</v>
      </c>
      <c r="C67" s="59">
        <f>SUM(C68)</f>
        <v>589.90000000000009</v>
      </c>
      <c r="D67" s="59">
        <f>SUM(D68)</f>
        <v>130.4</v>
      </c>
      <c r="E67" s="59">
        <f t="shared" ref="E67:J67" si="31">SUM(E68)</f>
        <v>73.5</v>
      </c>
      <c r="F67" s="59">
        <f t="shared" si="31"/>
        <v>77.2</v>
      </c>
      <c r="G67" s="59">
        <f t="shared" si="31"/>
        <v>77.2</v>
      </c>
      <c r="H67" s="59">
        <f t="shared" si="31"/>
        <v>77.2</v>
      </c>
      <c r="I67" s="59">
        <f t="shared" si="31"/>
        <v>77.2</v>
      </c>
      <c r="J67" s="59">
        <f t="shared" si="31"/>
        <v>77.2</v>
      </c>
      <c r="K67" s="122">
        <v>13</v>
      </c>
    </row>
    <row r="68" spans="1:12">
      <c r="A68" s="5"/>
      <c r="B68" s="16" t="s">
        <v>4</v>
      </c>
      <c r="C68" s="32">
        <f>SUM(D68:J68)</f>
        <v>589.90000000000009</v>
      </c>
      <c r="D68" s="32">
        <v>130.4</v>
      </c>
      <c r="E68" s="32">
        <v>73.5</v>
      </c>
      <c r="F68" s="32">
        <v>77.2</v>
      </c>
      <c r="G68" s="32">
        <v>77.2</v>
      </c>
      <c r="H68" s="32">
        <f>SUM(G68)</f>
        <v>77.2</v>
      </c>
      <c r="I68" s="32">
        <f>SUM(H68)</f>
        <v>77.2</v>
      </c>
      <c r="J68" s="32">
        <f>SUM(I68)</f>
        <v>77.2</v>
      </c>
      <c r="K68" s="123"/>
    </row>
    <row r="69" spans="1:12">
      <c r="A69" s="143" t="s">
        <v>71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5"/>
    </row>
    <row r="70" spans="1:12">
      <c r="A70" s="5"/>
      <c r="B70" s="51" t="s">
        <v>64</v>
      </c>
      <c r="C70" s="59">
        <f>SUM(C71)</f>
        <v>13111.8</v>
      </c>
      <c r="D70" s="59">
        <f>SUM(D71)</f>
        <v>1685.5</v>
      </c>
      <c r="E70" s="59">
        <f t="shared" ref="E70:J70" si="32">SUM(E71)</f>
        <v>2134.8000000000002</v>
      </c>
      <c r="F70" s="59">
        <f t="shared" si="32"/>
        <v>1858.3</v>
      </c>
      <c r="G70" s="59">
        <f t="shared" si="32"/>
        <v>1858.3</v>
      </c>
      <c r="H70" s="59">
        <f t="shared" si="32"/>
        <v>1858.3</v>
      </c>
      <c r="I70" s="59">
        <f t="shared" si="32"/>
        <v>1858.3</v>
      </c>
      <c r="J70" s="59">
        <f t="shared" si="32"/>
        <v>1858.3</v>
      </c>
      <c r="K70" s="122">
        <v>5</v>
      </c>
    </row>
    <row r="71" spans="1:12">
      <c r="A71" s="5"/>
      <c r="B71" s="16" t="s">
        <v>4</v>
      </c>
      <c r="C71" s="32">
        <f>SUM(D71:J71)</f>
        <v>13111.8</v>
      </c>
      <c r="D71" s="32">
        <v>1685.5</v>
      </c>
      <c r="E71" s="32">
        <v>2134.8000000000002</v>
      </c>
      <c r="F71" s="32">
        <v>1858.3</v>
      </c>
      <c r="G71" s="32">
        <v>1858.3</v>
      </c>
      <c r="H71" s="32">
        <f>SUM(G71)</f>
        <v>1858.3</v>
      </c>
      <c r="I71" s="32">
        <f>SUM(H71)</f>
        <v>1858.3</v>
      </c>
      <c r="J71" s="32">
        <f>SUM(I71)</f>
        <v>1858.3</v>
      </c>
      <c r="K71" s="123"/>
    </row>
    <row r="72" spans="1:12">
      <c r="A72" s="143" t="s">
        <v>86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5"/>
    </row>
    <row r="73" spans="1:12">
      <c r="A73" s="5"/>
      <c r="B73" s="51" t="s">
        <v>64</v>
      </c>
      <c r="C73" s="52">
        <f>SUM(C74)</f>
        <v>500.10000000000014</v>
      </c>
      <c r="D73" s="53">
        <f>SUM(D74)</f>
        <v>229.6</v>
      </c>
      <c r="E73" s="53">
        <f t="shared" ref="E73:J73" si="33">SUM(E74)</f>
        <v>50</v>
      </c>
      <c r="F73" s="52">
        <f t="shared" si="33"/>
        <v>44.1</v>
      </c>
      <c r="G73" s="52">
        <f t="shared" si="33"/>
        <v>44.1</v>
      </c>
      <c r="H73" s="52">
        <f t="shared" si="33"/>
        <v>44.1</v>
      </c>
      <c r="I73" s="52">
        <f t="shared" si="33"/>
        <v>44.1</v>
      </c>
      <c r="J73" s="52">
        <f t="shared" si="33"/>
        <v>44.1</v>
      </c>
      <c r="K73" s="122">
        <v>12</v>
      </c>
    </row>
    <row r="74" spans="1:12">
      <c r="A74" s="5"/>
      <c r="B74" s="16" t="s">
        <v>4</v>
      </c>
      <c r="C74" s="30">
        <f>SUM(D74:J74)</f>
        <v>500.10000000000014</v>
      </c>
      <c r="D74" s="29">
        <v>229.6</v>
      </c>
      <c r="E74" s="32">
        <v>50</v>
      </c>
      <c r="F74" s="32">
        <v>44.1</v>
      </c>
      <c r="G74" s="32">
        <v>44.1</v>
      </c>
      <c r="H74" s="32">
        <f>SUM(G74)</f>
        <v>44.1</v>
      </c>
      <c r="I74" s="32">
        <f>SUM(H74)</f>
        <v>44.1</v>
      </c>
      <c r="J74" s="32">
        <f>SUM(I74)</f>
        <v>44.1</v>
      </c>
      <c r="K74" s="123"/>
    </row>
    <row r="75" spans="1:12" ht="30.75" customHeight="1">
      <c r="A75" s="116" t="s">
        <v>25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8"/>
    </row>
    <row r="76" spans="1:12" ht="27">
      <c r="A76" s="74"/>
      <c r="B76" s="73" t="s">
        <v>36</v>
      </c>
      <c r="C76" s="79">
        <f>SUM(D76:J76)</f>
        <v>36693.9</v>
      </c>
      <c r="D76" s="79">
        <f>SUM(D77:D79)</f>
        <v>7547.4</v>
      </c>
      <c r="E76" s="79">
        <f t="shared" ref="E76:J76" si="34">SUM(E77:E79)</f>
        <v>6467.5</v>
      </c>
      <c r="F76" s="79">
        <f t="shared" si="34"/>
        <v>4535.8</v>
      </c>
      <c r="G76" s="79">
        <f t="shared" si="34"/>
        <v>4535.8</v>
      </c>
      <c r="H76" s="79">
        <f t="shared" si="34"/>
        <v>4535.8</v>
      </c>
      <c r="I76" s="79">
        <f t="shared" si="34"/>
        <v>4535.8</v>
      </c>
      <c r="J76" s="79">
        <f t="shared" si="34"/>
        <v>4535.8</v>
      </c>
      <c r="K76" s="80"/>
      <c r="L76" s="68"/>
    </row>
    <row r="77" spans="1:12">
      <c r="A77" s="74"/>
      <c r="B77" s="70" t="s">
        <v>4</v>
      </c>
      <c r="C77" s="81">
        <f>SUM(D77:J77)</f>
        <v>33349.5</v>
      </c>
      <c r="D77" s="82">
        <f>SUM(D82+D101)</f>
        <v>4203</v>
      </c>
      <c r="E77" s="82">
        <f>SUM(E82+E101)</f>
        <v>6467.5</v>
      </c>
      <c r="F77" s="82">
        <f>F82+F101</f>
        <v>4535.8</v>
      </c>
      <c r="G77" s="82">
        <f>SUM(G82+G101)</f>
        <v>4535.8</v>
      </c>
      <c r="H77" s="82">
        <f>SUM(H82+H101)</f>
        <v>4535.8</v>
      </c>
      <c r="I77" s="82">
        <f>SUM(I82+I101)</f>
        <v>4535.8</v>
      </c>
      <c r="J77" s="82">
        <f>SUM(J82+J101)</f>
        <v>4535.8</v>
      </c>
      <c r="K77" s="83"/>
    </row>
    <row r="78" spans="1:12">
      <c r="A78" s="74"/>
      <c r="B78" s="70" t="s">
        <v>5</v>
      </c>
      <c r="C78" s="81">
        <f>SUM(D78:J78)</f>
        <v>3344.4</v>
      </c>
      <c r="D78" s="82">
        <f>SUM(D83+D102)</f>
        <v>3344.4</v>
      </c>
      <c r="E78" s="82">
        <f t="shared" ref="E78:J78" si="35">SUM(E83+E102)</f>
        <v>0</v>
      </c>
      <c r="F78" s="82">
        <f t="shared" si="35"/>
        <v>0</v>
      </c>
      <c r="G78" s="82">
        <f t="shared" si="35"/>
        <v>0</v>
      </c>
      <c r="H78" s="82">
        <f t="shared" si="35"/>
        <v>0</v>
      </c>
      <c r="I78" s="82">
        <f t="shared" si="35"/>
        <v>0</v>
      </c>
      <c r="J78" s="82">
        <f t="shared" si="35"/>
        <v>0</v>
      </c>
      <c r="K78" s="83"/>
    </row>
    <row r="79" spans="1:12">
      <c r="A79" s="74"/>
      <c r="B79" s="70" t="s">
        <v>92</v>
      </c>
      <c r="C79" s="81">
        <f>SUM(D79:J79)</f>
        <v>0</v>
      </c>
      <c r="D79" s="82">
        <v>0</v>
      </c>
      <c r="E79" s="82">
        <f t="shared" ref="E79:J79" si="36">SUM(E84+E102)</f>
        <v>0</v>
      </c>
      <c r="F79" s="82">
        <f t="shared" si="36"/>
        <v>0</v>
      </c>
      <c r="G79" s="82">
        <f t="shared" si="36"/>
        <v>0</v>
      </c>
      <c r="H79" s="82">
        <f t="shared" si="36"/>
        <v>0</v>
      </c>
      <c r="I79" s="82">
        <f t="shared" si="36"/>
        <v>0</v>
      </c>
      <c r="J79" s="82">
        <f t="shared" si="36"/>
        <v>0</v>
      </c>
      <c r="K79" s="83"/>
    </row>
    <row r="80" spans="1:12" ht="15" customHeight="1">
      <c r="A80" s="130" t="s">
        <v>10</v>
      </c>
      <c r="B80" s="131"/>
      <c r="C80" s="131"/>
      <c r="D80" s="131"/>
      <c r="E80" s="131"/>
      <c r="F80" s="131"/>
      <c r="G80" s="131"/>
      <c r="H80" s="131"/>
      <c r="I80" s="131"/>
      <c r="J80" s="131"/>
      <c r="K80" s="132"/>
    </row>
    <row r="81" spans="1:11" ht="40.5">
      <c r="A81" s="74"/>
      <c r="B81" s="73" t="s">
        <v>37</v>
      </c>
      <c r="C81" s="76">
        <f>SUM(C82:C84)</f>
        <v>17187.400000000001</v>
      </c>
      <c r="D81" s="76">
        <f>SUM(D82:D84)</f>
        <v>3187.4</v>
      </c>
      <c r="E81" s="76">
        <f t="shared" ref="E81:J81" si="37">SUM(E82:E84)</f>
        <v>4000</v>
      </c>
      <c r="F81" s="76">
        <f t="shared" si="37"/>
        <v>2000</v>
      </c>
      <c r="G81" s="76">
        <f t="shared" si="37"/>
        <v>2000</v>
      </c>
      <c r="H81" s="76">
        <f t="shared" si="37"/>
        <v>2000</v>
      </c>
      <c r="I81" s="76">
        <f t="shared" si="37"/>
        <v>2000</v>
      </c>
      <c r="J81" s="76">
        <f t="shared" si="37"/>
        <v>2000</v>
      </c>
      <c r="K81" s="77"/>
    </row>
    <row r="82" spans="1:11">
      <c r="A82" s="74"/>
      <c r="B82" s="70" t="s">
        <v>4</v>
      </c>
      <c r="C82" s="78">
        <f>SUM(D82:J82)</f>
        <v>14431</v>
      </c>
      <c r="D82" s="78">
        <v>431</v>
      </c>
      <c r="E82" s="78">
        <f t="shared" ref="E82:J82" si="38">SUM(E91)</f>
        <v>4000</v>
      </c>
      <c r="F82" s="78">
        <f t="shared" si="38"/>
        <v>2000</v>
      </c>
      <c r="G82" s="78">
        <f t="shared" si="38"/>
        <v>2000</v>
      </c>
      <c r="H82" s="78">
        <f t="shared" si="38"/>
        <v>2000</v>
      </c>
      <c r="I82" s="78">
        <f t="shared" si="38"/>
        <v>2000</v>
      </c>
      <c r="J82" s="78">
        <f t="shared" si="38"/>
        <v>2000</v>
      </c>
      <c r="K82" s="75"/>
    </row>
    <row r="83" spans="1:11">
      <c r="A83" s="74"/>
      <c r="B83" s="70" t="s">
        <v>5</v>
      </c>
      <c r="C83" s="78">
        <f>SUM(D83:J83)</f>
        <v>2756.4</v>
      </c>
      <c r="D83" s="78">
        <f>SUM(D92)</f>
        <v>2756.4</v>
      </c>
      <c r="E83" s="78">
        <f t="shared" ref="E83:J83" si="39">SUM(E92)</f>
        <v>0</v>
      </c>
      <c r="F83" s="78">
        <f t="shared" si="39"/>
        <v>0</v>
      </c>
      <c r="G83" s="78">
        <f t="shared" si="39"/>
        <v>0</v>
      </c>
      <c r="H83" s="78">
        <f t="shared" si="39"/>
        <v>0</v>
      </c>
      <c r="I83" s="78">
        <f t="shared" si="39"/>
        <v>0</v>
      </c>
      <c r="J83" s="78">
        <f t="shared" si="39"/>
        <v>0</v>
      </c>
      <c r="K83" s="75"/>
    </row>
    <row r="84" spans="1:11">
      <c r="A84" s="74"/>
      <c r="B84" s="70" t="s">
        <v>92</v>
      </c>
      <c r="C84" s="78">
        <f>SUM(D84:J84)</f>
        <v>0</v>
      </c>
      <c r="D84" s="78">
        <f>SUM(D93)</f>
        <v>0</v>
      </c>
      <c r="E84" s="78">
        <f t="shared" ref="E84:J84" si="40">SUM(E93)</f>
        <v>0</v>
      </c>
      <c r="F84" s="78">
        <f t="shared" si="40"/>
        <v>0</v>
      </c>
      <c r="G84" s="78">
        <f t="shared" si="40"/>
        <v>0</v>
      </c>
      <c r="H84" s="78">
        <f t="shared" si="40"/>
        <v>0</v>
      </c>
      <c r="I84" s="78">
        <f t="shared" si="40"/>
        <v>0</v>
      </c>
      <c r="J84" s="78">
        <f t="shared" si="40"/>
        <v>0</v>
      </c>
      <c r="K84" s="75"/>
    </row>
    <row r="85" spans="1:11" ht="18.75" customHeight="1">
      <c r="A85" s="133" t="s">
        <v>11</v>
      </c>
      <c r="B85" s="134"/>
      <c r="C85" s="134"/>
      <c r="D85" s="134"/>
      <c r="E85" s="134"/>
      <c r="F85" s="134"/>
      <c r="G85" s="134"/>
      <c r="H85" s="134"/>
      <c r="I85" s="134"/>
      <c r="J85" s="134"/>
      <c r="K85" s="135"/>
    </row>
    <row r="86" spans="1:11" ht="39" customHeight="1">
      <c r="A86" s="11"/>
      <c r="B86" s="35" t="s">
        <v>24</v>
      </c>
      <c r="C86" s="65">
        <v>0</v>
      </c>
      <c r="D86" s="65">
        <v>0</v>
      </c>
      <c r="E86" s="65">
        <v>0</v>
      </c>
      <c r="F86" s="65">
        <v>0</v>
      </c>
      <c r="G86" s="65">
        <v>0</v>
      </c>
      <c r="H86" s="65">
        <v>0</v>
      </c>
      <c r="I86" s="65">
        <v>0</v>
      </c>
      <c r="J86" s="65">
        <v>0</v>
      </c>
      <c r="K86" s="1"/>
    </row>
    <row r="87" spans="1:11" ht="12.75" customHeight="1">
      <c r="A87" s="11"/>
      <c r="B87" s="16" t="s">
        <v>4</v>
      </c>
      <c r="C87" s="65">
        <v>0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1"/>
    </row>
    <row r="88" spans="1:11" ht="12.75" customHeight="1">
      <c r="A88" s="11"/>
      <c r="B88" s="36" t="s">
        <v>5</v>
      </c>
      <c r="C88" s="113"/>
      <c r="D88" s="113"/>
      <c r="E88" s="113"/>
      <c r="F88" s="113"/>
      <c r="G88" s="113"/>
      <c r="H88" s="113"/>
      <c r="I88" s="113"/>
      <c r="J88" s="113"/>
      <c r="K88" s="1"/>
    </row>
    <row r="89" spans="1:11" ht="15" customHeight="1">
      <c r="A89" s="133" t="s">
        <v>12</v>
      </c>
      <c r="B89" s="134"/>
      <c r="C89" s="134"/>
      <c r="D89" s="134"/>
      <c r="E89" s="134"/>
      <c r="F89" s="134"/>
      <c r="G89" s="134"/>
      <c r="H89" s="134"/>
      <c r="I89" s="134"/>
      <c r="J89" s="134"/>
      <c r="K89" s="135"/>
    </row>
    <row r="90" spans="1:11">
      <c r="A90" s="11"/>
      <c r="B90" s="15" t="s">
        <v>38</v>
      </c>
      <c r="C90" s="41">
        <f>SUM(C91:C93)</f>
        <v>17187.400000000001</v>
      </c>
      <c r="D90" s="41">
        <f>SUM(D91:D93)</f>
        <v>3187.4</v>
      </c>
      <c r="E90" s="41">
        <f t="shared" ref="E90:J90" si="41">SUM(E91:E93)</f>
        <v>4000</v>
      </c>
      <c r="F90" s="41">
        <f t="shared" si="41"/>
        <v>2000</v>
      </c>
      <c r="G90" s="41">
        <f t="shared" si="41"/>
        <v>2000</v>
      </c>
      <c r="H90" s="41">
        <f t="shared" si="41"/>
        <v>2000</v>
      </c>
      <c r="I90" s="41">
        <f t="shared" si="41"/>
        <v>2000</v>
      </c>
      <c r="J90" s="41">
        <f t="shared" si="41"/>
        <v>2000</v>
      </c>
      <c r="K90" s="1"/>
    </row>
    <row r="91" spans="1:11">
      <c r="A91" s="11"/>
      <c r="B91" s="16" t="s">
        <v>4</v>
      </c>
      <c r="C91" s="42">
        <f>SUM(D91:J91)</f>
        <v>14431</v>
      </c>
      <c r="D91" s="42">
        <f>SUM(D96)</f>
        <v>431</v>
      </c>
      <c r="E91" s="42">
        <f t="shared" ref="E91:J91" si="42">SUM(E96)</f>
        <v>4000</v>
      </c>
      <c r="F91" s="42">
        <f t="shared" si="42"/>
        <v>2000</v>
      </c>
      <c r="G91" s="42">
        <f t="shared" si="42"/>
        <v>2000</v>
      </c>
      <c r="H91" s="42">
        <f t="shared" si="42"/>
        <v>2000</v>
      </c>
      <c r="I91" s="42">
        <f t="shared" si="42"/>
        <v>2000</v>
      </c>
      <c r="J91" s="42">
        <f t="shared" si="42"/>
        <v>2000</v>
      </c>
      <c r="K91" s="1"/>
    </row>
    <row r="92" spans="1:11">
      <c r="A92" s="11"/>
      <c r="B92" s="36" t="s">
        <v>5</v>
      </c>
      <c r="C92" s="42">
        <f>SUM(D92:J92)</f>
        <v>2756.4</v>
      </c>
      <c r="D92" s="42">
        <f>SUM(D97)</f>
        <v>2756.4</v>
      </c>
      <c r="E92" s="42">
        <f t="shared" ref="E92:J92" si="43">SUM(E97)</f>
        <v>0</v>
      </c>
      <c r="F92" s="42">
        <f t="shared" si="43"/>
        <v>0</v>
      </c>
      <c r="G92" s="42">
        <f t="shared" si="43"/>
        <v>0</v>
      </c>
      <c r="H92" s="42">
        <f t="shared" si="43"/>
        <v>0</v>
      </c>
      <c r="I92" s="42">
        <f t="shared" si="43"/>
        <v>0</v>
      </c>
      <c r="J92" s="42">
        <f t="shared" si="43"/>
        <v>0</v>
      </c>
      <c r="K92" s="1"/>
    </row>
    <row r="93" spans="1:11">
      <c r="A93" s="11"/>
      <c r="B93" s="70" t="s">
        <v>92</v>
      </c>
      <c r="C93" s="42">
        <f>SUM(D93:J93)</f>
        <v>0</v>
      </c>
      <c r="D93" s="42">
        <f>SUM(D98)</f>
        <v>0</v>
      </c>
      <c r="E93" s="42">
        <f t="shared" ref="E93:J93" si="44">SUM(E98)</f>
        <v>0</v>
      </c>
      <c r="F93" s="42">
        <f t="shared" si="44"/>
        <v>0</v>
      </c>
      <c r="G93" s="42">
        <f t="shared" si="44"/>
        <v>0</v>
      </c>
      <c r="H93" s="42">
        <f t="shared" si="44"/>
        <v>0</v>
      </c>
      <c r="I93" s="42">
        <f t="shared" si="44"/>
        <v>0</v>
      </c>
      <c r="J93" s="42">
        <f t="shared" si="44"/>
        <v>0</v>
      </c>
      <c r="K93" s="14"/>
    </row>
    <row r="94" spans="1:11" ht="40.5" customHeight="1">
      <c r="A94" s="124" t="s">
        <v>54</v>
      </c>
      <c r="B94" s="125"/>
      <c r="C94" s="125"/>
      <c r="D94" s="125"/>
      <c r="E94" s="125"/>
      <c r="F94" s="125"/>
      <c r="G94" s="125"/>
      <c r="H94" s="125"/>
      <c r="I94" s="125"/>
      <c r="J94" s="125"/>
      <c r="K94" s="126"/>
    </row>
    <row r="95" spans="1:11">
      <c r="A95" s="13"/>
      <c r="B95" s="15" t="s">
        <v>19</v>
      </c>
      <c r="C95" s="38">
        <f>SUM(C96:C98)</f>
        <v>17187.400000000001</v>
      </c>
      <c r="D95" s="38">
        <f>SUM(D96:D98)</f>
        <v>3187.4</v>
      </c>
      <c r="E95" s="38">
        <f t="shared" ref="E95:J95" si="45">SUM(E96:E98)</f>
        <v>4000</v>
      </c>
      <c r="F95" s="38">
        <f t="shared" si="45"/>
        <v>2000</v>
      </c>
      <c r="G95" s="38">
        <f t="shared" si="45"/>
        <v>2000</v>
      </c>
      <c r="H95" s="38">
        <f t="shared" si="45"/>
        <v>2000</v>
      </c>
      <c r="I95" s="38">
        <f t="shared" si="45"/>
        <v>2000</v>
      </c>
      <c r="J95" s="38">
        <f t="shared" si="45"/>
        <v>2000</v>
      </c>
      <c r="K95" s="122">
        <v>27</v>
      </c>
    </row>
    <row r="96" spans="1:11">
      <c r="A96" s="11"/>
      <c r="B96" s="16" t="s">
        <v>4</v>
      </c>
      <c r="C96" s="46">
        <f>SUM(D96:J96)</f>
        <v>14431</v>
      </c>
      <c r="D96" s="46">
        <v>431</v>
      </c>
      <c r="E96" s="46">
        <v>4000</v>
      </c>
      <c r="F96" s="40">
        <v>2000</v>
      </c>
      <c r="G96" s="40">
        <f t="shared" ref="G96:J97" si="46">SUM(F96)</f>
        <v>2000</v>
      </c>
      <c r="H96" s="40">
        <f t="shared" si="46"/>
        <v>2000</v>
      </c>
      <c r="I96" s="40">
        <f t="shared" si="46"/>
        <v>2000</v>
      </c>
      <c r="J96" s="40">
        <f t="shared" si="46"/>
        <v>2000</v>
      </c>
      <c r="K96" s="129"/>
    </row>
    <row r="97" spans="1:11">
      <c r="A97" s="11"/>
      <c r="B97" s="16" t="s">
        <v>5</v>
      </c>
      <c r="C97" s="46">
        <f>SUM(D97:J97)</f>
        <v>2756.4</v>
      </c>
      <c r="D97" s="46">
        <v>2756.4</v>
      </c>
      <c r="E97" s="46">
        <v>0</v>
      </c>
      <c r="F97" s="40">
        <f>SUM(E97*1.05)</f>
        <v>0</v>
      </c>
      <c r="G97" s="40">
        <f t="shared" si="46"/>
        <v>0</v>
      </c>
      <c r="H97" s="40">
        <f t="shared" si="46"/>
        <v>0</v>
      </c>
      <c r="I97" s="40">
        <f t="shared" si="46"/>
        <v>0</v>
      </c>
      <c r="J97" s="40">
        <f t="shared" si="46"/>
        <v>0</v>
      </c>
      <c r="K97" s="129"/>
    </row>
    <row r="98" spans="1:11">
      <c r="A98" s="11"/>
      <c r="B98" s="70" t="s">
        <v>92</v>
      </c>
      <c r="C98" s="46">
        <f>SUM(D98:J98)</f>
        <v>0</v>
      </c>
      <c r="D98" s="46">
        <v>0</v>
      </c>
      <c r="E98" s="46">
        <v>0</v>
      </c>
      <c r="F98" s="40">
        <v>0</v>
      </c>
      <c r="G98" s="40">
        <f>SUM(F98)</f>
        <v>0</v>
      </c>
      <c r="H98" s="40">
        <f>SUM(G98)</f>
        <v>0</v>
      </c>
      <c r="I98" s="40">
        <f>SUM(H98)</f>
        <v>0</v>
      </c>
      <c r="J98" s="40">
        <f>SUM(I98)</f>
        <v>0</v>
      </c>
      <c r="K98" s="123"/>
    </row>
    <row r="99" spans="1:11" ht="17.25" customHeight="1">
      <c r="A99" s="130" t="s">
        <v>13</v>
      </c>
      <c r="B99" s="131"/>
      <c r="C99" s="131"/>
      <c r="D99" s="131"/>
      <c r="E99" s="131"/>
      <c r="F99" s="131"/>
      <c r="G99" s="131"/>
      <c r="H99" s="131"/>
      <c r="I99" s="131"/>
      <c r="J99" s="131"/>
      <c r="K99" s="132"/>
    </row>
    <row r="100" spans="1:11" ht="37.5" customHeight="1">
      <c r="A100" s="74"/>
      <c r="B100" s="73" t="s">
        <v>14</v>
      </c>
      <c r="C100" s="84">
        <f>SUM(D100:J100)</f>
        <v>19506.499999999996</v>
      </c>
      <c r="D100" s="84">
        <f>SUM(D101:D102)</f>
        <v>4360</v>
      </c>
      <c r="E100" s="84">
        <f t="shared" ref="E100:J100" si="47">SUM(E101:E102)</f>
        <v>2467.5</v>
      </c>
      <c r="F100" s="84">
        <f t="shared" si="47"/>
        <v>2535.8000000000002</v>
      </c>
      <c r="G100" s="84">
        <f t="shared" si="47"/>
        <v>2535.8000000000002</v>
      </c>
      <c r="H100" s="84">
        <f t="shared" si="47"/>
        <v>2535.8000000000002</v>
      </c>
      <c r="I100" s="84">
        <f t="shared" si="47"/>
        <v>2535.8000000000002</v>
      </c>
      <c r="J100" s="84">
        <f t="shared" si="47"/>
        <v>2535.8000000000002</v>
      </c>
      <c r="K100" s="83"/>
    </row>
    <row r="101" spans="1:11">
      <c r="A101" s="74"/>
      <c r="B101" s="70" t="s">
        <v>4</v>
      </c>
      <c r="C101" s="82">
        <f>SUM(D101:J101)</f>
        <v>18918.499999999996</v>
      </c>
      <c r="D101" s="82">
        <f>SUM(D105+D113+D117+D120)</f>
        <v>3772</v>
      </c>
      <c r="E101" s="82">
        <f t="shared" ref="E101:J101" si="48">SUM(E105+E113+E117+E120)</f>
        <v>2467.5</v>
      </c>
      <c r="F101" s="82">
        <f t="shared" si="48"/>
        <v>2535.8000000000002</v>
      </c>
      <c r="G101" s="82">
        <f t="shared" si="48"/>
        <v>2535.8000000000002</v>
      </c>
      <c r="H101" s="82">
        <f t="shared" si="48"/>
        <v>2535.8000000000002</v>
      </c>
      <c r="I101" s="82">
        <f t="shared" si="48"/>
        <v>2535.8000000000002</v>
      </c>
      <c r="J101" s="82">
        <f t="shared" si="48"/>
        <v>2535.8000000000002</v>
      </c>
      <c r="K101" s="83"/>
    </row>
    <row r="102" spans="1:11">
      <c r="A102" s="74"/>
      <c r="B102" s="95" t="s">
        <v>5</v>
      </c>
      <c r="C102" s="82">
        <f>SUM(D102:J102)</f>
        <v>588</v>
      </c>
      <c r="D102" s="82">
        <f>SUM(D114)</f>
        <v>588</v>
      </c>
      <c r="E102" s="82">
        <f t="shared" ref="E102:J102" si="49">SUM(E114)</f>
        <v>0</v>
      </c>
      <c r="F102" s="82">
        <f t="shared" si="49"/>
        <v>0</v>
      </c>
      <c r="G102" s="82">
        <f t="shared" si="49"/>
        <v>0</v>
      </c>
      <c r="H102" s="82">
        <f t="shared" si="49"/>
        <v>0</v>
      </c>
      <c r="I102" s="82">
        <f t="shared" si="49"/>
        <v>0</v>
      </c>
      <c r="J102" s="82">
        <f t="shared" si="49"/>
        <v>0</v>
      </c>
      <c r="K102" s="83"/>
    </row>
    <row r="103" spans="1:11" ht="31.5" customHeight="1">
      <c r="A103" s="136" t="s">
        <v>75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6"/>
    </row>
    <row r="104" spans="1:11">
      <c r="A104" s="11"/>
      <c r="B104" s="15" t="s">
        <v>76</v>
      </c>
      <c r="C104" s="33">
        <f>SUM(D104:J104)</f>
        <v>3794.0000000000009</v>
      </c>
      <c r="D104" s="38">
        <f t="shared" ref="D104:J104" si="50">SUM(D105:D106)</f>
        <v>1200</v>
      </c>
      <c r="E104" s="38">
        <f t="shared" si="50"/>
        <v>415</v>
      </c>
      <c r="F104" s="38">
        <f t="shared" si="50"/>
        <v>435.8</v>
      </c>
      <c r="G104" s="38">
        <f t="shared" si="50"/>
        <v>435.8</v>
      </c>
      <c r="H104" s="38">
        <f t="shared" si="50"/>
        <v>435.8</v>
      </c>
      <c r="I104" s="38">
        <f t="shared" si="50"/>
        <v>435.8</v>
      </c>
      <c r="J104" s="38">
        <f t="shared" si="50"/>
        <v>435.8</v>
      </c>
      <c r="K104" s="148" t="s">
        <v>94</v>
      </c>
    </row>
    <row r="105" spans="1:11">
      <c r="A105" s="11"/>
      <c r="B105" s="16" t="s">
        <v>4</v>
      </c>
      <c r="C105" s="32">
        <f>SUM(D105:J105)</f>
        <v>3794.0000000000009</v>
      </c>
      <c r="D105" s="39">
        <f>SUM(D110)</f>
        <v>1200</v>
      </c>
      <c r="E105" s="39">
        <f t="shared" ref="E105:J105" si="51">SUM(E110)</f>
        <v>415</v>
      </c>
      <c r="F105" s="39">
        <f t="shared" si="51"/>
        <v>435.8</v>
      </c>
      <c r="G105" s="39">
        <f t="shared" si="51"/>
        <v>435.8</v>
      </c>
      <c r="H105" s="39">
        <f t="shared" si="51"/>
        <v>435.8</v>
      </c>
      <c r="I105" s="39">
        <f t="shared" si="51"/>
        <v>435.8</v>
      </c>
      <c r="J105" s="39">
        <f t="shared" si="51"/>
        <v>435.8</v>
      </c>
      <c r="K105" s="149"/>
    </row>
    <row r="106" spans="1:11">
      <c r="A106" s="11"/>
      <c r="B106" s="16" t="s">
        <v>5</v>
      </c>
      <c r="C106" s="32">
        <f>SUM(D106:J106)</f>
        <v>0</v>
      </c>
      <c r="D106" s="39">
        <f>SUM(D107)</f>
        <v>0</v>
      </c>
      <c r="E106" s="39">
        <f t="shared" ref="E106:J106" si="52">SUM(E107)</f>
        <v>0</v>
      </c>
      <c r="F106" s="39">
        <f t="shared" si="52"/>
        <v>0</v>
      </c>
      <c r="G106" s="39">
        <f t="shared" si="52"/>
        <v>0</v>
      </c>
      <c r="H106" s="39">
        <f t="shared" si="52"/>
        <v>0</v>
      </c>
      <c r="I106" s="39">
        <f t="shared" si="52"/>
        <v>0</v>
      </c>
      <c r="J106" s="39">
        <f t="shared" si="52"/>
        <v>0</v>
      </c>
      <c r="K106" s="150"/>
    </row>
    <row r="107" spans="1:11">
      <c r="A107" s="5"/>
      <c r="B107" s="70" t="s">
        <v>92</v>
      </c>
      <c r="C107" s="32">
        <f>SUM(D107:J107)</f>
        <v>0</v>
      </c>
      <c r="D107" s="58">
        <v>0</v>
      </c>
      <c r="E107" s="32">
        <v>0</v>
      </c>
      <c r="F107" s="32">
        <v>0</v>
      </c>
      <c r="G107" s="40">
        <f>SUM(F107)</f>
        <v>0</v>
      </c>
      <c r="H107" s="40">
        <f>SUM(G107)</f>
        <v>0</v>
      </c>
      <c r="I107" s="40">
        <f>SUM(H107)</f>
        <v>0</v>
      </c>
      <c r="J107" s="40">
        <f>SUM(I107)</f>
        <v>0</v>
      </c>
      <c r="K107" s="64"/>
    </row>
    <row r="108" spans="1:11">
      <c r="A108" s="143" t="s">
        <v>77</v>
      </c>
      <c r="B108" s="144"/>
      <c r="C108" s="144"/>
      <c r="D108" s="144"/>
      <c r="E108" s="144"/>
      <c r="F108" s="144"/>
      <c r="G108" s="144"/>
      <c r="H108" s="144"/>
      <c r="I108" s="144"/>
      <c r="J108" s="144"/>
      <c r="K108" s="145"/>
    </row>
    <row r="109" spans="1:11">
      <c r="A109" s="5"/>
      <c r="B109" s="51" t="s">
        <v>64</v>
      </c>
      <c r="C109" s="59">
        <f t="shared" ref="C109:J109" si="53">SUM(C110)</f>
        <v>3794.0000000000009</v>
      </c>
      <c r="D109" s="59">
        <f t="shared" si="53"/>
        <v>1200</v>
      </c>
      <c r="E109" s="59">
        <f t="shared" si="53"/>
        <v>415</v>
      </c>
      <c r="F109" s="59">
        <f t="shared" si="53"/>
        <v>435.8</v>
      </c>
      <c r="G109" s="59">
        <f t="shared" si="53"/>
        <v>435.8</v>
      </c>
      <c r="H109" s="59">
        <f t="shared" si="53"/>
        <v>435.8</v>
      </c>
      <c r="I109" s="59">
        <f t="shared" si="53"/>
        <v>435.8</v>
      </c>
      <c r="J109" s="59">
        <f t="shared" si="53"/>
        <v>435.8</v>
      </c>
      <c r="K109" s="122"/>
    </row>
    <row r="110" spans="1:11">
      <c r="A110" s="5"/>
      <c r="B110" s="16" t="s">
        <v>4</v>
      </c>
      <c r="C110" s="32">
        <f>SUM(D110:J110)</f>
        <v>3794.0000000000009</v>
      </c>
      <c r="D110" s="32">
        <v>1200</v>
      </c>
      <c r="E110" s="32">
        <v>415</v>
      </c>
      <c r="F110" s="32">
        <v>435.8</v>
      </c>
      <c r="G110" s="32">
        <f>SUM(F110)</f>
        <v>435.8</v>
      </c>
      <c r="H110" s="32">
        <f>SUM(G110)</f>
        <v>435.8</v>
      </c>
      <c r="I110" s="32">
        <f>SUM(H110)</f>
        <v>435.8</v>
      </c>
      <c r="J110" s="32">
        <f>SUM(I110)</f>
        <v>435.8</v>
      </c>
      <c r="K110" s="123"/>
    </row>
    <row r="111" spans="1:11" ht="28.5" customHeight="1">
      <c r="A111" s="124" t="s">
        <v>63</v>
      </c>
      <c r="B111" s="125"/>
      <c r="C111" s="125"/>
      <c r="D111" s="125"/>
      <c r="E111" s="125"/>
      <c r="F111" s="125"/>
      <c r="G111" s="125"/>
      <c r="H111" s="125"/>
      <c r="I111" s="125"/>
      <c r="J111" s="125"/>
      <c r="K111" s="126"/>
    </row>
    <row r="112" spans="1:11">
      <c r="A112" s="11"/>
      <c r="B112" s="15" t="s">
        <v>15</v>
      </c>
      <c r="C112" s="38">
        <f>SUM(C113:C114)</f>
        <v>15230</v>
      </c>
      <c r="D112" s="38">
        <f>SUM(D113:D114)</f>
        <v>2730</v>
      </c>
      <c r="E112" s="38">
        <f t="shared" ref="E112:J112" si="54">SUM(E113:E114)</f>
        <v>2000</v>
      </c>
      <c r="F112" s="38">
        <f t="shared" si="54"/>
        <v>2100</v>
      </c>
      <c r="G112" s="38">
        <f t="shared" si="54"/>
        <v>2100</v>
      </c>
      <c r="H112" s="38">
        <f t="shared" si="54"/>
        <v>2100</v>
      </c>
      <c r="I112" s="38">
        <f t="shared" si="54"/>
        <v>2100</v>
      </c>
      <c r="J112" s="38">
        <f t="shared" si="54"/>
        <v>2100</v>
      </c>
      <c r="K112" s="148">
        <v>26</v>
      </c>
    </row>
    <row r="113" spans="1:11">
      <c r="A113" s="11"/>
      <c r="B113" s="16" t="s">
        <v>4</v>
      </c>
      <c r="C113" s="39">
        <f>SUM(D113:J113)</f>
        <v>14642</v>
      </c>
      <c r="D113" s="39">
        <v>2142</v>
      </c>
      <c r="E113" s="39">
        <v>2000</v>
      </c>
      <c r="F113" s="32">
        <v>2100</v>
      </c>
      <c r="G113" s="40">
        <f t="shared" ref="G113:J114" si="55">SUM(F113)</f>
        <v>2100</v>
      </c>
      <c r="H113" s="40">
        <f t="shared" si="55"/>
        <v>2100</v>
      </c>
      <c r="I113" s="40">
        <f t="shared" si="55"/>
        <v>2100</v>
      </c>
      <c r="J113" s="40">
        <f t="shared" si="55"/>
        <v>2100</v>
      </c>
      <c r="K113" s="149"/>
    </row>
    <row r="114" spans="1:11">
      <c r="A114" s="11"/>
      <c r="B114" s="16" t="s">
        <v>5</v>
      </c>
      <c r="C114" s="39">
        <f>SUM(D114:J114)</f>
        <v>588</v>
      </c>
      <c r="D114" s="39">
        <v>588</v>
      </c>
      <c r="E114" s="39">
        <v>0</v>
      </c>
      <c r="F114" s="32">
        <v>0</v>
      </c>
      <c r="G114" s="40">
        <v>0</v>
      </c>
      <c r="H114" s="40">
        <f t="shared" si="55"/>
        <v>0</v>
      </c>
      <c r="I114" s="40">
        <f t="shared" si="55"/>
        <v>0</v>
      </c>
      <c r="J114" s="40">
        <f t="shared" si="55"/>
        <v>0</v>
      </c>
      <c r="K114" s="150"/>
    </row>
    <row r="115" spans="1:11">
      <c r="A115" s="136" t="s">
        <v>55</v>
      </c>
      <c r="B115" s="125"/>
      <c r="C115" s="125"/>
      <c r="D115" s="125"/>
      <c r="E115" s="125"/>
      <c r="F115" s="125"/>
      <c r="G115" s="125"/>
      <c r="H115" s="125"/>
      <c r="I115" s="125"/>
      <c r="J115" s="125"/>
      <c r="K115" s="126"/>
    </row>
    <row r="116" spans="1:11">
      <c r="A116" s="11"/>
      <c r="B116" s="15" t="s">
        <v>15</v>
      </c>
      <c r="C116" s="43">
        <f>SUM(D116:J116)</f>
        <v>380</v>
      </c>
      <c r="D116" s="41">
        <f>SUM(D117)</f>
        <v>380</v>
      </c>
      <c r="E116" s="41">
        <f t="shared" ref="E116:J116" si="56">SUM(E117)</f>
        <v>0</v>
      </c>
      <c r="F116" s="41">
        <f t="shared" si="56"/>
        <v>0</v>
      </c>
      <c r="G116" s="41">
        <f t="shared" si="56"/>
        <v>0</v>
      </c>
      <c r="H116" s="41">
        <f t="shared" si="56"/>
        <v>0</v>
      </c>
      <c r="I116" s="41">
        <f t="shared" si="56"/>
        <v>0</v>
      </c>
      <c r="J116" s="41">
        <f t="shared" si="56"/>
        <v>0</v>
      </c>
      <c r="K116" s="148">
        <v>28</v>
      </c>
    </row>
    <row r="117" spans="1:11">
      <c r="A117" s="11"/>
      <c r="B117" s="16" t="s">
        <v>4</v>
      </c>
      <c r="C117" s="44">
        <f>SUM(D117:J117)</f>
        <v>380</v>
      </c>
      <c r="D117" s="42">
        <v>380</v>
      </c>
      <c r="E117" s="42">
        <v>0</v>
      </c>
      <c r="F117" s="40">
        <v>0</v>
      </c>
      <c r="G117" s="40">
        <f>SUM(F117)</f>
        <v>0</v>
      </c>
      <c r="H117" s="40">
        <f>SUM(G117)</f>
        <v>0</v>
      </c>
      <c r="I117" s="40">
        <f>SUM(H117)</f>
        <v>0</v>
      </c>
      <c r="J117" s="40">
        <f>SUM(I117)</f>
        <v>0</v>
      </c>
      <c r="K117" s="149"/>
    </row>
    <row r="118" spans="1:11">
      <c r="A118" s="136" t="s">
        <v>56</v>
      </c>
      <c r="B118" s="125"/>
      <c r="C118" s="125"/>
      <c r="D118" s="125"/>
      <c r="E118" s="125"/>
      <c r="F118" s="125"/>
      <c r="G118" s="125"/>
      <c r="H118" s="125"/>
      <c r="I118" s="125"/>
      <c r="J118" s="125"/>
      <c r="K118" s="126"/>
    </row>
    <row r="119" spans="1:11">
      <c r="A119" s="11"/>
      <c r="B119" s="15" t="s">
        <v>15</v>
      </c>
      <c r="C119" s="43">
        <f>SUM(D119:J119)</f>
        <v>102.5</v>
      </c>
      <c r="D119" s="41">
        <f>SUM(D120)</f>
        <v>50</v>
      </c>
      <c r="E119" s="41">
        <f t="shared" ref="E119:J119" si="57">SUM(E120)</f>
        <v>52.5</v>
      </c>
      <c r="F119" s="41">
        <f t="shared" si="57"/>
        <v>0</v>
      </c>
      <c r="G119" s="41">
        <f t="shared" si="57"/>
        <v>0</v>
      </c>
      <c r="H119" s="41">
        <f t="shared" si="57"/>
        <v>0</v>
      </c>
      <c r="I119" s="41">
        <f t="shared" si="57"/>
        <v>0</v>
      </c>
      <c r="J119" s="41">
        <f t="shared" si="57"/>
        <v>0</v>
      </c>
      <c r="K119" s="148">
        <v>29</v>
      </c>
    </row>
    <row r="120" spans="1:11">
      <c r="A120" s="11"/>
      <c r="B120" s="16" t="s">
        <v>4</v>
      </c>
      <c r="C120" s="44">
        <f>SUM(D120:J120)</f>
        <v>102.5</v>
      </c>
      <c r="D120" s="42">
        <v>50</v>
      </c>
      <c r="E120" s="42">
        <v>52.5</v>
      </c>
      <c r="F120" s="40">
        <v>0</v>
      </c>
      <c r="G120" s="40">
        <f>SUM(F120)</f>
        <v>0</v>
      </c>
      <c r="H120" s="40">
        <f>SUM(G120)</f>
        <v>0</v>
      </c>
      <c r="I120" s="40">
        <f>SUM(H120)</f>
        <v>0</v>
      </c>
      <c r="J120" s="40">
        <f>SUM(I120)</f>
        <v>0</v>
      </c>
      <c r="K120" s="149"/>
    </row>
    <row r="121" spans="1:11" ht="14.25" customHeight="1">
      <c r="A121" s="116" t="s">
        <v>21</v>
      </c>
      <c r="B121" s="117"/>
      <c r="C121" s="117"/>
      <c r="D121" s="117"/>
      <c r="E121" s="117"/>
      <c r="F121" s="117"/>
      <c r="G121" s="117"/>
      <c r="H121" s="117"/>
      <c r="I121" s="117"/>
      <c r="J121" s="117"/>
      <c r="K121" s="118"/>
    </row>
    <row r="122" spans="1:11" ht="27">
      <c r="A122" s="74"/>
      <c r="B122" s="73" t="s">
        <v>41</v>
      </c>
      <c r="C122" s="76">
        <f>SUM(C123:C123)</f>
        <v>2706.9999999999995</v>
      </c>
      <c r="D122" s="76">
        <f>SUM(D123)</f>
        <v>1513</v>
      </c>
      <c r="E122" s="76">
        <f t="shared" ref="E122:J122" si="58">SUM(E123)</f>
        <v>191</v>
      </c>
      <c r="F122" s="76">
        <f t="shared" si="58"/>
        <v>200.6</v>
      </c>
      <c r="G122" s="76">
        <f t="shared" si="58"/>
        <v>200.6</v>
      </c>
      <c r="H122" s="76">
        <f t="shared" si="58"/>
        <v>200.6</v>
      </c>
      <c r="I122" s="76">
        <f t="shared" si="58"/>
        <v>200.6</v>
      </c>
      <c r="J122" s="76">
        <f t="shared" si="58"/>
        <v>200.6</v>
      </c>
      <c r="K122" s="93"/>
    </row>
    <row r="123" spans="1:11">
      <c r="A123" s="74"/>
      <c r="B123" s="70" t="s">
        <v>4</v>
      </c>
      <c r="C123" s="71">
        <f>SUM(D123:J123)</f>
        <v>2706.9999999999995</v>
      </c>
      <c r="D123" s="71">
        <f>SUM(D135)</f>
        <v>1513</v>
      </c>
      <c r="E123" s="71">
        <f t="shared" ref="E123:J123" si="59">SUM(E135)</f>
        <v>191</v>
      </c>
      <c r="F123" s="71">
        <f t="shared" si="59"/>
        <v>200.6</v>
      </c>
      <c r="G123" s="71">
        <f t="shared" si="59"/>
        <v>200.6</v>
      </c>
      <c r="H123" s="71">
        <f t="shared" si="59"/>
        <v>200.6</v>
      </c>
      <c r="I123" s="71">
        <f t="shared" si="59"/>
        <v>200.6</v>
      </c>
      <c r="J123" s="71">
        <f t="shared" si="59"/>
        <v>200.6</v>
      </c>
      <c r="K123" s="75"/>
    </row>
    <row r="124" spans="1:11" ht="15" customHeight="1">
      <c r="A124" s="130" t="s">
        <v>10</v>
      </c>
      <c r="B124" s="131"/>
      <c r="C124" s="131"/>
      <c r="D124" s="131"/>
      <c r="E124" s="131"/>
      <c r="F124" s="131"/>
      <c r="G124" s="131"/>
      <c r="H124" s="131"/>
      <c r="I124" s="131"/>
      <c r="J124" s="131"/>
      <c r="K124" s="132"/>
    </row>
    <row r="125" spans="1:11" ht="40.5">
      <c r="A125" s="74"/>
      <c r="B125" s="73" t="s">
        <v>37</v>
      </c>
      <c r="C125" s="85">
        <v>0</v>
      </c>
      <c r="D125" s="85">
        <v>0</v>
      </c>
      <c r="E125" s="85">
        <v>0</v>
      </c>
      <c r="F125" s="85">
        <v>0</v>
      </c>
      <c r="G125" s="85">
        <v>0</v>
      </c>
      <c r="H125" s="85">
        <v>0</v>
      </c>
      <c r="I125" s="86">
        <v>0</v>
      </c>
      <c r="J125" s="86">
        <v>0</v>
      </c>
      <c r="K125" s="87"/>
    </row>
    <row r="126" spans="1:11">
      <c r="A126" s="74"/>
      <c r="B126" s="70" t="s">
        <v>4</v>
      </c>
      <c r="C126" s="88">
        <v>0</v>
      </c>
      <c r="D126" s="88">
        <v>0</v>
      </c>
      <c r="E126" s="88">
        <v>0</v>
      </c>
      <c r="F126" s="88">
        <v>0</v>
      </c>
      <c r="G126" s="88">
        <v>0</v>
      </c>
      <c r="H126" s="88">
        <v>0</v>
      </c>
      <c r="I126" s="88">
        <v>0</v>
      </c>
      <c r="J126" s="88">
        <v>0</v>
      </c>
      <c r="K126" s="75"/>
    </row>
    <row r="127" spans="1:11" ht="15" customHeight="1">
      <c r="A127" s="133" t="s">
        <v>11</v>
      </c>
      <c r="B127" s="134"/>
      <c r="C127" s="134"/>
      <c r="D127" s="134"/>
      <c r="E127" s="134"/>
      <c r="F127" s="134"/>
      <c r="G127" s="134"/>
      <c r="H127" s="134"/>
      <c r="I127" s="134"/>
      <c r="J127" s="134"/>
      <c r="K127" s="135"/>
    </row>
    <row r="128" spans="1:11" ht="51" customHeight="1">
      <c r="A128" s="11"/>
      <c r="B128" s="15" t="s">
        <v>39</v>
      </c>
      <c r="C128" s="26">
        <f>SUM(C129)</f>
        <v>0</v>
      </c>
      <c r="D128" s="26">
        <f t="shared" ref="D128:J128" si="60">SUM(D129)</f>
        <v>0</v>
      </c>
      <c r="E128" s="26">
        <f t="shared" si="60"/>
        <v>0</v>
      </c>
      <c r="F128" s="26">
        <f t="shared" si="60"/>
        <v>0</v>
      </c>
      <c r="G128" s="26">
        <f t="shared" si="60"/>
        <v>0</v>
      </c>
      <c r="H128" s="26">
        <f t="shared" si="60"/>
        <v>0</v>
      </c>
      <c r="I128" s="26">
        <f t="shared" si="60"/>
        <v>0</v>
      </c>
      <c r="J128" s="26">
        <f t="shared" si="60"/>
        <v>0</v>
      </c>
      <c r="K128" s="12"/>
    </row>
    <row r="129" spans="1:11">
      <c r="A129" s="11"/>
      <c r="B129" s="22" t="s">
        <v>4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6"/>
    </row>
    <row r="130" spans="1:11" ht="12" customHeight="1">
      <c r="A130" s="133" t="s">
        <v>12</v>
      </c>
      <c r="B130" s="134"/>
      <c r="C130" s="134"/>
      <c r="D130" s="134"/>
      <c r="E130" s="134"/>
      <c r="F130" s="134"/>
      <c r="G130" s="134"/>
      <c r="H130" s="134"/>
      <c r="I130" s="134"/>
      <c r="J130" s="134"/>
      <c r="K130" s="135"/>
    </row>
    <row r="131" spans="1:11">
      <c r="A131" s="13"/>
      <c r="B131" s="15" t="s">
        <v>40</v>
      </c>
      <c r="C131" s="27">
        <f>SUM(A133)</f>
        <v>0</v>
      </c>
      <c r="D131" s="27">
        <v>0</v>
      </c>
      <c r="E131" s="27">
        <v>0</v>
      </c>
      <c r="F131" s="27">
        <v>0</v>
      </c>
      <c r="G131" s="27">
        <v>0</v>
      </c>
      <c r="H131" s="27">
        <v>0</v>
      </c>
      <c r="I131" s="27">
        <v>0</v>
      </c>
      <c r="J131" s="27">
        <v>0</v>
      </c>
      <c r="K131" s="13"/>
    </row>
    <row r="132" spans="1:11">
      <c r="A132" s="11"/>
      <c r="B132" s="22" t="s">
        <v>4</v>
      </c>
      <c r="C132" s="24">
        <v>0</v>
      </c>
      <c r="D132" s="24">
        <v>0</v>
      </c>
      <c r="E132" s="24">
        <v>0</v>
      </c>
      <c r="F132" s="24">
        <v>0</v>
      </c>
      <c r="G132" s="24">
        <v>0</v>
      </c>
      <c r="H132" s="24">
        <v>0</v>
      </c>
      <c r="I132" s="24">
        <v>0</v>
      </c>
      <c r="J132" s="24">
        <v>0</v>
      </c>
      <c r="K132" s="1"/>
    </row>
    <row r="133" spans="1:11" ht="12" customHeight="1">
      <c r="A133" s="133" t="s">
        <v>13</v>
      </c>
      <c r="B133" s="134"/>
      <c r="C133" s="134"/>
      <c r="D133" s="134"/>
      <c r="E133" s="134"/>
      <c r="F133" s="134"/>
      <c r="G133" s="134"/>
      <c r="H133" s="134"/>
      <c r="I133" s="134"/>
      <c r="J133" s="134"/>
      <c r="K133" s="135"/>
    </row>
    <row r="134" spans="1:11">
      <c r="A134" s="89"/>
      <c r="B134" s="73" t="s">
        <v>19</v>
      </c>
      <c r="C134" s="76">
        <f t="shared" ref="C134:J134" si="61">SUM(C135:C135)</f>
        <v>2706.9999999999995</v>
      </c>
      <c r="D134" s="76">
        <f t="shared" si="61"/>
        <v>1513</v>
      </c>
      <c r="E134" s="76">
        <f t="shared" si="61"/>
        <v>191</v>
      </c>
      <c r="F134" s="76">
        <f t="shared" si="61"/>
        <v>200.6</v>
      </c>
      <c r="G134" s="76">
        <f t="shared" si="61"/>
        <v>200.6</v>
      </c>
      <c r="H134" s="76">
        <f t="shared" si="61"/>
        <v>200.6</v>
      </c>
      <c r="I134" s="76">
        <f t="shared" si="61"/>
        <v>200.6</v>
      </c>
      <c r="J134" s="76">
        <f t="shared" si="61"/>
        <v>200.6</v>
      </c>
      <c r="K134" s="89"/>
    </row>
    <row r="135" spans="1:11">
      <c r="A135" s="74"/>
      <c r="B135" s="70" t="s">
        <v>4</v>
      </c>
      <c r="C135" s="71">
        <f>SUM(D135:J135)</f>
        <v>2706.9999999999995</v>
      </c>
      <c r="D135" s="71">
        <f>SUM(D138)</f>
        <v>1513</v>
      </c>
      <c r="E135" s="71">
        <f t="shared" ref="E135:J135" si="62">SUM(E138)</f>
        <v>191</v>
      </c>
      <c r="F135" s="71">
        <f t="shared" si="62"/>
        <v>200.6</v>
      </c>
      <c r="G135" s="71">
        <f t="shared" si="62"/>
        <v>200.6</v>
      </c>
      <c r="H135" s="71">
        <f t="shared" si="62"/>
        <v>200.6</v>
      </c>
      <c r="I135" s="71">
        <f t="shared" si="62"/>
        <v>200.6</v>
      </c>
      <c r="J135" s="71">
        <f t="shared" si="62"/>
        <v>200.6</v>
      </c>
      <c r="K135" s="75"/>
    </row>
    <row r="136" spans="1:11" ht="12.75" customHeight="1">
      <c r="A136" s="136" t="s">
        <v>57</v>
      </c>
      <c r="B136" s="125"/>
      <c r="C136" s="125"/>
      <c r="D136" s="125"/>
      <c r="E136" s="125"/>
      <c r="F136" s="125"/>
      <c r="G136" s="125"/>
      <c r="H136" s="125"/>
      <c r="I136" s="125"/>
      <c r="J136" s="125"/>
      <c r="K136" s="126"/>
    </row>
    <row r="137" spans="1:11">
      <c r="A137" s="13"/>
      <c r="B137" s="15" t="s">
        <v>40</v>
      </c>
      <c r="C137" s="33">
        <f>SUM(D137:J137)</f>
        <v>2706.9999999999995</v>
      </c>
      <c r="D137" s="33">
        <f>SUM(D138)</f>
        <v>1513</v>
      </c>
      <c r="E137" s="33">
        <f t="shared" ref="E137:J137" si="63">SUM(E138)</f>
        <v>191</v>
      </c>
      <c r="F137" s="33">
        <f t="shared" si="63"/>
        <v>200.6</v>
      </c>
      <c r="G137" s="33">
        <f t="shared" si="63"/>
        <v>200.6</v>
      </c>
      <c r="H137" s="33">
        <f t="shared" si="63"/>
        <v>200.6</v>
      </c>
      <c r="I137" s="33">
        <f t="shared" si="63"/>
        <v>200.6</v>
      </c>
      <c r="J137" s="33">
        <f t="shared" si="63"/>
        <v>200.6</v>
      </c>
      <c r="K137" s="122">
        <v>33</v>
      </c>
    </row>
    <row r="138" spans="1:11">
      <c r="A138" s="49"/>
      <c r="B138" s="54" t="s">
        <v>4</v>
      </c>
      <c r="C138" s="60">
        <f>SUM(D138:J138)</f>
        <v>2706.9999999999995</v>
      </c>
      <c r="D138" s="60">
        <f>SUM(D141)</f>
        <v>1513</v>
      </c>
      <c r="E138" s="60">
        <f t="shared" ref="E138:J138" si="64">SUM(E141)</f>
        <v>191</v>
      </c>
      <c r="F138" s="60">
        <f t="shared" si="64"/>
        <v>200.6</v>
      </c>
      <c r="G138" s="60">
        <f t="shared" si="64"/>
        <v>200.6</v>
      </c>
      <c r="H138" s="60">
        <f t="shared" si="64"/>
        <v>200.6</v>
      </c>
      <c r="I138" s="60">
        <f t="shared" si="64"/>
        <v>200.6</v>
      </c>
      <c r="J138" s="60">
        <f t="shared" si="64"/>
        <v>200.6</v>
      </c>
      <c r="K138" s="129"/>
    </row>
    <row r="139" spans="1:11">
      <c r="A139" s="143" t="s">
        <v>98</v>
      </c>
      <c r="B139" s="144"/>
      <c r="C139" s="144"/>
      <c r="D139" s="144"/>
      <c r="E139" s="144"/>
      <c r="F139" s="144"/>
      <c r="G139" s="144"/>
      <c r="H139" s="144"/>
      <c r="I139" s="144"/>
      <c r="J139" s="144"/>
      <c r="K139" s="145"/>
    </row>
    <row r="140" spans="1:11">
      <c r="A140" s="55"/>
      <c r="B140" s="61" t="s">
        <v>64</v>
      </c>
      <c r="C140" s="63">
        <f>SUM(C141)</f>
        <v>2706.9999999999995</v>
      </c>
      <c r="D140" s="63">
        <f>SUM(D141)</f>
        <v>1513</v>
      </c>
      <c r="E140" s="63">
        <f t="shared" ref="E140:J140" si="65">SUM(E141)</f>
        <v>191</v>
      </c>
      <c r="F140" s="62">
        <f t="shared" si="65"/>
        <v>200.6</v>
      </c>
      <c r="G140" s="62">
        <f t="shared" si="65"/>
        <v>200.6</v>
      </c>
      <c r="H140" s="62">
        <f t="shared" si="65"/>
        <v>200.6</v>
      </c>
      <c r="I140" s="62">
        <f t="shared" si="65"/>
        <v>200.6</v>
      </c>
      <c r="J140" s="62">
        <f t="shared" si="65"/>
        <v>200.6</v>
      </c>
      <c r="K140" s="50">
        <v>33</v>
      </c>
    </row>
    <row r="141" spans="1:11">
      <c r="A141" s="5"/>
      <c r="B141" s="16" t="s">
        <v>4</v>
      </c>
      <c r="C141" s="32">
        <f>SUM(D141:J141)</f>
        <v>2706.9999999999995</v>
      </c>
      <c r="D141" s="32">
        <v>1513</v>
      </c>
      <c r="E141" s="32">
        <v>191</v>
      </c>
      <c r="F141" s="32">
        <v>200.6</v>
      </c>
      <c r="G141" s="32">
        <f>SUM(F141)</f>
        <v>200.6</v>
      </c>
      <c r="H141" s="32">
        <f>SUM(G141)</f>
        <v>200.6</v>
      </c>
      <c r="I141" s="32">
        <f>SUM(H141)</f>
        <v>200.6</v>
      </c>
      <c r="J141" s="32">
        <f>SUM(I141)</f>
        <v>200.6</v>
      </c>
      <c r="K141" s="50"/>
    </row>
    <row r="142" spans="1:11" ht="30.75" customHeight="1">
      <c r="A142" s="116" t="s">
        <v>23</v>
      </c>
      <c r="B142" s="117"/>
      <c r="C142" s="117"/>
      <c r="D142" s="117"/>
      <c r="E142" s="117"/>
      <c r="F142" s="117"/>
      <c r="G142" s="117"/>
      <c r="H142" s="117"/>
      <c r="I142" s="117"/>
      <c r="J142" s="117"/>
      <c r="K142" s="118"/>
    </row>
    <row r="143" spans="1:11" ht="27">
      <c r="A143" s="74"/>
      <c r="B143" s="73" t="s">
        <v>42</v>
      </c>
      <c r="C143" s="90">
        <f>SUM(C144:C146)</f>
        <v>229468.65</v>
      </c>
      <c r="D143" s="90">
        <f t="shared" ref="D143:J143" si="66">SUM(D144:D146)</f>
        <v>88192.5</v>
      </c>
      <c r="E143" s="90">
        <f t="shared" si="66"/>
        <v>33830.15</v>
      </c>
      <c r="F143" s="90">
        <f t="shared" si="66"/>
        <v>0</v>
      </c>
      <c r="G143" s="91">
        <f t="shared" si="66"/>
        <v>26861.5</v>
      </c>
      <c r="H143" s="91">
        <f t="shared" si="66"/>
        <v>26861.5</v>
      </c>
      <c r="I143" s="91">
        <f t="shared" si="66"/>
        <v>26861.5</v>
      </c>
      <c r="J143" s="91">
        <f t="shared" si="66"/>
        <v>26861.5</v>
      </c>
      <c r="K143" s="77"/>
    </row>
    <row r="144" spans="1:11">
      <c r="A144" s="74"/>
      <c r="B144" s="70" t="s">
        <v>4</v>
      </c>
      <c r="C144" s="71">
        <f>SUM(D144:J144)</f>
        <v>189851.15</v>
      </c>
      <c r="D144" s="71">
        <f>SUM(D149)</f>
        <v>48575</v>
      </c>
      <c r="E144" s="71">
        <f t="shared" ref="E144:J144" si="67">SUM(E149)</f>
        <v>33830.15</v>
      </c>
      <c r="F144" s="71">
        <f t="shared" si="67"/>
        <v>0</v>
      </c>
      <c r="G144" s="92">
        <f t="shared" si="67"/>
        <v>26861.5</v>
      </c>
      <c r="H144" s="92">
        <f t="shared" si="67"/>
        <v>26861.5</v>
      </c>
      <c r="I144" s="92">
        <f t="shared" si="67"/>
        <v>26861.5</v>
      </c>
      <c r="J144" s="92">
        <f t="shared" si="67"/>
        <v>26861.5</v>
      </c>
      <c r="K144" s="93"/>
    </row>
    <row r="145" spans="1:11">
      <c r="A145" s="74"/>
      <c r="B145" s="70" t="s">
        <v>5</v>
      </c>
      <c r="C145" s="71">
        <f>SUM(D145:J145)</f>
        <v>13944.2</v>
      </c>
      <c r="D145" s="71">
        <f>SUM(D150)</f>
        <v>13944.2</v>
      </c>
      <c r="E145" s="71">
        <f t="shared" ref="E145:J145" si="68">SUM(E150)</f>
        <v>0</v>
      </c>
      <c r="F145" s="71">
        <f t="shared" si="68"/>
        <v>0</v>
      </c>
      <c r="G145" s="92">
        <f t="shared" si="68"/>
        <v>0</v>
      </c>
      <c r="H145" s="92">
        <f t="shared" si="68"/>
        <v>0</v>
      </c>
      <c r="I145" s="92">
        <f t="shared" si="68"/>
        <v>0</v>
      </c>
      <c r="J145" s="92">
        <f t="shared" si="68"/>
        <v>0</v>
      </c>
      <c r="K145" s="93"/>
    </row>
    <row r="146" spans="1:11">
      <c r="A146" s="74"/>
      <c r="B146" s="70" t="s">
        <v>92</v>
      </c>
      <c r="C146" s="71">
        <f>SUM(D146:J146)</f>
        <v>25673.3</v>
      </c>
      <c r="D146" s="71">
        <f>SUM(D151)</f>
        <v>25673.3</v>
      </c>
      <c r="E146" s="71">
        <f t="shared" ref="E146:J146" si="69">SUM(E151)</f>
        <v>0</v>
      </c>
      <c r="F146" s="71">
        <f t="shared" si="69"/>
        <v>0</v>
      </c>
      <c r="G146" s="92">
        <f t="shared" si="69"/>
        <v>0</v>
      </c>
      <c r="H146" s="92">
        <f t="shared" si="69"/>
        <v>0</v>
      </c>
      <c r="I146" s="92">
        <f t="shared" si="69"/>
        <v>0</v>
      </c>
      <c r="J146" s="92">
        <f t="shared" si="69"/>
        <v>0</v>
      </c>
      <c r="K146" s="93"/>
    </row>
    <row r="147" spans="1:11" ht="15" customHeight="1">
      <c r="A147" s="130" t="s">
        <v>10</v>
      </c>
      <c r="B147" s="131"/>
      <c r="C147" s="131"/>
      <c r="D147" s="131"/>
      <c r="E147" s="131"/>
      <c r="F147" s="131"/>
      <c r="G147" s="131"/>
      <c r="H147" s="131"/>
      <c r="I147" s="131"/>
      <c r="J147" s="131"/>
      <c r="K147" s="132"/>
    </row>
    <row r="148" spans="1:11" ht="40.5">
      <c r="A148" s="74"/>
      <c r="B148" s="73" t="s">
        <v>37</v>
      </c>
      <c r="C148" s="90">
        <f>SUM(C149:C151)</f>
        <v>229468.65</v>
      </c>
      <c r="D148" s="90">
        <f>SUM(D149:D151)</f>
        <v>88192.5</v>
      </c>
      <c r="E148" s="90">
        <f t="shared" ref="E148:J148" si="70">SUM(E149:E151)</f>
        <v>33830.15</v>
      </c>
      <c r="F148" s="90">
        <f t="shared" si="70"/>
        <v>0</v>
      </c>
      <c r="G148" s="91">
        <f t="shared" si="70"/>
        <v>26861.5</v>
      </c>
      <c r="H148" s="91">
        <f t="shared" si="70"/>
        <v>26861.5</v>
      </c>
      <c r="I148" s="91">
        <f t="shared" si="70"/>
        <v>26861.5</v>
      </c>
      <c r="J148" s="91">
        <f t="shared" si="70"/>
        <v>26861.5</v>
      </c>
      <c r="K148" s="87"/>
    </row>
    <row r="149" spans="1:11">
      <c r="A149" s="74"/>
      <c r="B149" s="70" t="s">
        <v>4</v>
      </c>
      <c r="C149" s="71">
        <f>SUM(D149:J149)</f>
        <v>189851.15</v>
      </c>
      <c r="D149" s="71">
        <f>SUM(D162)</f>
        <v>48575</v>
      </c>
      <c r="E149" s="71">
        <f t="shared" ref="E149:J149" si="71">SUM(E162)</f>
        <v>33830.15</v>
      </c>
      <c r="F149" s="71">
        <v>0</v>
      </c>
      <c r="G149" s="92">
        <f t="shared" si="71"/>
        <v>26861.5</v>
      </c>
      <c r="H149" s="92">
        <f t="shared" si="71"/>
        <v>26861.5</v>
      </c>
      <c r="I149" s="92">
        <f t="shared" si="71"/>
        <v>26861.5</v>
      </c>
      <c r="J149" s="92">
        <f t="shared" si="71"/>
        <v>26861.5</v>
      </c>
      <c r="K149" s="75"/>
    </row>
    <row r="150" spans="1:11">
      <c r="A150" s="74"/>
      <c r="B150" s="70" t="s">
        <v>5</v>
      </c>
      <c r="C150" s="71">
        <f>SUM(D150:J150)</f>
        <v>13944.2</v>
      </c>
      <c r="D150" s="71">
        <f>SUM(D163)</f>
        <v>13944.2</v>
      </c>
      <c r="E150" s="71">
        <f t="shared" ref="E150:J150" si="72">SUM(E163)</f>
        <v>0</v>
      </c>
      <c r="F150" s="71">
        <f t="shared" si="72"/>
        <v>0</v>
      </c>
      <c r="G150" s="71">
        <f t="shared" si="72"/>
        <v>0</v>
      </c>
      <c r="H150" s="71">
        <f t="shared" si="72"/>
        <v>0</v>
      </c>
      <c r="I150" s="71">
        <f t="shared" si="72"/>
        <v>0</v>
      </c>
      <c r="J150" s="71">
        <f t="shared" si="72"/>
        <v>0</v>
      </c>
      <c r="K150" s="75"/>
    </row>
    <row r="151" spans="1:11">
      <c r="A151" s="74"/>
      <c r="B151" s="70" t="s">
        <v>92</v>
      </c>
      <c r="C151" s="71">
        <f>SUM(D151:J151)</f>
        <v>25673.3</v>
      </c>
      <c r="D151" s="71">
        <f>SUM(D164)</f>
        <v>25673.3</v>
      </c>
      <c r="E151" s="71">
        <f t="shared" ref="E151:J151" si="73">SUM(E164)</f>
        <v>0</v>
      </c>
      <c r="F151" s="71">
        <f t="shared" si="73"/>
        <v>0</v>
      </c>
      <c r="G151" s="71">
        <f t="shared" si="73"/>
        <v>0</v>
      </c>
      <c r="H151" s="71">
        <f t="shared" si="73"/>
        <v>0</v>
      </c>
      <c r="I151" s="71">
        <f t="shared" si="73"/>
        <v>0</v>
      </c>
      <c r="J151" s="71">
        <f t="shared" si="73"/>
        <v>0</v>
      </c>
      <c r="K151" s="75"/>
    </row>
    <row r="152" spans="1:11">
      <c r="A152" s="133" t="s">
        <v>11</v>
      </c>
      <c r="B152" s="134"/>
      <c r="C152" s="134"/>
      <c r="D152" s="134"/>
      <c r="E152" s="134"/>
      <c r="F152" s="134"/>
      <c r="G152" s="134"/>
      <c r="H152" s="134"/>
      <c r="I152" s="134"/>
      <c r="J152" s="134"/>
      <c r="K152" s="135"/>
    </row>
    <row r="153" spans="1:11" ht="54">
      <c r="A153" s="11"/>
      <c r="B153" s="15" t="s">
        <v>39</v>
      </c>
      <c r="C153" s="26">
        <f>SUM(C154)</f>
        <v>0</v>
      </c>
      <c r="D153" s="26">
        <f t="shared" ref="D153:J153" si="74">SUM(D154)</f>
        <v>0</v>
      </c>
      <c r="E153" s="26">
        <f t="shared" si="74"/>
        <v>0</v>
      </c>
      <c r="F153" s="26">
        <f t="shared" si="74"/>
        <v>0</v>
      </c>
      <c r="G153" s="26">
        <f t="shared" si="74"/>
        <v>0</v>
      </c>
      <c r="H153" s="26">
        <f t="shared" si="74"/>
        <v>0</v>
      </c>
      <c r="I153" s="26">
        <f t="shared" si="74"/>
        <v>0</v>
      </c>
      <c r="J153" s="26">
        <f t="shared" si="74"/>
        <v>0</v>
      </c>
      <c r="K153" s="12"/>
    </row>
    <row r="154" spans="1:11">
      <c r="A154" s="11"/>
      <c r="B154" s="22" t="s">
        <v>4</v>
      </c>
      <c r="C154" s="24">
        <v>0</v>
      </c>
      <c r="D154" s="24">
        <v>0</v>
      </c>
      <c r="E154" s="24">
        <v>0</v>
      </c>
      <c r="F154" s="24">
        <v>0</v>
      </c>
      <c r="G154" s="24">
        <v>0</v>
      </c>
      <c r="H154" s="24">
        <v>0</v>
      </c>
      <c r="I154" s="24">
        <v>0</v>
      </c>
      <c r="J154" s="24">
        <v>0</v>
      </c>
      <c r="K154" s="6"/>
    </row>
    <row r="155" spans="1:11">
      <c r="A155" s="133" t="s">
        <v>12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5"/>
    </row>
    <row r="156" spans="1:11">
      <c r="A156" s="13"/>
      <c r="B156" s="15" t="s">
        <v>40</v>
      </c>
      <c r="C156" s="33">
        <f>SUM(D156:J156)</f>
        <v>229468.65</v>
      </c>
      <c r="D156" s="33">
        <f>SUM(D157:D159)</f>
        <v>88192.5</v>
      </c>
      <c r="E156" s="33">
        <f t="shared" ref="E156:J156" si="75">SUM(E157:E159)</f>
        <v>33830.15</v>
      </c>
      <c r="F156" s="33">
        <f t="shared" si="75"/>
        <v>0</v>
      </c>
      <c r="G156" s="33">
        <f t="shared" si="75"/>
        <v>26861.5</v>
      </c>
      <c r="H156" s="33">
        <f t="shared" si="75"/>
        <v>26861.5</v>
      </c>
      <c r="I156" s="33">
        <f t="shared" si="75"/>
        <v>26861.5</v>
      </c>
      <c r="J156" s="33">
        <f t="shared" si="75"/>
        <v>26861.5</v>
      </c>
      <c r="K156" s="13"/>
    </row>
    <row r="157" spans="1:11">
      <c r="A157" s="13"/>
      <c r="B157" s="70" t="s">
        <v>4</v>
      </c>
      <c r="C157" s="109">
        <f>SUM(D157:J157)</f>
        <v>189851.15</v>
      </c>
      <c r="D157" s="32">
        <f>SUM(D162)</f>
        <v>48575</v>
      </c>
      <c r="E157" s="32">
        <f t="shared" ref="E157:J157" si="76">SUM(E162)</f>
        <v>33830.15</v>
      </c>
      <c r="F157" s="32">
        <f t="shared" si="76"/>
        <v>0</v>
      </c>
      <c r="G157" s="32">
        <f t="shared" si="76"/>
        <v>26861.5</v>
      </c>
      <c r="H157" s="32">
        <f t="shared" si="76"/>
        <v>26861.5</v>
      </c>
      <c r="I157" s="32">
        <f t="shared" si="76"/>
        <v>26861.5</v>
      </c>
      <c r="J157" s="32">
        <f t="shared" si="76"/>
        <v>26861.5</v>
      </c>
      <c r="K157" s="13"/>
    </row>
    <row r="158" spans="1:11">
      <c r="A158" s="13"/>
      <c r="B158" s="70" t="s">
        <v>5</v>
      </c>
      <c r="C158" s="109">
        <f>SUM(D158:J158)</f>
        <v>13944.2</v>
      </c>
      <c r="D158" s="32">
        <f>SUM(D163)</f>
        <v>13944.2</v>
      </c>
      <c r="E158" s="32">
        <f t="shared" ref="E158:J158" si="77">SUM(E163)</f>
        <v>0</v>
      </c>
      <c r="F158" s="32">
        <f t="shared" si="77"/>
        <v>0</v>
      </c>
      <c r="G158" s="32">
        <f t="shared" si="77"/>
        <v>0</v>
      </c>
      <c r="H158" s="32">
        <f t="shared" si="77"/>
        <v>0</v>
      </c>
      <c r="I158" s="32">
        <f t="shared" si="77"/>
        <v>0</v>
      </c>
      <c r="J158" s="32">
        <f t="shared" si="77"/>
        <v>0</v>
      </c>
      <c r="K158" s="13"/>
    </row>
    <row r="159" spans="1:11">
      <c r="A159" s="11"/>
      <c r="B159" s="70" t="s">
        <v>92</v>
      </c>
      <c r="C159" s="109">
        <f>SUM(D159:J159)</f>
        <v>25673.3</v>
      </c>
      <c r="D159" s="109">
        <f>SUM(D164)</f>
        <v>25673.3</v>
      </c>
      <c r="E159" s="109">
        <f t="shared" ref="E159:J159" si="78">SUM(E164)</f>
        <v>0</v>
      </c>
      <c r="F159" s="109">
        <f t="shared" si="78"/>
        <v>0</v>
      </c>
      <c r="G159" s="109">
        <f t="shared" si="78"/>
        <v>0</v>
      </c>
      <c r="H159" s="109">
        <f t="shared" si="78"/>
        <v>0</v>
      </c>
      <c r="I159" s="109">
        <f t="shared" si="78"/>
        <v>0</v>
      </c>
      <c r="J159" s="109">
        <f t="shared" si="78"/>
        <v>0</v>
      </c>
      <c r="K159" s="1"/>
    </row>
    <row r="160" spans="1:11" ht="27" customHeight="1">
      <c r="A160" s="124" t="s">
        <v>58</v>
      </c>
      <c r="B160" s="127"/>
      <c r="C160" s="127"/>
      <c r="D160" s="127"/>
      <c r="E160" s="127"/>
      <c r="F160" s="127"/>
      <c r="G160" s="127"/>
      <c r="H160" s="127"/>
      <c r="I160" s="127"/>
      <c r="J160" s="127"/>
      <c r="K160" s="128"/>
    </row>
    <row r="161" spans="1:11" ht="40.5">
      <c r="A161" s="11"/>
      <c r="B161" s="15" t="s">
        <v>37</v>
      </c>
      <c r="C161" s="33">
        <f>SUM(D161:J161)</f>
        <v>229468.65</v>
      </c>
      <c r="D161" s="31">
        <f>SUM(D162:D164)</f>
        <v>88192.5</v>
      </c>
      <c r="E161" s="31">
        <f t="shared" ref="E161:J161" si="79">SUM(E162:E164)</f>
        <v>33830.15</v>
      </c>
      <c r="F161" s="31">
        <v>0</v>
      </c>
      <c r="G161" s="25">
        <f t="shared" si="79"/>
        <v>26861.5</v>
      </c>
      <c r="H161" s="25">
        <f t="shared" si="79"/>
        <v>26861.5</v>
      </c>
      <c r="I161" s="25">
        <f t="shared" si="79"/>
        <v>26861.5</v>
      </c>
      <c r="J161" s="25">
        <f t="shared" si="79"/>
        <v>26861.5</v>
      </c>
      <c r="K161" s="148" t="s">
        <v>95</v>
      </c>
    </row>
    <row r="162" spans="1:11">
      <c r="A162" s="11"/>
      <c r="B162" s="16" t="s">
        <v>4</v>
      </c>
      <c r="C162" s="32">
        <f>SUM(D162:J162)</f>
        <v>189851.15</v>
      </c>
      <c r="D162" s="32">
        <v>48575</v>
      </c>
      <c r="E162" s="32">
        <v>33830.15</v>
      </c>
      <c r="F162" s="32">
        <v>0</v>
      </c>
      <c r="G162" s="32">
        <v>26861.5</v>
      </c>
      <c r="H162" s="32">
        <v>26861.5</v>
      </c>
      <c r="I162" s="32">
        <v>26861.5</v>
      </c>
      <c r="J162" s="32">
        <v>26861.5</v>
      </c>
      <c r="K162" s="149"/>
    </row>
    <row r="163" spans="1:11">
      <c r="A163" s="11"/>
      <c r="B163" s="16" t="s">
        <v>5</v>
      </c>
      <c r="C163" s="32">
        <f>SUM(D163:J163)</f>
        <v>13944.2</v>
      </c>
      <c r="D163" s="32">
        <v>13944.2</v>
      </c>
      <c r="E163" s="32">
        <v>0</v>
      </c>
      <c r="F163" s="32">
        <v>0</v>
      </c>
      <c r="G163" s="30">
        <v>0</v>
      </c>
      <c r="H163" s="30">
        <v>0</v>
      </c>
      <c r="I163" s="30">
        <v>0</v>
      </c>
      <c r="J163" s="30">
        <v>0</v>
      </c>
      <c r="K163" s="149"/>
    </row>
    <row r="164" spans="1:11">
      <c r="A164" s="11"/>
      <c r="B164" s="36" t="s">
        <v>92</v>
      </c>
      <c r="C164" s="32">
        <f>SUM(D164:J164)</f>
        <v>25673.3</v>
      </c>
      <c r="D164" s="32">
        <v>25673.3</v>
      </c>
      <c r="E164" s="32">
        <v>0</v>
      </c>
      <c r="F164" s="32">
        <v>0</v>
      </c>
      <c r="G164" s="30">
        <v>0</v>
      </c>
      <c r="H164" s="30">
        <v>0</v>
      </c>
      <c r="I164" s="30">
        <v>0</v>
      </c>
      <c r="J164" s="30">
        <v>0</v>
      </c>
      <c r="K164" s="150"/>
    </row>
    <row r="165" spans="1:11" ht="15" customHeight="1">
      <c r="A165" s="130" t="s">
        <v>22</v>
      </c>
      <c r="B165" s="131"/>
      <c r="C165" s="131"/>
      <c r="D165" s="131"/>
      <c r="E165" s="131"/>
      <c r="F165" s="131"/>
      <c r="G165" s="131"/>
      <c r="H165" s="131"/>
      <c r="I165" s="131"/>
      <c r="J165" s="131"/>
      <c r="K165" s="132"/>
    </row>
    <row r="166" spans="1:11">
      <c r="A166" s="89"/>
      <c r="B166" s="73" t="s">
        <v>43</v>
      </c>
      <c r="C166" s="85">
        <v>0</v>
      </c>
      <c r="D166" s="85">
        <v>0</v>
      </c>
      <c r="E166" s="85">
        <v>0</v>
      </c>
      <c r="F166" s="85">
        <v>0</v>
      </c>
      <c r="G166" s="85">
        <v>0</v>
      </c>
      <c r="H166" s="85">
        <v>0</v>
      </c>
      <c r="I166" s="85">
        <v>0</v>
      </c>
      <c r="J166" s="85">
        <v>0</v>
      </c>
      <c r="K166" s="89"/>
    </row>
    <row r="167" spans="1:11">
      <c r="A167" s="74"/>
      <c r="B167" s="94" t="s">
        <v>4</v>
      </c>
      <c r="C167" s="88">
        <v>0</v>
      </c>
      <c r="D167" s="88">
        <v>0</v>
      </c>
      <c r="E167" s="88">
        <v>0</v>
      </c>
      <c r="F167" s="88">
        <v>0</v>
      </c>
      <c r="G167" s="88">
        <v>0</v>
      </c>
      <c r="H167" s="88">
        <v>0</v>
      </c>
      <c r="I167" s="88">
        <v>0</v>
      </c>
      <c r="J167" s="88">
        <v>0</v>
      </c>
      <c r="K167" s="75"/>
    </row>
    <row r="168" spans="1:11" ht="30" customHeight="1">
      <c r="A168" s="116" t="s">
        <v>61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8"/>
    </row>
    <row r="169" spans="1:11" ht="27" customHeight="1">
      <c r="A169" s="74"/>
      <c r="B169" s="73" t="s">
        <v>44</v>
      </c>
      <c r="C169" s="90">
        <f t="shared" ref="C169:J169" si="80">C170+C171+C172</f>
        <v>62134.3</v>
      </c>
      <c r="D169" s="90">
        <f t="shared" si="80"/>
        <v>5750.2</v>
      </c>
      <c r="E169" s="90">
        <f t="shared" si="80"/>
        <v>9021.6</v>
      </c>
      <c r="F169" s="90">
        <f t="shared" si="80"/>
        <v>9472.5</v>
      </c>
      <c r="G169" s="90">
        <f t="shared" si="80"/>
        <v>9472.5</v>
      </c>
      <c r="H169" s="90">
        <f t="shared" si="80"/>
        <v>9472.5</v>
      </c>
      <c r="I169" s="90">
        <f t="shared" si="80"/>
        <v>9472.5</v>
      </c>
      <c r="J169" s="90">
        <f t="shared" si="80"/>
        <v>9472.5</v>
      </c>
      <c r="K169" s="77"/>
    </row>
    <row r="170" spans="1:11" ht="12" customHeight="1">
      <c r="A170" s="74"/>
      <c r="B170" s="95" t="s">
        <v>5</v>
      </c>
      <c r="C170" s="71">
        <f>SUM(D170:J170)</f>
        <v>0</v>
      </c>
      <c r="D170" s="71">
        <f>SUM(D184)</f>
        <v>0</v>
      </c>
      <c r="E170" s="71">
        <f t="shared" ref="E170:J170" si="81">SUM(E184)</f>
        <v>0</v>
      </c>
      <c r="F170" s="71">
        <f t="shared" si="81"/>
        <v>0</v>
      </c>
      <c r="G170" s="71">
        <f t="shared" si="81"/>
        <v>0</v>
      </c>
      <c r="H170" s="71">
        <f t="shared" si="81"/>
        <v>0</v>
      </c>
      <c r="I170" s="71">
        <f t="shared" si="81"/>
        <v>0</v>
      </c>
      <c r="J170" s="71">
        <f t="shared" si="81"/>
        <v>0</v>
      </c>
      <c r="K170" s="77"/>
    </row>
    <row r="171" spans="1:11" ht="12" customHeight="1">
      <c r="A171" s="74"/>
      <c r="B171" s="95" t="s">
        <v>91</v>
      </c>
      <c r="C171" s="71">
        <f>SUM(D171:J171)</f>
        <v>0</v>
      </c>
      <c r="D171" s="71">
        <f>SUM(D185)</f>
        <v>0</v>
      </c>
      <c r="E171" s="71">
        <f t="shared" ref="E171:J171" si="82">SUM(E185)</f>
        <v>0</v>
      </c>
      <c r="F171" s="71">
        <f t="shared" si="82"/>
        <v>0</v>
      </c>
      <c r="G171" s="71">
        <f t="shared" si="82"/>
        <v>0</v>
      </c>
      <c r="H171" s="71">
        <f t="shared" si="82"/>
        <v>0</v>
      </c>
      <c r="I171" s="71">
        <f t="shared" si="82"/>
        <v>0</v>
      </c>
      <c r="J171" s="71">
        <f t="shared" si="82"/>
        <v>0</v>
      </c>
      <c r="K171" s="87"/>
    </row>
    <row r="172" spans="1:11" ht="14.25" customHeight="1">
      <c r="A172" s="74"/>
      <c r="B172" s="70" t="s">
        <v>4</v>
      </c>
      <c r="C172" s="71">
        <f>SUM(D172:J172)</f>
        <v>62134.3</v>
      </c>
      <c r="D172" s="71">
        <f>SUM(D186)</f>
        <v>5750.2</v>
      </c>
      <c r="E172" s="71">
        <f t="shared" ref="E172:J172" si="83">SUM(E186)</f>
        <v>9021.6</v>
      </c>
      <c r="F172" s="71">
        <f t="shared" si="83"/>
        <v>9472.5</v>
      </c>
      <c r="G172" s="71">
        <f t="shared" si="83"/>
        <v>9472.5</v>
      </c>
      <c r="H172" s="71">
        <f t="shared" si="83"/>
        <v>9472.5</v>
      </c>
      <c r="I172" s="71">
        <f t="shared" si="83"/>
        <v>9472.5</v>
      </c>
      <c r="J172" s="71">
        <f t="shared" si="83"/>
        <v>9472.5</v>
      </c>
      <c r="K172" s="93"/>
    </row>
    <row r="173" spans="1:11" ht="15" customHeight="1">
      <c r="A173" s="130" t="s">
        <v>10</v>
      </c>
      <c r="B173" s="131"/>
      <c r="C173" s="131"/>
      <c r="D173" s="131"/>
      <c r="E173" s="131"/>
      <c r="F173" s="131"/>
      <c r="G173" s="131"/>
      <c r="H173" s="131"/>
      <c r="I173" s="131"/>
      <c r="J173" s="131"/>
      <c r="K173" s="132"/>
    </row>
    <row r="174" spans="1:11" ht="40.5">
      <c r="A174" s="74"/>
      <c r="B174" s="73" t="s">
        <v>37</v>
      </c>
      <c r="C174" s="85">
        <f>SUM(C175)</f>
        <v>0</v>
      </c>
      <c r="D174" s="85">
        <f t="shared" ref="D174:J174" si="84">SUM(D175)</f>
        <v>0</v>
      </c>
      <c r="E174" s="85">
        <f t="shared" si="84"/>
        <v>0</v>
      </c>
      <c r="F174" s="85">
        <f t="shared" si="84"/>
        <v>0</v>
      </c>
      <c r="G174" s="85">
        <f t="shared" si="84"/>
        <v>0</v>
      </c>
      <c r="H174" s="85">
        <f t="shared" si="84"/>
        <v>0</v>
      </c>
      <c r="I174" s="85">
        <f t="shared" si="84"/>
        <v>0</v>
      </c>
      <c r="J174" s="85">
        <f t="shared" si="84"/>
        <v>0</v>
      </c>
      <c r="K174" s="87"/>
    </row>
    <row r="175" spans="1:11" ht="15" customHeight="1">
      <c r="A175" s="74"/>
      <c r="B175" s="70" t="s">
        <v>4</v>
      </c>
      <c r="C175" s="88">
        <v>0</v>
      </c>
      <c r="D175" s="88">
        <v>0</v>
      </c>
      <c r="E175" s="88">
        <v>0</v>
      </c>
      <c r="F175" s="88">
        <v>0</v>
      </c>
      <c r="G175" s="88">
        <v>0</v>
      </c>
      <c r="H175" s="88">
        <v>0</v>
      </c>
      <c r="I175" s="88">
        <v>0</v>
      </c>
      <c r="J175" s="88">
        <v>0</v>
      </c>
      <c r="K175" s="75"/>
    </row>
    <row r="176" spans="1:11" ht="15" customHeight="1">
      <c r="A176" s="133" t="s">
        <v>11</v>
      </c>
      <c r="B176" s="134"/>
      <c r="C176" s="134"/>
      <c r="D176" s="134"/>
      <c r="E176" s="134"/>
      <c r="F176" s="134"/>
      <c r="G176" s="134"/>
      <c r="H176" s="134"/>
      <c r="I176" s="134"/>
      <c r="J176" s="134"/>
      <c r="K176" s="135"/>
    </row>
    <row r="177" spans="1:12" ht="54">
      <c r="A177" s="21"/>
      <c r="B177" s="15" t="s">
        <v>39</v>
      </c>
      <c r="C177" s="26">
        <f>SUM(C178)</f>
        <v>0</v>
      </c>
      <c r="D177" s="26">
        <f t="shared" ref="D177:J177" si="85">SUM(D178)</f>
        <v>0</v>
      </c>
      <c r="E177" s="26">
        <f t="shared" si="85"/>
        <v>0</v>
      </c>
      <c r="F177" s="26">
        <f t="shared" si="85"/>
        <v>0</v>
      </c>
      <c r="G177" s="26">
        <f t="shared" si="85"/>
        <v>0</v>
      </c>
      <c r="H177" s="26">
        <f t="shared" si="85"/>
        <v>0</v>
      </c>
      <c r="I177" s="26">
        <f t="shared" si="85"/>
        <v>0</v>
      </c>
      <c r="J177" s="26">
        <f t="shared" si="85"/>
        <v>0</v>
      </c>
      <c r="K177" s="12"/>
    </row>
    <row r="178" spans="1:12">
      <c r="A178" s="11"/>
      <c r="B178" s="22" t="s">
        <v>4</v>
      </c>
      <c r="C178" s="24">
        <f>SUM(D178:J178)</f>
        <v>0</v>
      </c>
      <c r="D178" s="24">
        <v>0</v>
      </c>
      <c r="E178" s="24">
        <v>0</v>
      </c>
      <c r="F178" s="24">
        <v>0</v>
      </c>
      <c r="G178" s="24">
        <v>0</v>
      </c>
      <c r="H178" s="24">
        <v>0</v>
      </c>
      <c r="I178" s="24">
        <v>0</v>
      </c>
      <c r="J178" s="24">
        <v>0</v>
      </c>
      <c r="K178" s="6"/>
    </row>
    <row r="179" spans="1:12" ht="15" customHeight="1">
      <c r="A179" s="133" t="s">
        <v>12</v>
      </c>
      <c r="B179" s="134"/>
      <c r="C179" s="134"/>
      <c r="D179" s="134"/>
      <c r="E179" s="134"/>
      <c r="F179" s="134"/>
      <c r="G179" s="134"/>
      <c r="H179" s="134"/>
      <c r="I179" s="134"/>
      <c r="J179" s="134"/>
      <c r="K179" s="135"/>
    </row>
    <row r="180" spans="1:12">
      <c r="A180" s="13"/>
      <c r="B180" s="15" t="s">
        <v>43</v>
      </c>
      <c r="C180" s="27">
        <v>0</v>
      </c>
      <c r="D180" s="27">
        <f>SUM(C178)</f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13"/>
    </row>
    <row r="181" spans="1:12">
      <c r="A181" s="11"/>
      <c r="B181" s="22" t="s">
        <v>4</v>
      </c>
      <c r="C181" s="24">
        <f>SUM(D181:J181)</f>
        <v>0</v>
      </c>
      <c r="D181" s="24">
        <v>0</v>
      </c>
      <c r="E181" s="24">
        <v>0</v>
      </c>
      <c r="F181" s="24">
        <v>0</v>
      </c>
      <c r="G181" s="24">
        <v>0</v>
      </c>
      <c r="H181" s="24">
        <v>0</v>
      </c>
      <c r="I181" s="24">
        <v>0</v>
      </c>
      <c r="J181" s="24">
        <v>0</v>
      </c>
      <c r="K181" s="1"/>
    </row>
    <row r="182" spans="1:12" ht="15" customHeight="1">
      <c r="A182" s="137" t="s">
        <v>22</v>
      </c>
      <c r="B182" s="138"/>
      <c r="C182" s="138"/>
      <c r="D182" s="138"/>
      <c r="E182" s="138"/>
      <c r="F182" s="138"/>
      <c r="G182" s="138"/>
      <c r="H182" s="138"/>
      <c r="I182" s="138"/>
      <c r="J182" s="138"/>
      <c r="K182" s="139"/>
    </row>
    <row r="183" spans="1:12" ht="15" customHeight="1">
      <c r="A183" s="96"/>
      <c r="B183" s="73" t="s">
        <v>40</v>
      </c>
      <c r="C183" s="90">
        <f>SUM(C184:C186)</f>
        <v>62134.3</v>
      </c>
      <c r="D183" s="90">
        <f>SUM(D184:D186)</f>
        <v>5750.2</v>
      </c>
      <c r="E183" s="90">
        <f t="shared" ref="E183:J183" si="86">SUM(E184:E186)</f>
        <v>9021.6</v>
      </c>
      <c r="F183" s="90">
        <f t="shared" si="86"/>
        <v>9472.5</v>
      </c>
      <c r="G183" s="90">
        <f t="shared" si="86"/>
        <v>9472.5</v>
      </c>
      <c r="H183" s="90">
        <f t="shared" si="86"/>
        <v>9472.5</v>
      </c>
      <c r="I183" s="90">
        <f t="shared" si="86"/>
        <v>9472.5</v>
      </c>
      <c r="J183" s="90">
        <f t="shared" si="86"/>
        <v>9472.5</v>
      </c>
      <c r="K183" s="97"/>
    </row>
    <row r="184" spans="1:12" ht="15" customHeight="1">
      <c r="A184" s="96"/>
      <c r="B184" s="95" t="s">
        <v>5</v>
      </c>
      <c r="C184" s="71">
        <f>SUM(D184:J184)</f>
        <v>0</v>
      </c>
      <c r="D184" s="71">
        <f>SUM(D202)</f>
        <v>0</v>
      </c>
      <c r="E184" s="71">
        <f t="shared" ref="E184:J184" si="87">SUM(E202)</f>
        <v>0</v>
      </c>
      <c r="F184" s="71">
        <f t="shared" si="87"/>
        <v>0</v>
      </c>
      <c r="G184" s="71">
        <f t="shared" si="87"/>
        <v>0</v>
      </c>
      <c r="H184" s="71">
        <f t="shared" si="87"/>
        <v>0</v>
      </c>
      <c r="I184" s="71">
        <f t="shared" si="87"/>
        <v>0</v>
      </c>
      <c r="J184" s="71">
        <f t="shared" si="87"/>
        <v>0</v>
      </c>
      <c r="K184" s="97"/>
      <c r="L184" s="69"/>
    </row>
    <row r="185" spans="1:12" ht="10.5" customHeight="1">
      <c r="A185" s="89"/>
      <c r="B185" s="95" t="s">
        <v>91</v>
      </c>
      <c r="C185" s="71">
        <f>SUM(D185:J185)</f>
        <v>0</v>
      </c>
      <c r="D185" s="71">
        <f>SUM(D203)</f>
        <v>0</v>
      </c>
      <c r="E185" s="71">
        <f t="shared" ref="E185:J185" si="88">SUM(E203)</f>
        <v>0</v>
      </c>
      <c r="F185" s="71">
        <f t="shared" si="88"/>
        <v>0</v>
      </c>
      <c r="G185" s="71">
        <f t="shared" si="88"/>
        <v>0</v>
      </c>
      <c r="H185" s="71">
        <f t="shared" si="88"/>
        <v>0</v>
      </c>
      <c r="I185" s="71">
        <f t="shared" si="88"/>
        <v>0</v>
      </c>
      <c r="J185" s="71">
        <f t="shared" si="88"/>
        <v>0</v>
      </c>
      <c r="K185" s="89"/>
    </row>
    <row r="186" spans="1:12">
      <c r="A186" s="74"/>
      <c r="B186" s="94" t="s">
        <v>4</v>
      </c>
      <c r="C186" s="71">
        <f>SUM(D186:J186)</f>
        <v>62134.3</v>
      </c>
      <c r="D186" s="71">
        <f t="shared" ref="D186:J186" si="89">D189+D192+D195+D198+D201</f>
        <v>5750.2</v>
      </c>
      <c r="E186" s="71">
        <f t="shared" si="89"/>
        <v>9021.6</v>
      </c>
      <c r="F186" s="71">
        <f t="shared" si="89"/>
        <v>9472.5</v>
      </c>
      <c r="G186" s="71">
        <f t="shared" si="89"/>
        <v>9472.5</v>
      </c>
      <c r="H186" s="71">
        <f t="shared" si="89"/>
        <v>9472.5</v>
      </c>
      <c r="I186" s="71">
        <f t="shared" si="89"/>
        <v>9472.5</v>
      </c>
      <c r="J186" s="71">
        <f t="shared" si="89"/>
        <v>9472.5</v>
      </c>
      <c r="K186" s="93"/>
    </row>
    <row r="187" spans="1:12" ht="28.5" customHeight="1">
      <c r="A187" s="136" t="s">
        <v>62</v>
      </c>
      <c r="B187" s="125"/>
      <c r="C187" s="125"/>
      <c r="D187" s="125"/>
      <c r="E187" s="125"/>
      <c r="F187" s="125"/>
      <c r="G187" s="125"/>
      <c r="H187" s="125"/>
      <c r="I187" s="125"/>
      <c r="J187" s="125"/>
      <c r="K187" s="126"/>
    </row>
    <row r="188" spans="1:12">
      <c r="A188" s="13"/>
      <c r="B188" s="15" t="s">
        <v>19</v>
      </c>
      <c r="C188" s="31">
        <f>SUM(C189)</f>
        <v>7662.4999999999991</v>
      </c>
      <c r="D188" s="31">
        <f>SUM(D189)</f>
        <v>964.9</v>
      </c>
      <c r="E188" s="31">
        <f t="shared" ref="E188:J188" si="90">SUM(E189)</f>
        <v>1081.5999999999999</v>
      </c>
      <c r="F188" s="31">
        <f t="shared" si="90"/>
        <v>1123.2</v>
      </c>
      <c r="G188" s="31">
        <f t="shared" si="90"/>
        <v>1123.2</v>
      </c>
      <c r="H188" s="31">
        <f t="shared" si="90"/>
        <v>1123.2</v>
      </c>
      <c r="I188" s="31">
        <f t="shared" si="90"/>
        <v>1123.2</v>
      </c>
      <c r="J188" s="31">
        <f t="shared" si="90"/>
        <v>1123.2</v>
      </c>
      <c r="K188" s="122">
        <v>44</v>
      </c>
    </row>
    <row r="189" spans="1:12">
      <c r="A189" s="11"/>
      <c r="B189" s="16" t="s">
        <v>4</v>
      </c>
      <c r="C189" s="34">
        <f>SUM(D189:J189)</f>
        <v>7662.4999999999991</v>
      </c>
      <c r="D189" s="32">
        <v>964.9</v>
      </c>
      <c r="E189" s="32">
        <v>1081.5999999999999</v>
      </c>
      <c r="F189" s="32">
        <v>1123.2</v>
      </c>
      <c r="G189" s="32">
        <f>SUM(F189)</f>
        <v>1123.2</v>
      </c>
      <c r="H189" s="32">
        <f>SUM(G189)</f>
        <v>1123.2</v>
      </c>
      <c r="I189" s="32">
        <f>SUM(H189)</f>
        <v>1123.2</v>
      </c>
      <c r="J189" s="32">
        <f>SUM(I189)</f>
        <v>1123.2</v>
      </c>
      <c r="K189" s="129"/>
    </row>
    <row r="190" spans="1:12" ht="24.75" customHeight="1">
      <c r="A190" s="136" t="s">
        <v>103</v>
      </c>
      <c r="B190" s="125"/>
      <c r="C190" s="125"/>
      <c r="D190" s="125"/>
      <c r="E190" s="125"/>
      <c r="F190" s="125"/>
      <c r="G190" s="125"/>
      <c r="H190" s="125"/>
      <c r="I190" s="125"/>
      <c r="J190" s="125"/>
      <c r="K190" s="126"/>
    </row>
    <row r="191" spans="1:12">
      <c r="A191" s="13"/>
      <c r="B191" s="15" t="s">
        <v>19</v>
      </c>
      <c r="C191" s="37">
        <f>SUM(D191:J191)</f>
        <v>11813.899999999998</v>
      </c>
      <c r="D191" s="31">
        <f>SUM(D192)</f>
        <v>1969.9</v>
      </c>
      <c r="E191" s="31">
        <f t="shared" ref="E191:J191" si="91">SUM(E192)</f>
        <v>1575</v>
      </c>
      <c r="F191" s="31">
        <f t="shared" si="91"/>
        <v>1653.8</v>
      </c>
      <c r="G191" s="31">
        <f t="shared" si="91"/>
        <v>1653.8</v>
      </c>
      <c r="H191" s="31">
        <f t="shared" si="91"/>
        <v>1653.8</v>
      </c>
      <c r="I191" s="31">
        <f t="shared" si="91"/>
        <v>1653.8</v>
      </c>
      <c r="J191" s="31">
        <f t="shared" si="91"/>
        <v>1653.8</v>
      </c>
      <c r="K191" s="122">
        <v>46</v>
      </c>
    </row>
    <row r="192" spans="1:12">
      <c r="A192" s="11"/>
      <c r="B192" s="16" t="s">
        <v>4</v>
      </c>
      <c r="C192" s="34">
        <f>SUM(D192:J192)</f>
        <v>11813.899999999998</v>
      </c>
      <c r="D192" s="32">
        <v>1969.9</v>
      </c>
      <c r="E192" s="32">
        <v>1575</v>
      </c>
      <c r="F192" s="32">
        <v>1653.8</v>
      </c>
      <c r="G192" s="32">
        <f>SUM(F192)</f>
        <v>1653.8</v>
      </c>
      <c r="H192" s="32">
        <f>SUM(G192)</f>
        <v>1653.8</v>
      </c>
      <c r="I192" s="32">
        <f>SUM(H192)</f>
        <v>1653.8</v>
      </c>
      <c r="J192" s="32">
        <f>SUM(I192)</f>
        <v>1653.8</v>
      </c>
      <c r="K192" s="129"/>
    </row>
    <row r="193" spans="1:172" ht="28.5" customHeight="1">
      <c r="A193" s="136" t="s">
        <v>104</v>
      </c>
      <c r="B193" s="125"/>
      <c r="C193" s="125"/>
      <c r="D193" s="125"/>
      <c r="E193" s="125"/>
      <c r="F193" s="125"/>
      <c r="G193" s="125"/>
      <c r="H193" s="125"/>
      <c r="I193" s="125"/>
      <c r="J193" s="125"/>
      <c r="K193" s="126"/>
    </row>
    <row r="194" spans="1:172">
      <c r="A194" s="13"/>
      <c r="B194" s="15" t="s">
        <v>19</v>
      </c>
      <c r="C194" s="37">
        <f>SUM(D194:J194)</f>
        <v>7562.5</v>
      </c>
      <c r="D194" s="31">
        <f>SUM(D195)</f>
        <v>1000</v>
      </c>
      <c r="E194" s="31">
        <f t="shared" ref="E194:J194" si="92">SUM(E195)</f>
        <v>1050</v>
      </c>
      <c r="F194" s="31">
        <f t="shared" si="92"/>
        <v>1102.5</v>
      </c>
      <c r="G194" s="31">
        <f t="shared" si="92"/>
        <v>1102.5</v>
      </c>
      <c r="H194" s="31">
        <f t="shared" si="92"/>
        <v>1102.5</v>
      </c>
      <c r="I194" s="31">
        <f t="shared" si="92"/>
        <v>1102.5</v>
      </c>
      <c r="J194" s="31">
        <f t="shared" si="92"/>
        <v>1102.5</v>
      </c>
      <c r="K194" s="122">
        <v>46</v>
      </c>
    </row>
    <row r="195" spans="1:172">
      <c r="A195" s="11"/>
      <c r="B195" s="16" t="s">
        <v>4</v>
      </c>
      <c r="C195" s="34">
        <f>SUM(D195:J195)</f>
        <v>7562.5</v>
      </c>
      <c r="D195" s="32">
        <v>1000</v>
      </c>
      <c r="E195" s="32">
        <v>1050</v>
      </c>
      <c r="F195" s="32">
        <v>1102.5</v>
      </c>
      <c r="G195" s="32">
        <f>SUM(F195)</f>
        <v>1102.5</v>
      </c>
      <c r="H195" s="32">
        <f>SUM(G195)</f>
        <v>1102.5</v>
      </c>
      <c r="I195" s="32">
        <f>SUM(H195)</f>
        <v>1102.5</v>
      </c>
      <c r="J195" s="32">
        <f>SUM(I195)</f>
        <v>1102.5</v>
      </c>
      <c r="K195" s="129"/>
    </row>
    <row r="196" spans="1:172" ht="24" customHeight="1">
      <c r="A196" s="136" t="s">
        <v>59</v>
      </c>
      <c r="B196" s="125"/>
      <c r="C196" s="125"/>
      <c r="D196" s="125"/>
      <c r="E196" s="125"/>
      <c r="F196" s="125"/>
      <c r="G196" s="125"/>
      <c r="H196" s="125"/>
      <c r="I196" s="125"/>
      <c r="J196" s="125"/>
      <c r="K196" s="126"/>
    </row>
    <row r="197" spans="1:172">
      <c r="A197" s="13"/>
      <c r="B197" s="15" t="s">
        <v>19</v>
      </c>
      <c r="C197" s="31">
        <f>SUM(C198)</f>
        <v>9830</v>
      </c>
      <c r="D197" s="31">
        <f>SUM(D198)</f>
        <v>1300</v>
      </c>
      <c r="E197" s="31">
        <f t="shared" ref="E197:J197" si="93">SUM(E198)</f>
        <v>1365</v>
      </c>
      <c r="F197" s="31">
        <f t="shared" si="93"/>
        <v>1433</v>
      </c>
      <c r="G197" s="31">
        <f t="shared" si="93"/>
        <v>1433</v>
      </c>
      <c r="H197" s="31">
        <f t="shared" si="93"/>
        <v>1433</v>
      </c>
      <c r="I197" s="31">
        <f t="shared" si="93"/>
        <v>1433</v>
      </c>
      <c r="J197" s="31">
        <f t="shared" si="93"/>
        <v>1433</v>
      </c>
      <c r="K197" s="122">
        <v>46</v>
      </c>
    </row>
    <row r="198" spans="1:172">
      <c r="A198" s="11"/>
      <c r="B198" s="16" t="s">
        <v>4</v>
      </c>
      <c r="C198" s="34">
        <f>SUM(D198:J198)</f>
        <v>9830</v>
      </c>
      <c r="D198" s="32">
        <v>1300</v>
      </c>
      <c r="E198" s="32">
        <v>1365</v>
      </c>
      <c r="F198" s="32">
        <v>1433</v>
      </c>
      <c r="G198" s="32">
        <f>SUM(F198)</f>
        <v>1433</v>
      </c>
      <c r="H198" s="32">
        <f>SUM(G198)</f>
        <v>1433</v>
      </c>
      <c r="I198" s="32">
        <f>SUM(H198)</f>
        <v>1433</v>
      </c>
      <c r="J198" s="32">
        <f>SUM(I198)</f>
        <v>1433</v>
      </c>
      <c r="K198" s="123"/>
    </row>
    <row r="199" spans="1:172" ht="28.5" customHeight="1">
      <c r="A199" s="124" t="s">
        <v>102</v>
      </c>
      <c r="B199" s="127"/>
      <c r="C199" s="127"/>
      <c r="D199" s="127"/>
      <c r="E199" s="127"/>
      <c r="F199" s="127"/>
      <c r="G199" s="127"/>
      <c r="H199" s="127"/>
      <c r="I199" s="127"/>
      <c r="J199" s="127"/>
      <c r="K199" s="128"/>
    </row>
    <row r="200" spans="1:172" ht="15.75" customHeight="1">
      <c r="A200" s="66"/>
      <c r="B200" s="35" t="s">
        <v>19</v>
      </c>
      <c r="C200" s="33">
        <f>SUM(C201:C203)</f>
        <v>25265.4</v>
      </c>
      <c r="D200" s="33">
        <f>SUM(D201:D203)</f>
        <v>515.4</v>
      </c>
      <c r="E200" s="33">
        <f t="shared" ref="E200:J200" si="94">SUM(E201:E203)</f>
        <v>3950</v>
      </c>
      <c r="F200" s="33">
        <f t="shared" si="94"/>
        <v>4160</v>
      </c>
      <c r="G200" s="33">
        <f t="shared" si="94"/>
        <v>4160</v>
      </c>
      <c r="H200" s="33">
        <f t="shared" si="94"/>
        <v>4160</v>
      </c>
      <c r="I200" s="33">
        <f t="shared" si="94"/>
        <v>4160</v>
      </c>
      <c r="J200" s="33">
        <f t="shared" si="94"/>
        <v>4160</v>
      </c>
      <c r="K200" s="122">
        <v>45</v>
      </c>
    </row>
    <row r="201" spans="1:172" ht="15" customHeight="1">
      <c r="A201" s="66"/>
      <c r="B201" s="36" t="s">
        <v>4</v>
      </c>
      <c r="C201" s="34">
        <f>SUM(D201:J201)</f>
        <v>25265.4</v>
      </c>
      <c r="D201" s="32">
        <v>515.4</v>
      </c>
      <c r="E201" s="32">
        <v>3950</v>
      </c>
      <c r="F201" s="32">
        <v>4160</v>
      </c>
      <c r="G201" s="32">
        <v>4160</v>
      </c>
      <c r="H201" s="32">
        <v>4160</v>
      </c>
      <c r="I201" s="32">
        <v>4160</v>
      </c>
      <c r="J201" s="32">
        <v>4160</v>
      </c>
      <c r="K201" s="129"/>
    </row>
    <row r="202" spans="1:172">
      <c r="A202" s="66"/>
      <c r="B202" s="36" t="s">
        <v>5</v>
      </c>
      <c r="C202" s="34">
        <f>SUM(D202:J202)</f>
        <v>0</v>
      </c>
      <c r="D202" s="32">
        <v>0</v>
      </c>
      <c r="E202" s="32">
        <v>0</v>
      </c>
      <c r="F202" s="32">
        <v>0</v>
      </c>
      <c r="G202" s="32">
        <f>F202*1</f>
        <v>0</v>
      </c>
      <c r="H202" s="32">
        <f>G202*1</f>
        <v>0</v>
      </c>
      <c r="I202" s="32">
        <f>H202*1</f>
        <v>0</v>
      </c>
      <c r="J202" s="32">
        <f>I202*1</f>
        <v>0</v>
      </c>
      <c r="K202" s="129"/>
    </row>
    <row r="203" spans="1:172">
      <c r="A203" s="65"/>
      <c r="B203" s="36" t="s">
        <v>92</v>
      </c>
      <c r="C203" s="34">
        <f>SUM(D203:J203)</f>
        <v>0</v>
      </c>
      <c r="D203" s="32">
        <v>0</v>
      </c>
      <c r="E203" s="32">
        <v>0</v>
      </c>
      <c r="F203" s="32">
        <v>0</v>
      </c>
      <c r="G203" s="32">
        <v>0</v>
      </c>
      <c r="H203" s="32">
        <v>0</v>
      </c>
      <c r="I203" s="32">
        <v>0</v>
      </c>
      <c r="J203" s="32">
        <v>0</v>
      </c>
      <c r="K203" s="123"/>
    </row>
    <row r="204" spans="1:172" ht="12.75" customHeight="1">
      <c r="A204" s="147" t="s">
        <v>79</v>
      </c>
      <c r="B204" s="147"/>
      <c r="C204" s="147"/>
      <c r="D204" s="147"/>
      <c r="E204" s="147"/>
      <c r="F204" s="147"/>
      <c r="G204" s="147"/>
      <c r="H204" s="147"/>
      <c r="I204" s="147"/>
      <c r="J204" s="147"/>
      <c r="K204" s="147"/>
    </row>
    <row r="205" spans="1:172" s="8" customFormat="1" ht="27">
      <c r="A205" s="74"/>
      <c r="B205" s="73" t="s">
        <v>45</v>
      </c>
      <c r="C205" s="90">
        <f>SUM(C206)</f>
        <v>8892.5</v>
      </c>
      <c r="D205" s="90">
        <f>SUM(D206)</f>
        <v>1277.5999999999999</v>
      </c>
      <c r="E205" s="90">
        <f t="shared" ref="E205:J205" si="95">SUM(E206)</f>
        <v>1422.4</v>
      </c>
      <c r="F205" s="90">
        <f t="shared" si="95"/>
        <v>1238.4999999999998</v>
      </c>
      <c r="G205" s="90">
        <f t="shared" si="95"/>
        <v>1238.4999999999998</v>
      </c>
      <c r="H205" s="90">
        <f t="shared" si="95"/>
        <v>1238.4999999999998</v>
      </c>
      <c r="I205" s="90">
        <f t="shared" si="95"/>
        <v>1238.4999999999998</v>
      </c>
      <c r="J205" s="90">
        <f t="shared" si="95"/>
        <v>1238.4999999999998</v>
      </c>
      <c r="K205" s="77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</row>
    <row r="206" spans="1:172" s="8" customFormat="1">
      <c r="A206" s="74"/>
      <c r="B206" s="70" t="s">
        <v>4</v>
      </c>
      <c r="C206" s="71">
        <f>SUM(D206:J206)</f>
        <v>8892.5</v>
      </c>
      <c r="D206" s="71">
        <f>SUM(D218)</f>
        <v>1277.5999999999999</v>
      </c>
      <c r="E206" s="71">
        <f t="shared" ref="E206:J206" si="96">SUM(E218)</f>
        <v>1422.4</v>
      </c>
      <c r="F206" s="71">
        <f t="shared" si="96"/>
        <v>1238.4999999999998</v>
      </c>
      <c r="G206" s="71">
        <f t="shared" si="96"/>
        <v>1238.4999999999998</v>
      </c>
      <c r="H206" s="71">
        <f t="shared" si="96"/>
        <v>1238.4999999999998</v>
      </c>
      <c r="I206" s="71">
        <f t="shared" si="96"/>
        <v>1238.4999999999998</v>
      </c>
      <c r="J206" s="71">
        <f t="shared" si="96"/>
        <v>1238.4999999999998</v>
      </c>
      <c r="K206" s="75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</row>
    <row r="207" spans="1:172" ht="12.75" customHeight="1">
      <c r="A207" s="130" t="s">
        <v>10</v>
      </c>
      <c r="B207" s="131"/>
      <c r="C207" s="131"/>
      <c r="D207" s="131"/>
      <c r="E207" s="131"/>
      <c r="F207" s="131"/>
      <c r="G207" s="131"/>
      <c r="H207" s="131"/>
      <c r="I207" s="131"/>
      <c r="J207" s="131"/>
      <c r="K207" s="132"/>
    </row>
    <row r="208" spans="1:172" ht="40.5">
      <c r="A208" s="74"/>
      <c r="B208" s="73" t="s">
        <v>37</v>
      </c>
      <c r="C208" s="85">
        <v>0</v>
      </c>
      <c r="D208" s="85">
        <v>0</v>
      </c>
      <c r="E208" s="85">
        <v>0</v>
      </c>
      <c r="F208" s="85">
        <v>0</v>
      </c>
      <c r="G208" s="85">
        <v>0</v>
      </c>
      <c r="H208" s="85">
        <v>0</v>
      </c>
      <c r="I208" s="86">
        <v>0</v>
      </c>
      <c r="J208" s="86">
        <v>0</v>
      </c>
      <c r="K208" s="87"/>
    </row>
    <row r="209" spans="1:11">
      <c r="A209" s="74"/>
      <c r="B209" s="70" t="s">
        <v>4</v>
      </c>
      <c r="C209" s="88">
        <v>0</v>
      </c>
      <c r="D209" s="88">
        <v>0</v>
      </c>
      <c r="E209" s="88">
        <v>0</v>
      </c>
      <c r="F209" s="88">
        <v>0</v>
      </c>
      <c r="G209" s="88">
        <v>0</v>
      </c>
      <c r="H209" s="88">
        <v>0</v>
      </c>
      <c r="I209" s="88">
        <v>0</v>
      </c>
      <c r="J209" s="88">
        <v>0</v>
      </c>
      <c r="K209" s="75"/>
    </row>
    <row r="210" spans="1:11" ht="12.75" customHeight="1">
      <c r="A210" s="133" t="s">
        <v>11</v>
      </c>
      <c r="B210" s="134"/>
      <c r="C210" s="134"/>
      <c r="D210" s="134"/>
      <c r="E210" s="134"/>
      <c r="F210" s="134"/>
      <c r="G210" s="134"/>
      <c r="H210" s="134"/>
      <c r="I210" s="134"/>
      <c r="J210" s="134"/>
      <c r="K210" s="135"/>
    </row>
    <row r="211" spans="1:11" ht="54">
      <c r="A211" s="11"/>
      <c r="B211" s="15" t="s">
        <v>39</v>
      </c>
      <c r="C211" s="105">
        <f>SUM(C212)</f>
        <v>0</v>
      </c>
      <c r="D211" s="105">
        <f t="shared" ref="D211:J211" si="97">SUM(D212)</f>
        <v>0</v>
      </c>
      <c r="E211" s="105">
        <f t="shared" si="97"/>
        <v>0</v>
      </c>
      <c r="F211" s="105">
        <f t="shared" si="97"/>
        <v>0</v>
      </c>
      <c r="G211" s="105">
        <f t="shared" si="97"/>
        <v>0</v>
      </c>
      <c r="H211" s="105">
        <f t="shared" si="97"/>
        <v>0</v>
      </c>
      <c r="I211" s="105">
        <f t="shared" si="97"/>
        <v>0</v>
      </c>
      <c r="J211" s="105">
        <f t="shared" si="97"/>
        <v>0</v>
      </c>
      <c r="K211" s="1"/>
    </row>
    <row r="212" spans="1:11">
      <c r="A212" s="11"/>
      <c r="B212" s="22" t="s">
        <v>4</v>
      </c>
      <c r="C212" s="24">
        <v>0</v>
      </c>
      <c r="D212" s="24">
        <v>0</v>
      </c>
      <c r="E212" s="24">
        <v>0</v>
      </c>
      <c r="F212" s="24">
        <v>0</v>
      </c>
      <c r="G212" s="24">
        <v>0</v>
      </c>
      <c r="H212" s="24">
        <v>0</v>
      </c>
      <c r="I212" s="24">
        <v>0</v>
      </c>
      <c r="J212" s="24">
        <v>0</v>
      </c>
      <c r="K212" s="6"/>
    </row>
    <row r="213" spans="1:11" ht="12" customHeight="1">
      <c r="A213" s="133" t="s">
        <v>12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5"/>
    </row>
    <row r="214" spans="1:11">
      <c r="A214" s="13"/>
      <c r="B214" s="15" t="s">
        <v>9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13"/>
    </row>
    <row r="215" spans="1:11">
      <c r="A215" s="11"/>
      <c r="B215" s="22" t="s">
        <v>4</v>
      </c>
      <c r="C215" s="24">
        <v>0</v>
      </c>
      <c r="D215" s="24">
        <v>0</v>
      </c>
      <c r="E215" s="24">
        <v>0</v>
      </c>
      <c r="F215" s="24">
        <v>0</v>
      </c>
      <c r="G215" s="24">
        <v>0</v>
      </c>
      <c r="H215" s="24">
        <v>0</v>
      </c>
      <c r="I215" s="24">
        <v>0</v>
      </c>
      <c r="J215" s="24">
        <v>0</v>
      </c>
      <c r="K215" s="1"/>
    </row>
    <row r="216" spans="1:11" ht="15" customHeight="1">
      <c r="A216" s="130" t="s">
        <v>22</v>
      </c>
      <c r="B216" s="131"/>
      <c r="C216" s="131"/>
      <c r="D216" s="131"/>
      <c r="E216" s="131"/>
      <c r="F216" s="131"/>
      <c r="G216" s="131"/>
      <c r="H216" s="131"/>
      <c r="I216" s="131"/>
      <c r="J216" s="131"/>
      <c r="K216" s="132"/>
    </row>
    <row r="217" spans="1:11">
      <c r="A217" s="89"/>
      <c r="B217" s="73" t="s">
        <v>9</v>
      </c>
      <c r="C217" s="90">
        <f>SUM(C218)</f>
        <v>8892.5</v>
      </c>
      <c r="D217" s="90">
        <f>SUM(D218)</f>
        <v>1277.5999999999999</v>
      </c>
      <c r="E217" s="90">
        <f t="shared" ref="E217:J217" si="98">SUM(E218)</f>
        <v>1422.4</v>
      </c>
      <c r="F217" s="90">
        <f t="shared" si="98"/>
        <v>1238.4999999999998</v>
      </c>
      <c r="G217" s="90">
        <f t="shared" si="98"/>
        <v>1238.4999999999998</v>
      </c>
      <c r="H217" s="90">
        <f t="shared" si="98"/>
        <v>1238.4999999999998</v>
      </c>
      <c r="I217" s="90">
        <f t="shared" si="98"/>
        <v>1238.4999999999998</v>
      </c>
      <c r="J217" s="90">
        <f t="shared" si="98"/>
        <v>1238.4999999999998</v>
      </c>
      <c r="K217" s="98"/>
    </row>
    <row r="218" spans="1:11">
      <c r="A218" s="74"/>
      <c r="B218" s="94" t="s">
        <v>4</v>
      </c>
      <c r="C218" s="71">
        <f>SUM(D218:J218)</f>
        <v>8892.5</v>
      </c>
      <c r="D218" s="71">
        <f t="shared" ref="D218:J218" si="99">SUM(D221+D236)</f>
        <v>1277.5999999999999</v>
      </c>
      <c r="E218" s="71">
        <f t="shared" si="99"/>
        <v>1422.4</v>
      </c>
      <c r="F218" s="71">
        <f t="shared" si="99"/>
        <v>1238.4999999999998</v>
      </c>
      <c r="G218" s="71">
        <f t="shared" si="99"/>
        <v>1238.4999999999998</v>
      </c>
      <c r="H218" s="71">
        <f t="shared" si="99"/>
        <v>1238.4999999999998</v>
      </c>
      <c r="I218" s="71">
        <f t="shared" si="99"/>
        <v>1238.4999999999998</v>
      </c>
      <c r="J218" s="71">
        <f t="shared" si="99"/>
        <v>1238.4999999999998</v>
      </c>
      <c r="K218" s="75"/>
    </row>
    <row r="219" spans="1:11" ht="15" customHeight="1">
      <c r="A219" s="124" t="s">
        <v>85</v>
      </c>
      <c r="B219" s="125"/>
      <c r="C219" s="125"/>
      <c r="D219" s="125"/>
      <c r="E219" s="125"/>
      <c r="F219" s="125"/>
      <c r="G219" s="125"/>
      <c r="H219" s="125"/>
      <c r="I219" s="125"/>
      <c r="J219" s="125"/>
      <c r="K219" s="126"/>
    </row>
    <row r="220" spans="1:11">
      <c r="A220" s="13"/>
      <c r="B220" s="15" t="s">
        <v>40</v>
      </c>
      <c r="C220" s="23">
        <f>SUM(C221)</f>
        <v>8514.4999999999982</v>
      </c>
      <c r="D220" s="31">
        <f>SUM(D221)</f>
        <v>1227.5999999999999</v>
      </c>
      <c r="E220" s="23">
        <f t="shared" ref="E220:J220" si="100">SUM(E221)</f>
        <v>1369.9</v>
      </c>
      <c r="F220" s="23">
        <f t="shared" si="100"/>
        <v>1183.3999999999999</v>
      </c>
      <c r="G220" s="23">
        <f t="shared" si="100"/>
        <v>1183.3999999999999</v>
      </c>
      <c r="H220" s="23">
        <f t="shared" si="100"/>
        <v>1183.3999999999999</v>
      </c>
      <c r="I220" s="23">
        <f t="shared" si="100"/>
        <v>1183.3999999999999</v>
      </c>
      <c r="J220" s="23">
        <f t="shared" si="100"/>
        <v>1183.3999999999999</v>
      </c>
      <c r="K220" s="122" t="s">
        <v>96</v>
      </c>
    </row>
    <row r="221" spans="1:11">
      <c r="A221" s="11"/>
      <c r="B221" s="16" t="s">
        <v>4</v>
      </c>
      <c r="C221" s="30">
        <f>SUM(D221:J221)</f>
        <v>8514.4999999999982</v>
      </c>
      <c r="D221" s="29">
        <f>SUM(D224+D227+D230+D233)</f>
        <v>1227.5999999999999</v>
      </c>
      <c r="E221" s="29">
        <f t="shared" ref="E221:J221" si="101">SUM(E224+E227+E230+E233)</f>
        <v>1369.9</v>
      </c>
      <c r="F221" s="29">
        <f t="shared" si="101"/>
        <v>1183.3999999999999</v>
      </c>
      <c r="G221" s="29">
        <f t="shared" si="101"/>
        <v>1183.3999999999999</v>
      </c>
      <c r="H221" s="29">
        <f t="shared" si="101"/>
        <v>1183.3999999999999</v>
      </c>
      <c r="I221" s="29">
        <f t="shared" si="101"/>
        <v>1183.3999999999999</v>
      </c>
      <c r="J221" s="29">
        <f t="shared" si="101"/>
        <v>1183.3999999999999</v>
      </c>
      <c r="K221" s="123"/>
    </row>
    <row r="222" spans="1:11" ht="15" customHeight="1">
      <c r="A222" s="143" t="s">
        <v>65</v>
      </c>
      <c r="B222" s="144"/>
      <c r="C222" s="144"/>
      <c r="D222" s="144"/>
      <c r="E222" s="144"/>
      <c r="F222" s="144"/>
      <c r="G222" s="144"/>
      <c r="H222" s="144"/>
      <c r="I222" s="144"/>
      <c r="J222" s="144"/>
      <c r="K222" s="145"/>
    </row>
    <row r="223" spans="1:11">
      <c r="A223" s="5"/>
      <c r="B223" s="51" t="s">
        <v>64</v>
      </c>
      <c r="C223" s="52">
        <f>SUM(C224)</f>
        <v>204.40000000000003</v>
      </c>
      <c r="D223" s="53">
        <f>SUM(D224)</f>
        <v>27</v>
      </c>
      <c r="E223" s="53">
        <f t="shared" ref="E223:J223" si="102">SUM(E224)</f>
        <v>28.4</v>
      </c>
      <c r="F223" s="53">
        <f t="shared" si="102"/>
        <v>29.8</v>
      </c>
      <c r="G223" s="53">
        <f t="shared" si="102"/>
        <v>29.8</v>
      </c>
      <c r="H223" s="53">
        <f t="shared" si="102"/>
        <v>29.8</v>
      </c>
      <c r="I223" s="53">
        <f t="shared" si="102"/>
        <v>29.8</v>
      </c>
      <c r="J223" s="53">
        <f t="shared" si="102"/>
        <v>29.8</v>
      </c>
      <c r="K223" s="122">
        <v>50</v>
      </c>
    </row>
    <row r="224" spans="1:11">
      <c r="A224" s="5"/>
      <c r="B224" s="16" t="s">
        <v>4</v>
      </c>
      <c r="C224" s="30">
        <f>SUM(D224:J224)</f>
        <v>204.40000000000003</v>
      </c>
      <c r="D224" s="29">
        <v>27</v>
      </c>
      <c r="E224" s="29">
        <v>28.4</v>
      </c>
      <c r="F224" s="29">
        <v>29.8</v>
      </c>
      <c r="G224" s="29">
        <f>SUM(F224)</f>
        <v>29.8</v>
      </c>
      <c r="H224" s="29">
        <f>SUM(G224)</f>
        <v>29.8</v>
      </c>
      <c r="I224" s="29">
        <f>SUM(H224)</f>
        <v>29.8</v>
      </c>
      <c r="J224" s="29">
        <f>SUM(I224)</f>
        <v>29.8</v>
      </c>
      <c r="K224" s="123"/>
    </row>
    <row r="225" spans="1:11" ht="15" customHeight="1">
      <c r="A225" s="140" t="s">
        <v>66</v>
      </c>
      <c r="B225" s="141"/>
      <c r="C225" s="141"/>
      <c r="D225" s="141"/>
      <c r="E225" s="141"/>
      <c r="F225" s="141"/>
      <c r="G225" s="141"/>
      <c r="H225" s="141"/>
      <c r="I225" s="141"/>
      <c r="J225" s="141"/>
      <c r="K225" s="142"/>
    </row>
    <row r="226" spans="1:11">
      <c r="A226" s="5"/>
      <c r="B226" s="51" t="s">
        <v>64</v>
      </c>
      <c r="C226" s="52">
        <f>SUM(C227)</f>
        <v>983</v>
      </c>
      <c r="D226" s="53">
        <f>SUM(D227)</f>
        <v>130</v>
      </c>
      <c r="E226" s="53">
        <f t="shared" ref="E226:J226" si="103">SUM(E227)</f>
        <v>136.5</v>
      </c>
      <c r="F226" s="53">
        <f t="shared" si="103"/>
        <v>143.30000000000001</v>
      </c>
      <c r="G226" s="53">
        <f t="shared" si="103"/>
        <v>143.30000000000001</v>
      </c>
      <c r="H226" s="53">
        <f t="shared" si="103"/>
        <v>143.30000000000001</v>
      </c>
      <c r="I226" s="53">
        <f t="shared" si="103"/>
        <v>143.30000000000001</v>
      </c>
      <c r="J226" s="53">
        <f t="shared" si="103"/>
        <v>143.30000000000001</v>
      </c>
      <c r="K226" s="122">
        <v>51</v>
      </c>
    </row>
    <row r="227" spans="1:11">
      <c r="A227" s="5"/>
      <c r="B227" s="16" t="s">
        <v>4</v>
      </c>
      <c r="C227" s="30">
        <f>SUM(D227:J227)</f>
        <v>983</v>
      </c>
      <c r="D227" s="29">
        <v>130</v>
      </c>
      <c r="E227" s="29">
        <v>136.5</v>
      </c>
      <c r="F227" s="29">
        <v>143.30000000000001</v>
      </c>
      <c r="G227" s="29">
        <f>SUM(F227)</f>
        <v>143.30000000000001</v>
      </c>
      <c r="H227" s="29">
        <f>SUM(G227)</f>
        <v>143.30000000000001</v>
      </c>
      <c r="I227" s="29">
        <f>SUM(H227)</f>
        <v>143.30000000000001</v>
      </c>
      <c r="J227" s="29">
        <f>SUM(I227)</f>
        <v>143.30000000000001</v>
      </c>
      <c r="K227" s="123"/>
    </row>
    <row r="228" spans="1:11">
      <c r="A228" s="119" t="s">
        <v>67</v>
      </c>
      <c r="B228" s="120"/>
      <c r="C228" s="120"/>
      <c r="D228" s="120"/>
      <c r="E228" s="120"/>
      <c r="F228" s="120"/>
      <c r="G228" s="120"/>
      <c r="H228" s="120"/>
      <c r="I228" s="120"/>
      <c r="J228" s="120"/>
      <c r="K228" s="121"/>
    </row>
    <row r="229" spans="1:11">
      <c r="A229" s="5"/>
      <c r="B229" s="51" t="s">
        <v>64</v>
      </c>
      <c r="C229" s="52">
        <f>SUM(C230)</f>
        <v>6570.6</v>
      </c>
      <c r="D229" s="53">
        <f>SUM(D230)</f>
        <v>970.6</v>
      </c>
      <c r="E229" s="53">
        <f t="shared" ref="E229:J229" si="104">SUM(E230)</f>
        <v>1100</v>
      </c>
      <c r="F229" s="53">
        <f t="shared" si="104"/>
        <v>900</v>
      </c>
      <c r="G229" s="53">
        <f t="shared" si="104"/>
        <v>900</v>
      </c>
      <c r="H229" s="53">
        <f t="shared" si="104"/>
        <v>900</v>
      </c>
      <c r="I229" s="53">
        <f t="shared" si="104"/>
        <v>900</v>
      </c>
      <c r="J229" s="53">
        <f t="shared" si="104"/>
        <v>900</v>
      </c>
      <c r="K229" s="122">
        <v>52</v>
      </c>
    </row>
    <row r="230" spans="1:11">
      <c r="A230" s="5"/>
      <c r="B230" s="16" t="s">
        <v>4</v>
      </c>
      <c r="C230" s="30">
        <f>SUM(D230:J230)</f>
        <v>6570.6</v>
      </c>
      <c r="D230" s="29">
        <v>970.6</v>
      </c>
      <c r="E230" s="29">
        <v>1100</v>
      </c>
      <c r="F230" s="29">
        <v>900</v>
      </c>
      <c r="G230" s="29">
        <f>SUM(F230)</f>
        <v>900</v>
      </c>
      <c r="H230" s="29">
        <f>SUM(G230)</f>
        <v>900</v>
      </c>
      <c r="I230" s="29">
        <f>SUM(H230)</f>
        <v>900</v>
      </c>
      <c r="J230" s="29">
        <f>SUM(I230)</f>
        <v>900</v>
      </c>
      <c r="K230" s="123"/>
    </row>
    <row r="231" spans="1:11">
      <c r="A231" s="119" t="s">
        <v>68</v>
      </c>
      <c r="B231" s="120"/>
      <c r="C231" s="120"/>
      <c r="D231" s="120"/>
      <c r="E231" s="120"/>
      <c r="F231" s="120"/>
      <c r="G231" s="120"/>
      <c r="H231" s="120"/>
      <c r="I231" s="120"/>
      <c r="J231" s="120"/>
      <c r="K231" s="121"/>
    </row>
    <row r="232" spans="1:11">
      <c r="A232" s="5"/>
      <c r="B232" s="51" t="s">
        <v>64</v>
      </c>
      <c r="C232" s="52">
        <f>SUM(C233)</f>
        <v>756.49999999999989</v>
      </c>
      <c r="D232" s="53">
        <f>SUM(D233)</f>
        <v>100</v>
      </c>
      <c r="E232" s="53">
        <f t="shared" ref="E232:J232" si="105">SUM(E233)</f>
        <v>105</v>
      </c>
      <c r="F232" s="53">
        <f t="shared" si="105"/>
        <v>110.3</v>
      </c>
      <c r="G232" s="53">
        <f t="shared" si="105"/>
        <v>110.3</v>
      </c>
      <c r="H232" s="53">
        <f t="shared" si="105"/>
        <v>110.3</v>
      </c>
      <c r="I232" s="53">
        <f t="shared" si="105"/>
        <v>110.3</v>
      </c>
      <c r="J232" s="53">
        <f t="shared" si="105"/>
        <v>110.3</v>
      </c>
      <c r="K232" s="122">
        <v>54</v>
      </c>
    </row>
    <row r="233" spans="1:11">
      <c r="A233" s="5"/>
      <c r="B233" s="16" t="s">
        <v>4</v>
      </c>
      <c r="C233" s="30">
        <f>SUM(D233:J233)</f>
        <v>756.49999999999989</v>
      </c>
      <c r="D233" s="29">
        <v>100</v>
      </c>
      <c r="E233" s="29">
        <v>105</v>
      </c>
      <c r="F233" s="29">
        <v>110.3</v>
      </c>
      <c r="G233" s="29">
        <v>110.3</v>
      </c>
      <c r="H233" s="29">
        <f>SUM(G233)</f>
        <v>110.3</v>
      </c>
      <c r="I233" s="29">
        <f>SUM(H233)</f>
        <v>110.3</v>
      </c>
      <c r="J233" s="29">
        <f>SUM(I233)</f>
        <v>110.3</v>
      </c>
      <c r="K233" s="123"/>
    </row>
    <row r="234" spans="1:11" ht="27.75" customHeight="1">
      <c r="A234" s="124" t="s">
        <v>84</v>
      </c>
      <c r="B234" s="125"/>
      <c r="C234" s="125"/>
      <c r="D234" s="125"/>
      <c r="E234" s="125"/>
      <c r="F234" s="125"/>
      <c r="G234" s="125"/>
      <c r="H234" s="125"/>
      <c r="I234" s="125"/>
      <c r="J234" s="125"/>
      <c r="K234" s="126"/>
    </row>
    <row r="235" spans="1:11">
      <c r="A235" s="13"/>
      <c r="B235" s="15" t="s">
        <v>40</v>
      </c>
      <c r="C235" s="57">
        <f>SUM(C236)</f>
        <v>378.00000000000006</v>
      </c>
      <c r="D235" s="57">
        <f>SUM(D236)</f>
        <v>50</v>
      </c>
      <c r="E235" s="57">
        <f t="shared" ref="E235:J235" si="106">SUM(E236)</f>
        <v>52.5</v>
      </c>
      <c r="F235" s="57">
        <f t="shared" si="106"/>
        <v>55.1</v>
      </c>
      <c r="G235" s="57">
        <f t="shared" si="106"/>
        <v>55.1</v>
      </c>
      <c r="H235" s="57">
        <f t="shared" si="106"/>
        <v>55.1</v>
      </c>
      <c r="I235" s="57">
        <f t="shared" si="106"/>
        <v>55.1</v>
      </c>
      <c r="J235" s="57">
        <f t="shared" si="106"/>
        <v>55.1</v>
      </c>
      <c r="K235" s="122">
        <v>55</v>
      </c>
    </row>
    <row r="236" spans="1:11">
      <c r="A236" s="49"/>
      <c r="B236" s="54" t="s">
        <v>4</v>
      </c>
      <c r="C236" s="56">
        <f>SUM(D236:J236)</f>
        <v>378.00000000000006</v>
      </c>
      <c r="D236" s="56">
        <f>SUM(D239)</f>
        <v>50</v>
      </c>
      <c r="E236" s="56">
        <f t="shared" ref="E236:J236" si="107">SUM(E239)</f>
        <v>52.5</v>
      </c>
      <c r="F236" s="56">
        <f t="shared" si="107"/>
        <v>55.1</v>
      </c>
      <c r="G236" s="56">
        <f t="shared" si="107"/>
        <v>55.1</v>
      </c>
      <c r="H236" s="56">
        <f t="shared" si="107"/>
        <v>55.1</v>
      </c>
      <c r="I236" s="56">
        <f t="shared" si="107"/>
        <v>55.1</v>
      </c>
      <c r="J236" s="56">
        <f t="shared" si="107"/>
        <v>55.1</v>
      </c>
      <c r="K236" s="129"/>
    </row>
    <row r="237" spans="1:11">
      <c r="A237" s="143" t="s">
        <v>73</v>
      </c>
      <c r="B237" s="144"/>
      <c r="C237" s="144"/>
      <c r="D237" s="144"/>
      <c r="E237" s="144"/>
      <c r="F237" s="144"/>
      <c r="G237" s="144"/>
      <c r="H237" s="144"/>
      <c r="I237" s="144"/>
      <c r="J237" s="144"/>
      <c r="K237" s="145"/>
    </row>
    <row r="238" spans="1:11">
      <c r="A238" s="106"/>
      <c r="B238" s="17" t="s">
        <v>40</v>
      </c>
      <c r="C238" s="107">
        <f>SUM(C239)</f>
        <v>378.00000000000006</v>
      </c>
      <c r="D238" s="108">
        <f>SUM(D239)</f>
        <v>50</v>
      </c>
      <c r="E238" s="108">
        <f t="shared" ref="E238:J238" si="108">SUM(E239)</f>
        <v>52.5</v>
      </c>
      <c r="F238" s="108">
        <f t="shared" si="108"/>
        <v>55.1</v>
      </c>
      <c r="G238" s="108">
        <f t="shared" si="108"/>
        <v>55.1</v>
      </c>
      <c r="H238" s="108">
        <f t="shared" si="108"/>
        <v>55.1</v>
      </c>
      <c r="I238" s="108">
        <f t="shared" si="108"/>
        <v>55.1</v>
      </c>
      <c r="J238" s="108">
        <f t="shared" si="108"/>
        <v>55.1</v>
      </c>
      <c r="K238" s="122">
        <v>55</v>
      </c>
    </row>
    <row r="239" spans="1:11">
      <c r="A239" s="5"/>
      <c r="B239" s="16" t="s">
        <v>4</v>
      </c>
      <c r="C239" s="30">
        <f>SUM(D239:J239)</f>
        <v>378.00000000000006</v>
      </c>
      <c r="D239" s="29">
        <v>50</v>
      </c>
      <c r="E239" s="29">
        <v>52.5</v>
      </c>
      <c r="F239" s="29">
        <v>55.1</v>
      </c>
      <c r="G239" s="29">
        <v>55.1</v>
      </c>
      <c r="H239" s="29">
        <f>SUM(G239)</f>
        <v>55.1</v>
      </c>
      <c r="I239" s="29">
        <f>SUM(H239)</f>
        <v>55.1</v>
      </c>
      <c r="J239" s="29">
        <f>SUM(I239)</f>
        <v>55.1</v>
      </c>
      <c r="K239" s="123"/>
    </row>
    <row r="240" spans="1:11" ht="15.75">
      <c r="A240" s="116" t="s">
        <v>80</v>
      </c>
      <c r="B240" s="117"/>
      <c r="C240" s="117"/>
      <c r="D240" s="117"/>
      <c r="E240" s="117"/>
      <c r="F240" s="117"/>
      <c r="G240" s="117"/>
      <c r="H240" s="117"/>
      <c r="I240" s="117"/>
      <c r="J240" s="117"/>
      <c r="K240" s="118"/>
    </row>
    <row r="241" spans="1:11" ht="27">
      <c r="A241" s="74"/>
      <c r="B241" s="73" t="s">
        <v>46</v>
      </c>
      <c r="C241" s="100">
        <f t="shared" ref="C241:J242" si="109">C244+C253</f>
        <v>21946.6</v>
      </c>
      <c r="D241" s="90">
        <f t="shared" si="109"/>
        <v>2902</v>
      </c>
      <c r="E241" s="90">
        <f t="shared" si="109"/>
        <v>3047.1</v>
      </c>
      <c r="F241" s="90">
        <f t="shared" si="109"/>
        <v>3199.5</v>
      </c>
      <c r="G241" s="90">
        <f t="shared" si="109"/>
        <v>3199.5</v>
      </c>
      <c r="H241" s="90">
        <f t="shared" si="109"/>
        <v>3199.5</v>
      </c>
      <c r="I241" s="90">
        <f t="shared" si="109"/>
        <v>3199.5</v>
      </c>
      <c r="J241" s="90">
        <f t="shared" si="109"/>
        <v>3199.5</v>
      </c>
      <c r="K241" s="122">
        <v>59</v>
      </c>
    </row>
    <row r="242" spans="1:11">
      <c r="A242" s="74"/>
      <c r="B242" s="70" t="s">
        <v>4</v>
      </c>
      <c r="C242" s="99">
        <f t="shared" si="109"/>
        <v>21946.6</v>
      </c>
      <c r="D242" s="71">
        <f t="shared" si="109"/>
        <v>2902</v>
      </c>
      <c r="E242" s="71">
        <f t="shared" si="109"/>
        <v>3047.1</v>
      </c>
      <c r="F242" s="71">
        <f t="shared" si="109"/>
        <v>3199.5</v>
      </c>
      <c r="G242" s="71">
        <f t="shared" si="109"/>
        <v>3199.5</v>
      </c>
      <c r="H242" s="71">
        <f t="shared" si="109"/>
        <v>3199.5</v>
      </c>
      <c r="I242" s="71">
        <f t="shared" si="109"/>
        <v>3199.5</v>
      </c>
      <c r="J242" s="71">
        <f t="shared" si="109"/>
        <v>3199.5</v>
      </c>
      <c r="K242" s="123"/>
    </row>
    <row r="243" spans="1:11">
      <c r="A243" s="130" t="s">
        <v>10</v>
      </c>
      <c r="B243" s="131"/>
      <c r="C243" s="131"/>
      <c r="D243" s="131"/>
      <c r="E243" s="131"/>
      <c r="F243" s="131"/>
      <c r="G243" s="131"/>
      <c r="H243" s="131"/>
      <c r="I243" s="131"/>
      <c r="J243" s="131"/>
      <c r="K243" s="132"/>
    </row>
    <row r="244" spans="1:11" ht="40.5">
      <c r="A244" s="74"/>
      <c r="B244" s="73" t="s">
        <v>47</v>
      </c>
      <c r="C244" s="85">
        <v>0</v>
      </c>
      <c r="D244" s="85">
        <v>0</v>
      </c>
      <c r="E244" s="85">
        <v>0</v>
      </c>
      <c r="F244" s="85">
        <v>0</v>
      </c>
      <c r="G244" s="85">
        <v>0</v>
      </c>
      <c r="H244" s="85">
        <v>0</v>
      </c>
      <c r="I244" s="86">
        <v>0</v>
      </c>
      <c r="J244" s="86">
        <v>0</v>
      </c>
      <c r="K244" s="87"/>
    </row>
    <row r="245" spans="1:11">
      <c r="A245" s="74"/>
      <c r="B245" s="70" t="s">
        <v>4</v>
      </c>
      <c r="C245" s="88">
        <v>0</v>
      </c>
      <c r="D245" s="88">
        <v>0</v>
      </c>
      <c r="E245" s="88">
        <v>0</v>
      </c>
      <c r="F245" s="88">
        <v>0</v>
      </c>
      <c r="G245" s="88">
        <v>0</v>
      </c>
      <c r="H245" s="88">
        <v>0</v>
      </c>
      <c r="I245" s="88">
        <v>0</v>
      </c>
      <c r="J245" s="88">
        <v>0</v>
      </c>
      <c r="K245" s="75"/>
    </row>
    <row r="246" spans="1:11">
      <c r="A246" s="133" t="s">
        <v>11</v>
      </c>
      <c r="B246" s="134"/>
      <c r="C246" s="134"/>
      <c r="D246" s="134"/>
      <c r="E246" s="134"/>
      <c r="F246" s="134"/>
      <c r="G246" s="134"/>
      <c r="H246" s="134"/>
      <c r="I246" s="134"/>
      <c r="J246" s="134"/>
      <c r="K246" s="135"/>
    </row>
    <row r="247" spans="1:11" ht="54">
      <c r="A247" s="21"/>
      <c r="B247" s="15" t="s">
        <v>39</v>
      </c>
      <c r="C247" s="28">
        <f t="shared" ref="C247:J247" si="110">SUM(C248)</f>
        <v>0</v>
      </c>
      <c r="D247" s="28">
        <f t="shared" si="110"/>
        <v>0</v>
      </c>
      <c r="E247" s="28">
        <f t="shared" si="110"/>
        <v>0</v>
      </c>
      <c r="F247" s="28">
        <f t="shared" si="110"/>
        <v>0</v>
      </c>
      <c r="G247" s="28">
        <f t="shared" si="110"/>
        <v>0</v>
      </c>
      <c r="H247" s="28">
        <f t="shared" si="110"/>
        <v>0</v>
      </c>
      <c r="I247" s="28">
        <f t="shared" si="110"/>
        <v>0</v>
      </c>
      <c r="J247" s="28">
        <f t="shared" si="110"/>
        <v>0</v>
      </c>
      <c r="K247" s="12"/>
    </row>
    <row r="248" spans="1:11">
      <c r="A248" s="11"/>
      <c r="B248" s="22" t="s">
        <v>4</v>
      </c>
      <c r="C248" s="24">
        <f>SUM(D248:J248)</f>
        <v>0</v>
      </c>
      <c r="D248" s="24">
        <v>0</v>
      </c>
      <c r="E248" s="24">
        <v>0</v>
      </c>
      <c r="F248" s="24">
        <v>0</v>
      </c>
      <c r="G248" s="24">
        <v>0</v>
      </c>
      <c r="H248" s="24">
        <v>0</v>
      </c>
      <c r="I248" s="24">
        <v>0</v>
      </c>
      <c r="J248" s="24">
        <v>0</v>
      </c>
      <c r="K248" s="6"/>
    </row>
    <row r="249" spans="1:11">
      <c r="A249" s="133" t="s">
        <v>12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5"/>
    </row>
    <row r="250" spans="1:11">
      <c r="A250" s="13"/>
      <c r="B250" s="15" t="s">
        <v>9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13"/>
    </row>
    <row r="251" spans="1:11">
      <c r="A251" s="11"/>
      <c r="B251" s="22" t="s">
        <v>4</v>
      </c>
      <c r="C251" s="24">
        <v>0</v>
      </c>
      <c r="D251" s="24">
        <v>0</v>
      </c>
      <c r="E251" s="24">
        <v>0</v>
      </c>
      <c r="F251" s="24">
        <v>0</v>
      </c>
      <c r="G251" s="24">
        <v>0</v>
      </c>
      <c r="H251" s="24">
        <v>0</v>
      </c>
      <c r="I251" s="24">
        <v>0</v>
      </c>
      <c r="J251" s="24">
        <v>0</v>
      </c>
      <c r="K251" s="1"/>
    </row>
    <row r="252" spans="1:11">
      <c r="A252" s="130" t="s">
        <v>22</v>
      </c>
      <c r="B252" s="131"/>
      <c r="C252" s="131"/>
      <c r="D252" s="131"/>
      <c r="E252" s="131"/>
      <c r="F252" s="131"/>
      <c r="G252" s="131"/>
      <c r="H252" s="131"/>
      <c r="I252" s="131"/>
      <c r="J252" s="131"/>
      <c r="K252" s="132"/>
    </row>
    <row r="253" spans="1:11">
      <c r="A253" s="89"/>
      <c r="B253" s="73" t="s">
        <v>9</v>
      </c>
      <c r="C253" s="90">
        <f t="shared" ref="C253:J253" si="111">SUM(C254)</f>
        <v>21946.6</v>
      </c>
      <c r="D253" s="90">
        <f t="shared" si="111"/>
        <v>2902</v>
      </c>
      <c r="E253" s="90">
        <f t="shared" si="111"/>
        <v>3047.1</v>
      </c>
      <c r="F253" s="90">
        <f t="shared" si="111"/>
        <v>3199.5</v>
      </c>
      <c r="G253" s="90">
        <f t="shared" si="111"/>
        <v>3199.5</v>
      </c>
      <c r="H253" s="90">
        <f t="shared" si="111"/>
        <v>3199.5</v>
      </c>
      <c r="I253" s="90">
        <f t="shared" si="111"/>
        <v>3199.5</v>
      </c>
      <c r="J253" s="90">
        <f t="shared" si="111"/>
        <v>3199.5</v>
      </c>
      <c r="K253" s="98"/>
    </row>
    <row r="254" spans="1:11">
      <c r="A254" s="74"/>
      <c r="B254" s="94" t="s">
        <v>4</v>
      </c>
      <c r="C254" s="71">
        <f>SUM(D254:J254)</f>
        <v>21946.6</v>
      </c>
      <c r="D254" s="71">
        <f>SUM(D257)</f>
        <v>2902</v>
      </c>
      <c r="E254" s="71">
        <f t="shared" ref="E254:J254" si="112">SUM(E257)</f>
        <v>3047.1</v>
      </c>
      <c r="F254" s="71">
        <f t="shared" si="112"/>
        <v>3199.5</v>
      </c>
      <c r="G254" s="71">
        <f t="shared" si="112"/>
        <v>3199.5</v>
      </c>
      <c r="H254" s="71">
        <f t="shared" si="112"/>
        <v>3199.5</v>
      </c>
      <c r="I254" s="71">
        <f t="shared" si="112"/>
        <v>3199.5</v>
      </c>
      <c r="J254" s="71">
        <f t="shared" si="112"/>
        <v>3199.5</v>
      </c>
      <c r="K254" s="75"/>
    </row>
    <row r="255" spans="1:11">
      <c r="A255" s="124" t="s">
        <v>99</v>
      </c>
      <c r="B255" s="125"/>
      <c r="C255" s="125"/>
      <c r="D255" s="125"/>
      <c r="E255" s="125"/>
      <c r="F255" s="125"/>
      <c r="G255" s="125"/>
      <c r="H255" s="125"/>
      <c r="I255" s="125"/>
      <c r="J255" s="125"/>
      <c r="K255" s="126"/>
    </row>
    <row r="256" spans="1:11">
      <c r="A256" s="13"/>
      <c r="B256" s="35" t="s">
        <v>19</v>
      </c>
      <c r="C256" s="33">
        <f t="shared" ref="C256:J256" si="113">SUM(C257:C257)</f>
        <v>21946.6</v>
      </c>
      <c r="D256" s="33">
        <f t="shared" si="113"/>
        <v>2902</v>
      </c>
      <c r="E256" s="33">
        <f t="shared" si="113"/>
        <v>3047.1</v>
      </c>
      <c r="F256" s="33">
        <f t="shared" si="113"/>
        <v>3199.5</v>
      </c>
      <c r="G256" s="33">
        <f t="shared" si="113"/>
        <v>3199.5</v>
      </c>
      <c r="H256" s="33">
        <f t="shared" si="113"/>
        <v>3199.5</v>
      </c>
      <c r="I256" s="33">
        <f t="shared" si="113"/>
        <v>3199.5</v>
      </c>
      <c r="J256" s="33">
        <f t="shared" si="113"/>
        <v>3199.5</v>
      </c>
      <c r="K256" s="122">
        <v>59</v>
      </c>
    </row>
    <row r="257" spans="1:14">
      <c r="A257" s="11"/>
      <c r="B257" s="36" t="s">
        <v>4</v>
      </c>
      <c r="C257" s="40">
        <f>SUM(D257:J257)</f>
        <v>21946.6</v>
      </c>
      <c r="D257" s="40">
        <v>2902</v>
      </c>
      <c r="E257" s="40">
        <v>3047.1</v>
      </c>
      <c r="F257" s="40">
        <v>3199.5</v>
      </c>
      <c r="G257" s="40">
        <f>SUM(F257)</f>
        <v>3199.5</v>
      </c>
      <c r="H257" s="40">
        <f>SUM(G257)</f>
        <v>3199.5</v>
      </c>
      <c r="I257" s="40">
        <f>SUM(H257)</f>
        <v>3199.5</v>
      </c>
      <c r="J257" s="40">
        <f>SUM(I257)</f>
        <v>3199.5</v>
      </c>
      <c r="K257" s="123"/>
    </row>
    <row r="258" spans="1:14" ht="47.25" customHeight="1">
      <c r="A258" s="116" t="s">
        <v>90</v>
      </c>
      <c r="B258" s="117"/>
      <c r="C258" s="117"/>
      <c r="D258" s="117"/>
      <c r="E258" s="117"/>
      <c r="F258" s="117"/>
      <c r="G258" s="117"/>
      <c r="H258" s="117"/>
      <c r="I258" s="117"/>
      <c r="J258" s="117"/>
      <c r="K258" s="118"/>
    </row>
    <row r="259" spans="1:14" ht="27">
      <c r="A259" s="74"/>
      <c r="B259" s="73" t="s">
        <v>48</v>
      </c>
      <c r="C259" s="90">
        <f>SUM(C260:C261)</f>
        <v>76505.399999999994</v>
      </c>
      <c r="D259" s="90">
        <f>SUM(D260:D261)</f>
        <v>12775.4</v>
      </c>
      <c r="E259" s="90">
        <f t="shared" ref="E259:J259" si="114">SUM(E260:E261)</f>
        <v>10199.5</v>
      </c>
      <c r="F259" s="90">
        <f t="shared" si="114"/>
        <v>10706.1</v>
      </c>
      <c r="G259" s="90">
        <f t="shared" si="114"/>
        <v>10706.1</v>
      </c>
      <c r="H259" s="90">
        <f t="shared" si="114"/>
        <v>10706.1</v>
      </c>
      <c r="I259" s="90">
        <f t="shared" si="114"/>
        <v>10706.1</v>
      </c>
      <c r="J259" s="90">
        <f t="shared" si="114"/>
        <v>10706.1</v>
      </c>
      <c r="K259" s="87"/>
      <c r="L259" s="9"/>
      <c r="N259" s="2"/>
    </row>
    <row r="260" spans="1:14">
      <c r="A260" s="74"/>
      <c r="B260" s="95" t="s">
        <v>81</v>
      </c>
      <c r="C260" s="99">
        <f>SUM(D260:J260)</f>
        <v>631.79999999999995</v>
      </c>
      <c r="D260" s="71">
        <f>SUM(D273)</f>
        <v>229.8</v>
      </c>
      <c r="E260" s="71">
        <f t="shared" ref="E260:J260" si="115">SUM(E273)</f>
        <v>67</v>
      </c>
      <c r="F260" s="71">
        <f t="shared" si="115"/>
        <v>67</v>
      </c>
      <c r="G260" s="71">
        <f t="shared" si="115"/>
        <v>67</v>
      </c>
      <c r="H260" s="71">
        <f t="shared" si="115"/>
        <v>67</v>
      </c>
      <c r="I260" s="71">
        <f t="shared" si="115"/>
        <v>67</v>
      </c>
      <c r="J260" s="71">
        <f t="shared" si="115"/>
        <v>67</v>
      </c>
      <c r="K260" s="87"/>
      <c r="L260" s="9"/>
      <c r="N260" s="2"/>
    </row>
    <row r="261" spans="1:14">
      <c r="A261" s="74"/>
      <c r="B261" s="70" t="s">
        <v>4</v>
      </c>
      <c r="C261" s="99">
        <f>SUM(D261:J261)</f>
        <v>75873.599999999991</v>
      </c>
      <c r="D261" s="71">
        <f>D264+D274</f>
        <v>12545.6</v>
      </c>
      <c r="E261" s="71">
        <f t="shared" ref="E261:J261" si="116">E264+E274</f>
        <v>10132.5</v>
      </c>
      <c r="F261" s="71">
        <f t="shared" si="116"/>
        <v>10639.1</v>
      </c>
      <c r="G261" s="71">
        <f t="shared" si="116"/>
        <v>10639.1</v>
      </c>
      <c r="H261" s="71">
        <f t="shared" si="116"/>
        <v>10639.1</v>
      </c>
      <c r="I261" s="71">
        <f t="shared" si="116"/>
        <v>10639.1</v>
      </c>
      <c r="J261" s="71">
        <f t="shared" si="116"/>
        <v>10639.1</v>
      </c>
      <c r="K261" s="75"/>
      <c r="L261" s="4"/>
      <c r="N261" s="2"/>
    </row>
    <row r="262" spans="1:14" ht="10.5" customHeight="1">
      <c r="A262" s="130" t="s">
        <v>10</v>
      </c>
      <c r="B262" s="131"/>
      <c r="C262" s="131"/>
      <c r="D262" s="131"/>
      <c r="E262" s="131"/>
      <c r="F262" s="131"/>
      <c r="G262" s="131"/>
      <c r="H262" s="131"/>
      <c r="I262" s="131"/>
      <c r="J262" s="131"/>
      <c r="K262" s="132"/>
      <c r="L262" s="4"/>
    </row>
    <row r="263" spans="1:14" ht="40.5">
      <c r="A263" s="74"/>
      <c r="B263" s="73" t="s">
        <v>47</v>
      </c>
      <c r="C263" s="85">
        <v>0</v>
      </c>
      <c r="D263" s="85">
        <v>0</v>
      </c>
      <c r="E263" s="85">
        <v>0</v>
      </c>
      <c r="F263" s="85">
        <v>0</v>
      </c>
      <c r="G263" s="85">
        <v>0</v>
      </c>
      <c r="H263" s="85">
        <v>0</v>
      </c>
      <c r="I263" s="86">
        <v>0</v>
      </c>
      <c r="J263" s="86">
        <v>0</v>
      </c>
      <c r="K263" s="87"/>
      <c r="L263" s="4"/>
    </row>
    <row r="264" spans="1:14">
      <c r="A264" s="74"/>
      <c r="B264" s="70" t="s">
        <v>4</v>
      </c>
      <c r="C264" s="88">
        <v>0</v>
      </c>
      <c r="D264" s="88">
        <v>0</v>
      </c>
      <c r="E264" s="88">
        <v>0</v>
      </c>
      <c r="F264" s="88">
        <v>0</v>
      </c>
      <c r="G264" s="88">
        <v>0</v>
      </c>
      <c r="H264" s="88">
        <v>0</v>
      </c>
      <c r="I264" s="88">
        <v>0</v>
      </c>
      <c r="J264" s="88">
        <v>0</v>
      </c>
      <c r="K264" s="75"/>
      <c r="L264" s="4"/>
    </row>
    <row r="265" spans="1:14" ht="12.75" customHeight="1">
      <c r="A265" s="133" t="s">
        <v>11</v>
      </c>
      <c r="B265" s="134"/>
      <c r="C265" s="134"/>
      <c r="D265" s="134"/>
      <c r="E265" s="134"/>
      <c r="F265" s="134"/>
      <c r="G265" s="134"/>
      <c r="H265" s="134"/>
      <c r="I265" s="134"/>
      <c r="J265" s="134"/>
      <c r="K265" s="135"/>
      <c r="L265" s="4"/>
    </row>
    <row r="266" spans="1:14" ht="54">
      <c r="A266" s="21"/>
      <c r="B266" s="15" t="s">
        <v>39</v>
      </c>
      <c r="C266" s="28">
        <f>SUM(C267)</f>
        <v>0</v>
      </c>
      <c r="D266" s="28">
        <f t="shared" ref="D266:J266" si="117">SUM(D267)</f>
        <v>0</v>
      </c>
      <c r="E266" s="28">
        <f t="shared" si="117"/>
        <v>0</v>
      </c>
      <c r="F266" s="28">
        <f t="shared" si="117"/>
        <v>0</v>
      </c>
      <c r="G266" s="28">
        <f t="shared" si="117"/>
        <v>0</v>
      </c>
      <c r="H266" s="28">
        <f t="shared" si="117"/>
        <v>0</v>
      </c>
      <c r="I266" s="28">
        <f t="shared" si="117"/>
        <v>0</v>
      </c>
      <c r="J266" s="28">
        <f t="shared" si="117"/>
        <v>0</v>
      </c>
      <c r="K266" s="12"/>
      <c r="L266" s="4"/>
    </row>
    <row r="267" spans="1:14">
      <c r="A267" s="11"/>
      <c r="B267" s="22" t="s">
        <v>4</v>
      </c>
      <c r="C267" s="24">
        <f>SUM(D267:J267)</f>
        <v>0</v>
      </c>
      <c r="D267" s="24">
        <v>0</v>
      </c>
      <c r="E267" s="24">
        <v>0</v>
      </c>
      <c r="F267" s="24">
        <v>0</v>
      </c>
      <c r="G267" s="24">
        <v>0</v>
      </c>
      <c r="H267" s="24">
        <v>0</v>
      </c>
      <c r="I267" s="24">
        <v>0</v>
      </c>
      <c r="J267" s="24">
        <v>0</v>
      </c>
      <c r="K267" s="6"/>
      <c r="L267" s="4"/>
    </row>
    <row r="268" spans="1:14" ht="12.75" customHeight="1">
      <c r="A268" s="133" t="s">
        <v>12</v>
      </c>
      <c r="B268" s="134"/>
      <c r="C268" s="134"/>
      <c r="D268" s="134"/>
      <c r="E268" s="134"/>
      <c r="F268" s="134"/>
      <c r="G268" s="134"/>
      <c r="H268" s="134"/>
      <c r="I268" s="134"/>
      <c r="J268" s="134"/>
      <c r="K268" s="135"/>
    </row>
    <row r="269" spans="1:14">
      <c r="A269" s="13"/>
      <c r="B269" s="15" t="s">
        <v>9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13"/>
    </row>
    <row r="270" spans="1:14">
      <c r="A270" s="11"/>
      <c r="B270" s="22" t="s">
        <v>4</v>
      </c>
      <c r="C270" s="24">
        <v>0</v>
      </c>
      <c r="D270" s="24">
        <v>0</v>
      </c>
      <c r="E270" s="24">
        <v>0</v>
      </c>
      <c r="F270" s="24">
        <v>0</v>
      </c>
      <c r="G270" s="24">
        <v>0</v>
      </c>
      <c r="H270" s="24">
        <v>0</v>
      </c>
      <c r="I270" s="24">
        <v>0</v>
      </c>
      <c r="J270" s="24">
        <v>0</v>
      </c>
      <c r="K270" s="1"/>
    </row>
    <row r="271" spans="1:14" ht="12.75" customHeight="1">
      <c r="A271" s="130" t="s">
        <v>22</v>
      </c>
      <c r="B271" s="131"/>
      <c r="C271" s="131"/>
      <c r="D271" s="131"/>
      <c r="E271" s="131"/>
      <c r="F271" s="131"/>
      <c r="G271" s="131"/>
      <c r="H271" s="131"/>
      <c r="I271" s="131"/>
      <c r="J271" s="131"/>
      <c r="K271" s="132"/>
    </row>
    <row r="272" spans="1:14">
      <c r="A272" s="89"/>
      <c r="B272" s="73" t="s">
        <v>9</v>
      </c>
      <c r="C272" s="90">
        <f>SUM(C273:C274)</f>
        <v>76505.399999999994</v>
      </c>
      <c r="D272" s="90">
        <f>SUM(D273:D274)</f>
        <v>12775.4</v>
      </c>
      <c r="E272" s="90">
        <f t="shared" ref="E272:J272" si="118">SUM(E273:E274)</f>
        <v>10199.5</v>
      </c>
      <c r="F272" s="90">
        <f t="shared" si="118"/>
        <v>10706.1</v>
      </c>
      <c r="G272" s="90">
        <f t="shared" si="118"/>
        <v>10706.1</v>
      </c>
      <c r="H272" s="90">
        <f t="shared" si="118"/>
        <v>10706.1</v>
      </c>
      <c r="I272" s="90">
        <f t="shared" si="118"/>
        <v>10706.1</v>
      </c>
      <c r="J272" s="90">
        <f t="shared" si="118"/>
        <v>10706.1</v>
      </c>
      <c r="K272" s="98"/>
      <c r="M272" s="7"/>
    </row>
    <row r="273" spans="1:13">
      <c r="A273" s="89"/>
      <c r="B273" s="95" t="s">
        <v>81</v>
      </c>
      <c r="C273" s="71">
        <f>SUM(D273:J273)</f>
        <v>631.79999999999995</v>
      </c>
      <c r="D273" s="71">
        <f>SUM(D289)</f>
        <v>229.8</v>
      </c>
      <c r="E273" s="71">
        <f t="shared" ref="E273:J273" si="119">SUM(E289)</f>
        <v>67</v>
      </c>
      <c r="F273" s="71">
        <f t="shared" si="119"/>
        <v>67</v>
      </c>
      <c r="G273" s="71">
        <f t="shared" si="119"/>
        <v>67</v>
      </c>
      <c r="H273" s="71">
        <f t="shared" si="119"/>
        <v>67</v>
      </c>
      <c r="I273" s="71">
        <f t="shared" si="119"/>
        <v>67</v>
      </c>
      <c r="J273" s="71">
        <f t="shared" si="119"/>
        <v>67</v>
      </c>
      <c r="K273" s="89"/>
      <c r="M273" s="7"/>
    </row>
    <row r="274" spans="1:13">
      <c r="A274" s="74"/>
      <c r="B274" s="94" t="s">
        <v>4</v>
      </c>
      <c r="C274" s="71">
        <f>SUM(D274:J274)</f>
        <v>75873.599999999991</v>
      </c>
      <c r="D274" s="71">
        <f>SUM(D277+D280)</f>
        <v>12545.6</v>
      </c>
      <c r="E274" s="71">
        <f t="shared" ref="E274:J274" si="120">SUM(E277+E280)</f>
        <v>10132.5</v>
      </c>
      <c r="F274" s="71">
        <f t="shared" si="120"/>
        <v>10639.1</v>
      </c>
      <c r="G274" s="71">
        <f t="shared" si="120"/>
        <v>10639.1</v>
      </c>
      <c r="H274" s="71">
        <f t="shared" si="120"/>
        <v>10639.1</v>
      </c>
      <c r="I274" s="71">
        <f t="shared" si="120"/>
        <v>10639.1</v>
      </c>
      <c r="J274" s="71">
        <f t="shared" si="120"/>
        <v>10639.1</v>
      </c>
      <c r="K274" s="75"/>
      <c r="M274" s="7"/>
    </row>
    <row r="275" spans="1:13" ht="28.5" customHeight="1">
      <c r="A275" s="124" t="s">
        <v>89</v>
      </c>
      <c r="B275" s="125"/>
      <c r="C275" s="125"/>
      <c r="D275" s="125"/>
      <c r="E275" s="125"/>
      <c r="F275" s="125"/>
      <c r="G275" s="125"/>
      <c r="H275" s="125"/>
      <c r="I275" s="125"/>
      <c r="J275" s="125"/>
      <c r="K275" s="126"/>
    </row>
    <row r="276" spans="1:13">
      <c r="A276" s="13"/>
      <c r="B276" s="35" t="s">
        <v>19</v>
      </c>
      <c r="C276" s="45">
        <f t="shared" ref="C276:J276" si="121">SUM(C277:C277)</f>
        <v>68062.5</v>
      </c>
      <c r="D276" s="33">
        <f t="shared" si="121"/>
        <v>9000</v>
      </c>
      <c r="E276" s="33">
        <f t="shared" si="121"/>
        <v>9450</v>
      </c>
      <c r="F276" s="33">
        <f t="shared" si="121"/>
        <v>9922.5</v>
      </c>
      <c r="G276" s="33">
        <f t="shared" si="121"/>
        <v>9922.5</v>
      </c>
      <c r="H276" s="33">
        <f t="shared" si="121"/>
        <v>9922.5</v>
      </c>
      <c r="I276" s="33">
        <f t="shared" si="121"/>
        <v>9922.5</v>
      </c>
      <c r="J276" s="33">
        <f t="shared" si="121"/>
        <v>9922.5</v>
      </c>
      <c r="K276" s="122" t="s">
        <v>97</v>
      </c>
    </row>
    <row r="277" spans="1:13">
      <c r="A277" s="11"/>
      <c r="B277" s="36" t="s">
        <v>4</v>
      </c>
      <c r="C277" s="32">
        <f>SUM(D277:J277)</f>
        <v>68062.5</v>
      </c>
      <c r="D277" s="32">
        <v>9000</v>
      </c>
      <c r="E277" s="32">
        <v>9450</v>
      </c>
      <c r="F277" s="32">
        <v>9922.5</v>
      </c>
      <c r="G277" s="32">
        <f>SUM(F277)</f>
        <v>9922.5</v>
      </c>
      <c r="H277" s="32">
        <f>SUM(G277)</f>
        <v>9922.5</v>
      </c>
      <c r="I277" s="32">
        <f>SUM(H277)</f>
        <v>9922.5</v>
      </c>
      <c r="J277" s="32">
        <f>SUM(I277)</f>
        <v>9922.5</v>
      </c>
      <c r="K277" s="129"/>
    </row>
    <row r="278" spans="1:13" ht="14.25" customHeight="1">
      <c r="A278" s="124" t="s">
        <v>83</v>
      </c>
      <c r="B278" s="125"/>
      <c r="C278" s="125"/>
      <c r="D278" s="125"/>
      <c r="E278" s="125"/>
      <c r="F278" s="125"/>
      <c r="G278" s="125"/>
      <c r="H278" s="125"/>
      <c r="I278" s="125"/>
      <c r="J278" s="125"/>
      <c r="K278" s="126"/>
    </row>
    <row r="279" spans="1:13">
      <c r="A279" s="13"/>
      <c r="B279" s="15" t="s">
        <v>40</v>
      </c>
      <c r="C279" s="33">
        <f>SUM(C280:C280)</f>
        <v>7811.1000000000022</v>
      </c>
      <c r="D279" s="33">
        <f>SUM(D280:D280)</f>
        <v>3545.6</v>
      </c>
      <c r="E279" s="33">
        <f t="shared" ref="E279:J279" si="122">SUM(E280)</f>
        <v>682.5</v>
      </c>
      <c r="F279" s="33">
        <f t="shared" si="122"/>
        <v>716.6</v>
      </c>
      <c r="G279" s="33">
        <f t="shared" si="122"/>
        <v>716.6</v>
      </c>
      <c r="H279" s="33">
        <f t="shared" si="122"/>
        <v>716.6</v>
      </c>
      <c r="I279" s="33">
        <f t="shared" si="122"/>
        <v>716.6</v>
      </c>
      <c r="J279" s="33">
        <f t="shared" si="122"/>
        <v>716.6</v>
      </c>
      <c r="K279" s="115">
        <v>67</v>
      </c>
    </row>
    <row r="280" spans="1:13">
      <c r="A280" s="11"/>
      <c r="B280" s="16" t="s">
        <v>4</v>
      </c>
      <c r="C280" s="32">
        <f>SUM(D280:J280)</f>
        <v>7811.1000000000022</v>
      </c>
      <c r="D280" s="32">
        <f>SUM(D282+D285)</f>
        <v>3545.6</v>
      </c>
      <c r="E280" s="32">
        <f t="shared" ref="E280:J280" si="123">SUM(E282+E285)</f>
        <v>682.5</v>
      </c>
      <c r="F280" s="32">
        <f t="shared" si="123"/>
        <v>716.6</v>
      </c>
      <c r="G280" s="32">
        <f t="shared" si="123"/>
        <v>716.6</v>
      </c>
      <c r="H280" s="32">
        <f t="shared" si="123"/>
        <v>716.6</v>
      </c>
      <c r="I280" s="32">
        <f t="shared" si="123"/>
        <v>716.6</v>
      </c>
      <c r="J280" s="32">
        <f t="shared" si="123"/>
        <v>716.6</v>
      </c>
      <c r="K280" s="115"/>
    </row>
    <row r="281" spans="1:13" ht="12" customHeight="1">
      <c r="A281" s="119" t="s">
        <v>78</v>
      </c>
      <c r="B281" s="120"/>
      <c r="C281" s="120"/>
      <c r="D281" s="120"/>
      <c r="E281" s="120"/>
      <c r="F281" s="120"/>
      <c r="G281" s="120"/>
      <c r="H281" s="120"/>
      <c r="I281" s="120"/>
      <c r="J281" s="120"/>
      <c r="K281" s="121"/>
    </row>
    <row r="282" spans="1:13">
      <c r="A282" s="5"/>
      <c r="B282" s="51" t="s">
        <v>64</v>
      </c>
      <c r="C282" s="52">
        <f>SUM(C283)</f>
        <v>4915.5</v>
      </c>
      <c r="D282" s="53">
        <f>SUM(D283)</f>
        <v>650</v>
      </c>
      <c r="E282" s="53">
        <f t="shared" ref="E282:J282" si="124">SUM(E283)</f>
        <v>682.5</v>
      </c>
      <c r="F282" s="53">
        <f t="shared" si="124"/>
        <v>716.6</v>
      </c>
      <c r="G282" s="53">
        <f t="shared" si="124"/>
        <v>716.6</v>
      </c>
      <c r="H282" s="53">
        <f t="shared" si="124"/>
        <v>716.6</v>
      </c>
      <c r="I282" s="53">
        <f t="shared" si="124"/>
        <v>716.6</v>
      </c>
      <c r="J282" s="53">
        <f t="shared" si="124"/>
        <v>716.6</v>
      </c>
      <c r="K282" s="122">
        <v>67</v>
      </c>
    </row>
    <row r="283" spans="1:13">
      <c r="A283" s="5"/>
      <c r="B283" s="16" t="s">
        <v>4</v>
      </c>
      <c r="C283" s="30">
        <f>SUM(D283:J283)</f>
        <v>4915.5</v>
      </c>
      <c r="D283" s="29">
        <v>650</v>
      </c>
      <c r="E283" s="29">
        <v>682.5</v>
      </c>
      <c r="F283" s="29">
        <v>716.6</v>
      </c>
      <c r="G283" s="29">
        <v>716.6</v>
      </c>
      <c r="H283" s="29">
        <f>SUM(G283)</f>
        <v>716.6</v>
      </c>
      <c r="I283" s="29">
        <f>SUM(H283)</f>
        <v>716.6</v>
      </c>
      <c r="J283" s="29">
        <f>SUM(I283)</f>
        <v>716.6</v>
      </c>
      <c r="K283" s="123"/>
    </row>
    <row r="284" spans="1:13">
      <c r="A284" s="119" t="s">
        <v>100</v>
      </c>
      <c r="B284" s="120"/>
      <c r="C284" s="120"/>
      <c r="D284" s="120"/>
      <c r="E284" s="120"/>
      <c r="F284" s="120"/>
      <c r="G284" s="120"/>
      <c r="H284" s="120"/>
      <c r="I284" s="120"/>
      <c r="J284" s="120"/>
      <c r="K284" s="121"/>
    </row>
    <row r="285" spans="1:13">
      <c r="A285" s="5"/>
      <c r="B285" s="51" t="s">
        <v>64</v>
      </c>
      <c r="C285" s="52">
        <f>SUM(C286)</f>
        <v>2895.6</v>
      </c>
      <c r="D285" s="53">
        <f>SUM(D286)</f>
        <v>2895.6</v>
      </c>
      <c r="E285" s="53">
        <f t="shared" ref="E285:J285" si="125">SUM(E286)</f>
        <v>0</v>
      </c>
      <c r="F285" s="53">
        <f t="shared" si="125"/>
        <v>0</v>
      </c>
      <c r="G285" s="53">
        <f t="shared" si="125"/>
        <v>0</v>
      </c>
      <c r="H285" s="53">
        <f t="shared" si="125"/>
        <v>0</v>
      </c>
      <c r="I285" s="53">
        <f t="shared" si="125"/>
        <v>0</v>
      </c>
      <c r="J285" s="53">
        <f t="shared" si="125"/>
        <v>0</v>
      </c>
      <c r="K285" s="122">
        <v>67</v>
      </c>
    </row>
    <row r="286" spans="1:13">
      <c r="A286" s="5"/>
      <c r="B286" s="16" t="s">
        <v>4</v>
      </c>
      <c r="C286" s="30">
        <f>SUM(D286:J286)</f>
        <v>2895.6</v>
      </c>
      <c r="D286" s="29">
        <v>2895.6</v>
      </c>
      <c r="E286" s="29">
        <v>0</v>
      </c>
      <c r="F286" s="29">
        <v>0</v>
      </c>
      <c r="G286" s="29">
        <v>0</v>
      </c>
      <c r="H286" s="29">
        <f>SUM(G286)</f>
        <v>0</v>
      </c>
      <c r="I286" s="29">
        <f>SUM(H286)</f>
        <v>0</v>
      </c>
      <c r="J286" s="29">
        <f>SUM(I286)</f>
        <v>0</v>
      </c>
      <c r="K286" s="123"/>
    </row>
    <row r="287" spans="1:13" ht="28.5" customHeight="1">
      <c r="A287" s="124" t="s">
        <v>82</v>
      </c>
      <c r="B287" s="127"/>
      <c r="C287" s="127"/>
      <c r="D287" s="127"/>
      <c r="E287" s="127"/>
      <c r="F287" s="127"/>
      <c r="G287" s="127"/>
      <c r="H287" s="127"/>
      <c r="I287" s="127"/>
      <c r="J287" s="127"/>
      <c r="K287" s="128"/>
    </row>
    <row r="288" spans="1:13">
      <c r="A288" s="66"/>
      <c r="B288" s="35" t="s">
        <v>40</v>
      </c>
      <c r="C288" s="32">
        <f t="shared" ref="C288:J288" si="126">SUM(C289)</f>
        <v>631.79999999999995</v>
      </c>
      <c r="D288" s="32">
        <f t="shared" si="126"/>
        <v>229.8</v>
      </c>
      <c r="E288" s="32">
        <f t="shared" si="126"/>
        <v>67</v>
      </c>
      <c r="F288" s="32">
        <f t="shared" si="126"/>
        <v>67</v>
      </c>
      <c r="G288" s="32">
        <f t="shared" si="126"/>
        <v>67</v>
      </c>
      <c r="H288" s="32">
        <f t="shared" si="126"/>
        <v>67</v>
      </c>
      <c r="I288" s="32">
        <f t="shared" si="126"/>
        <v>67</v>
      </c>
      <c r="J288" s="32">
        <f t="shared" si="126"/>
        <v>67</v>
      </c>
      <c r="K288" s="115">
        <v>68</v>
      </c>
    </row>
    <row r="289" spans="1:11">
      <c r="A289" s="65"/>
      <c r="B289" s="36" t="s">
        <v>81</v>
      </c>
      <c r="C289" s="32">
        <f>SUM(D289:J289)</f>
        <v>631.79999999999995</v>
      </c>
      <c r="D289" s="32">
        <v>229.8</v>
      </c>
      <c r="E289" s="32">
        <v>67</v>
      </c>
      <c r="F289" s="32">
        <v>67</v>
      </c>
      <c r="G289" s="32">
        <v>67</v>
      </c>
      <c r="H289" s="32">
        <v>67</v>
      </c>
      <c r="I289" s="32">
        <v>67</v>
      </c>
      <c r="J289" s="32">
        <v>67</v>
      </c>
      <c r="K289" s="115"/>
    </row>
    <row r="290" spans="1:11" ht="12.75" customHeight="1"/>
    <row r="299" spans="1:11" ht="12.75" customHeight="1"/>
  </sheetData>
  <mergeCells count="136">
    <mergeCell ref="A124:K124"/>
    <mergeCell ref="A118:K118"/>
    <mergeCell ref="I1:K1"/>
    <mergeCell ref="K119:K120"/>
    <mergeCell ref="K104:K106"/>
    <mergeCell ref="A103:K103"/>
    <mergeCell ref="K70:K71"/>
    <mergeCell ref="K116:K117"/>
    <mergeCell ref="A108:K108"/>
    <mergeCell ref="A147:K147"/>
    <mergeCell ref="A179:K179"/>
    <mergeCell ref="A176:K176"/>
    <mergeCell ref="K161:K164"/>
    <mergeCell ref="A155:K155"/>
    <mergeCell ref="A173:K173"/>
    <mergeCell ref="A152:K152"/>
    <mergeCell ref="A168:K168"/>
    <mergeCell ref="A165:K165"/>
    <mergeCell ref="A160:K160"/>
    <mergeCell ref="A133:K133"/>
    <mergeCell ref="A142:K142"/>
    <mergeCell ref="A127:K127"/>
    <mergeCell ref="A136:K136"/>
    <mergeCell ref="A139:K139"/>
    <mergeCell ref="K137:K138"/>
    <mergeCell ref="A130:K130"/>
    <mergeCell ref="A6:K6"/>
    <mergeCell ref="A121:K121"/>
    <mergeCell ref="A23:A24"/>
    <mergeCell ref="I23:I24"/>
    <mergeCell ref="H23:H24"/>
    <mergeCell ref="K23:K24"/>
    <mergeCell ref="A66:K66"/>
    <mergeCell ref="F23:F24"/>
    <mergeCell ref="J23:J24"/>
    <mergeCell ref="A80:K80"/>
    <mergeCell ref="A111:K111"/>
    <mergeCell ref="A2:K2"/>
    <mergeCell ref="K8:K9"/>
    <mergeCell ref="A8:A9"/>
    <mergeCell ref="B8:B9"/>
    <mergeCell ref="A3:K3"/>
    <mergeCell ref="A4:K4"/>
    <mergeCell ref="A5:K5"/>
    <mergeCell ref="C8:J8"/>
    <mergeCell ref="A22:K22"/>
    <mergeCell ref="K112:K114"/>
    <mergeCell ref="A115:K115"/>
    <mergeCell ref="A69:K69"/>
    <mergeCell ref="K64:K65"/>
    <mergeCell ref="K95:K98"/>
    <mergeCell ref="A85:K85"/>
    <mergeCell ref="A75:K75"/>
    <mergeCell ref="A99:K99"/>
    <mergeCell ref="A94:K94"/>
    <mergeCell ref="K109:K110"/>
    <mergeCell ref="A89:K89"/>
    <mergeCell ref="A42:K42"/>
    <mergeCell ref="A27:K27"/>
    <mergeCell ref="K39:K40"/>
    <mergeCell ref="A31:K31"/>
    <mergeCell ref="A60:K60"/>
    <mergeCell ref="K58:K59"/>
    <mergeCell ref="K61:K62"/>
    <mergeCell ref="A193:K193"/>
    <mergeCell ref="A204:K204"/>
    <mergeCell ref="A196:K196"/>
    <mergeCell ref="K197:K198"/>
    <mergeCell ref="A199:K199"/>
    <mergeCell ref="K200:K203"/>
    <mergeCell ref="E23:E24"/>
    <mergeCell ref="K55:K56"/>
    <mergeCell ref="A57:K57"/>
    <mergeCell ref="G23:G24"/>
    <mergeCell ref="A48:K48"/>
    <mergeCell ref="A51:K51"/>
    <mergeCell ref="K46:K47"/>
    <mergeCell ref="A38:K38"/>
    <mergeCell ref="C23:C24"/>
    <mergeCell ref="D23:D24"/>
    <mergeCell ref="A63:K63"/>
    <mergeCell ref="A34:K34"/>
    <mergeCell ref="K73:K74"/>
    <mergeCell ref="A72:K72"/>
    <mergeCell ref="K67:K68"/>
    <mergeCell ref="A45:K45"/>
    <mergeCell ref="A54:K54"/>
    <mergeCell ref="K52:K53"/>
    <mergeCell ref="K49:K50"/>
    <mergeCell ref="K229:K230"/>
    <mergeCell ref="K238:K239"/>
    <mergeCell ref="K226:K227"/>
    <mergeCell ref="A237:K237"/>
    <mergeCell ref="A231:K231"/>
    <mergeCell ref="K232:K233"/>
    <mergeCell ref="A228:K228"/>
    <mergeCell ref="A182:K182"/>
    <mergeCell ref="A187:K187"/>
    <mergeCell ref="K188:K189"/>
    <mergeCell ref="A225:K225"/>
    <mergeCell ref="A213:K213"/>
    <mergeCell ref="A210:K210"/>
    <mergeCell ref="A216:K216"/>
    <mergeCell ref="A222:K222"/>
    <mergeCell ref="A219:K219"/>
    <mergeCell ref="K194:K195"/>
    <mergeCell ref="A265:K265"/>
    <mergeCell ref="A262:K262"/>
    <mergeCell ref="A268:K268"/>
    <mergeCell ref="A190:K190"/>
    <mergeCell ref="A207:K207"/>
    <mergeCell ref="K220:K221"/>
    <mergeCell ref="K223:K224"/>
    <mergeCell ref="K191:K192"/>
    <mergeCell ref="A234:K234"/>
    <mergeCell ref="K235:K236"/>
    <mergeCell ref="A281:K281"/>
    <mergeCell ref="A252:K252"/>
    <mergeCell ref="A258:K258"/>
    <mergeCell ref="K241:K242"/>
    <mergeCell ref="A246:K246"/>
    <mergeCell ref="A243:K243"/>
    <mergeCell ref="K256:K257"/>
    <mergeCell ref="A249:K249"/>
    <mergeCell ref="A278:K278"/>
    <mergeCell ref="A271:K271"/>
    <mergeCell ref="K279:K280"/>
    <mergeCell ref="A240:K240"/>
    <mergeCell ref="A284:K284"/>
    <mergeCell ref="K285:K286"/>
    <mergeCell ref="K288:K289"/>
    <mergeCell ref="A255:K255"/>
    <mergeCell ref="A287:K287"/>
    <mergeCell ref="K282:K283"/>
    <mergeCell ref="K276:K277"/>
    <mergeCell ref="A275:K275"/>
  </mergeCells>
  <phoneticPr fontId="0" type="noConversion"/>
  <pageMargins left="0.51181102362204722" right="0.31496062992125984" top="0.94488188976377963" bottom="0.59055118110236227" header="0.51181102362204722" footer="0.31496062992125984"/>
  <pageSetup paperSize="9" scale="95" orientation="landscape" r:id="rId1"/>
  <headerFooter differentFirst="1">
    <oddHeader>&amp;C&amp;P</oddHeader>
  </headerFooter>
  <cellWatches>
    <cellWatch r="H32"/>
    <cellWatch r="L17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BEST_XP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Лилу</cp:lastModifiedBy>
  <cp:lastPrinted>2014-06-10T02:14:01Z</cp:lastPrinted>
  <dcterms:created xsi:type="dcterms:W3CDTF">2013-09-11T09:57:45Z</dcterms:created>
  <dcterms:modified xsi:type="dcterms:W3CDTF">2014-06-10T03:31:46Z</dcterms:modified>
</cp:coreProperties>
</file>