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ДОП.обр" sheetId="1" r:id="rId1"/>
    <sheet name="Лист3" sheetId="2" r:id="rId2"/>
  </sheets>
  <definedNames>
    <definedName name="_xlnm.Print_Titles" localSheetId="0">'ДОП.обр'!$14:$14</definedName>
    <definedName name="_xlnm.Print_Area" localSheetId="0">'ДОП.обр'!$A$1:$K$32</definedName>
  </definedNames>
  <calcPr fullCalcOnLoad="1"/>
</workbook>
</file>

<file path=xl/sharedStrings.xml><?xml version="1.0" encoding="utf-8"?>
<sst xmlns="http://schemas.openxmlformats.org/spreadsheetml/2006/main" count="57" uniqueCount="40">
  <si>
    <t>№ п/п</t>
  </si>
  <si>
    <t>Наименование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</si>
  <si>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</si>
  <si>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</si>
  <si>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</si>
  <si>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</si>
  <si>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</si>
  <si>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</si>
  <si>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</si>
  <si>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2013-2015 годы</t>
  </si>
  <si>
    <t>2013-2018 годы</t>
  </si>
  <si>
    <t>Средняя заработная плата по экономике Свердловской области, рублей</t>
  </si>
  <si>
    <t>Темп роста к предыдущему году, процентов</t>
  </si>
  <si>
    <t>Среднесписочная численность педагогических работников дошкольного образования, человек</t>
  </si>
  <si>
    <t>Соотношение к средней заработной плате по общему образованию в Свердловской области, проценов (пункт 5/пункт 3*100)</t>
  </si>
  <si>
    <t>Размер начислений на фонд оплаты труда, процентов</t>
  </si>
  <si>
    <t>включая средства, полученные за счет проведения мероприятий по оптимизации, млн. рублей</t>
  </si>
  <si>
    <t>за счет средств фонда обязательного медицинского страхования, рублей</t>
  </si>
  <si>
    <t>за счет средств от приносящей доход деятельности, рублей</t>
  </si>
  <si>
    <t>Соотношение объема средств от оптимизации к сумме объема средств, предусмотренного на повышение оплаты труда, процентов</t>
  </si>
  <si>
    <t>ЦЕЛЕВЫЕ ПОКАЗАТЕЛИ ПОВЫШЕНИЯ СРЕДНЕЙ ЗАРАБОТНОЙ ПЛАТЫ</t>
  </si>
  <si>
    <t>ГОРОДСКОГО ОКРУГА</t>
  </si>
  <si>
    <t>ОБРАЗОВАНИЯ, РАСПОЛОЖЕННЫХ НА ТЕРРИТОРИИ СЕВЕРОУРАЛЬСКОГО</t>
  </si>
  <si>
    <t>Х</t>
  </si>
  <si>
    <t>Прирост фонда оплаты труда с начислениями к 2012 году (пункт 9 по графе соответствующего года мину пункт 9 за 2012 год), млн. рублей, в том числе:</t>
  </si>
  <si>
    <t>за счет средств консолидированного бюджета Североуральского городского округа ,                         млн. рублей</t>
  </si>
  <si>
    <t xml:space="preserve">     </t>
  </si>
  <si>
    <t>за счет иных источников, включая корректировку консолидированного бюджета Североуральского городского округа на соответствующий год,                                     млн. рублей</t>
  </si>
  <si>
    <t>Итого объем средств, предусмотренный на повышение оплаты труда, млн. рублей (пункт 11+   пункт13+ пункт 14+ пункт15)</t>
  </si>
  <si>
    <t>Дополнительная потребность на доведение до целевых показателей, установленных федеральными органами исполнительной власти, млн. рублей                                   (пункт 10-пункт 11)</t>
  </si>
  <si>
    <t xml:space="preserve">    </t>
  </si>
  <si>
    <t>к плану мероприятий ("Дорожной карте")</t>
  </si>
  <si>
    <t xml:space="preserve"> Североуральского городского округа"  на 2013-2018 годы </t>
  </si>
  <si>
    <t xml:space="preserve">"Изменения в сфере образования, направленные  </t>
  </si>
  <si>
    <t>на повышение эффективности образования</t>
  </si>
  <si>
    <t>Приложение № 3</t>
  </si>
  <si>
    <r>
      <t xml:space="preserve">Средняя заработная плата в </t>
    </r>
    <r>
      <rPr>
        <b/>
        <sz val="10"/>
        <color indexed="8"/>
        <rFont val="Times New Roman"/>
        <family val="1"/>
      </rPr>
      <t>сфере общего образования</t>
    </r>
    <r>
      <rPr>
        <sz val="10"/>
        <color indexed="8"/>
        <rFont val="Times New Roman"/>
        <family val="1"/>
      </rPr>
      <t xml:space="preserve"> Свердловской области, рублей</t>
    </r>
  </si>
  <si>
    <r>
      <t xml:space="preserve">ПЕДАГОГИЧЕСКИХ РАБОТНИКОВ МУНИЦИПАЛЬНЫХ УЧРЕЖДЕНИЙ </t>
    </r>
    <r>
      <rPr>
        <sz val="11"/>
        <color indexed="8"/>
        <rFont val="Times New Roman"/>
        <family val="1"/>
      </rPr>
      <t xml:space="preserve">ДОПОЛНИТЕЛЬНОГО </t>
    </r>
  </si>
  <si>
    <r>
      <t xml:space="preserve">Среднемесячная заработная плата </t>
    </r>
    <r>
      <rPr>
        <b/>
        <sz val="10"/>
        <color indexed="8"/>
        <rFont val="Times New Roman"/>
        <family val="1"/>
      </rPr>
      <t>педагогических работников в учреждениях дополнительного образования</t>
    </r>
    <r>
      <rPr>
        <sz val="10"/>
        <color indexed="8"/>
        <rFont val="Times New Roman"/>
        <family val="1"/>
      </rPr>
      <t>, рублей</t>
    </r>
  </si>
  <si>
    <r>
      <t xml:space="preserve">Планируемый размер фонда оплаты труда педагогических работников </t>
    </r>
    <r>
      <rPr>
        <b/>
        <sz val="10"/>
        <color indexed="8"/>
        <rFont val="Times New Roman"/>
        <family val="1"/>
      </rPr>
      <t>дополнительного образования</t>
    </r>
    <r>
      <rPr>
        <sz val="10"/>
        <color indexed="8"/>
        <rFont val="Times New Roman"/>
        <family val="1"/>
      </rPr>
      <t xml:space="preserve"> с начислениями, формируемый за счет всех источников финансирования в млн. рублей (пункт 4 х пункт 5 х пункт 8 х 12 / 1000)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</si>
</sst>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0.0000"/>
    <numFmt numFmtId="169" formatCode="0.00000"/>
    <numFmt numFmtId="170" formatCode="0.0%"/>
    <numFmt numFmtId="171" formatCode="0.0000000"/>
    <numFmt numFmtId="172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4" fillId="32" borderId="10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16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70" fontId="4" fillId="32" borderId="10" xfId="55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167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top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Layout" workbookViewId="0" topLeftCell="A22">
      <selection activeCell="J27" sqref="J27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7" width="8.28125" style="0" customWidth="1"/>
    <col min="8" max="9" width="8.8515625" style="0" customWidth="1"/>
    <col min="10" max="10" width="7.57421875" style="0" customWidth="1"/>
    <col min="11" max="11" width="8.28125" style="0" customWidth="1"/>
    <col min="12" max="12" width="25.140625" style="0" customWidth="1"/>
  </cols>
  <sheetData>
    <row r="1" spans="6:12" ht="15">
      <c r="F1" s="2"/>
      <c r="G1" s="3"/>
      <c r="H1" s="2"/>
      <c r="I1" s="2"/>
      <c r="J1" s="3"/>
      <c r="K1" s="5" t="s">
        <v>35</v>
      </c>
      <c r="L1" s="1"/>
    </row>
    <row r="2" spans="6:16" ht="15">
      <c r="F2" s="2"/>
      <c r="G2" s="2"/>
      <c r="H2" s="2"/>
      <c r="I2" s="2"/>
      <c r="J2" s="2"/>
      <c r="K2" s="4" t="s">
        <v>31</v>
      </c>
      <c r="L2" s="1"/>
      <c r="M2" s="1"/>
      <c r="N2" s="1"/>
      <c r="O2" s="1"/>
      <c r="P2" s="1"/>
    </row>
    <row r="3" spans="6:16" ht="15">
      <c r="F3" s="2"/>
      <c r="G3" s="2"/>
      <c r="H3" s="2"/>
      <c r="I3" s="2"/>
      <c r="J3" s="2"/>
      <c r="K3" s="4" t="s">
        <v>33</v>
      </c>
      <c r="L3" s="1"/>
      <c r="M3" s="1"/>
      <c r="N3" s="1"/>
      <c r="O3" s="1"/>
      <c r="P3" s="1"/>
    </row>
    <row r="4" spans="6:16" ht="15">
      <c r="F4" s="2"/>
      <c r="G4" s="2"/>
      <c r="H4" s="2"/>
      <c r="I4" s="2"/>
      <c r="J4" s="2"/>
      <c r="K4" s="4" t="s">
        <v>34</v>
      </c>
      <c r="L4" s="1"/>
      <c r="M4" s="1"/>
      <c r="N4" s="1"/>
      <c r="O4" s="1"/>
      <c r="P4" s="1"/>
    </row>
    <row r="5" spans="6:16" ht="15">
      <c r="F5" s="2"/>
      <c r="G5" s="2"/>
      <c r="H5" s="2"/>
      <c r="I5" s="2"/>
      <c r="J5" s="2"/>
      <c r="K5" s="4" t="s">
        <v>32</v>
      </c>
      <c r="L5" s="1"/>
      <c r="M5" s="1"/>
      <c r="N5" s="1"/>
      <c r="O5" s="1"/>
      <c r="P5" s="1"/>
    </row>
    <row r="6" spans="11:16" ht="15">
      <c r="K6" s="1"/>
      <c r="L6" s="1"/>
      <c r="M6" s="1"/>
      <c r="N6" s="1"/>
      <c r="O6" s="1"/>
      <c r="P6" s="1"/>
    </row>
    <row r="7" ht="12.75" customHeight="1"/>
    <row r="8" spans="2:10" ht="15">
      <c r="B8" s="20" t="s">
        <v>20</v>
      </c>
      <c r="C8" s="20"/>
      <c r="D8" s="20"/>
      <c r="E8" s="20"/>
      <c r="F8" s="20"/>
      <c r="G8" s="20"/>
      <c r="H8" s="20"/>
      <c r="I8" s="20"/>
      <c r="J8" s="20"/>
    </row>
    <row r="9" spans="1:11" ht="15">
      <c r="A9" s="20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2:10" ht="15">
      <c r="B10" s="20" t="s">
        <v>22</v>
      </c>
      <c r="C10" s="20"/>
      <c r="D10" s="20"/>
      <c r="E10" s="20"/>
      <c r="F10" s="20"/>
      <c r="G10" s="20"/>
      <c r="H10" s="20"/>
      <c r="I10" s="20"/>
      <c r="J10" s="20"/>
    </row>
    <row r="11" spans="2:10" ht="15">
      <c r="B11" s="20" t="s">
        <v>21</v>
      </c>
      <c r="C11" s="20"/>
      <c r="D11" s="20"/>
      <c r="E11" s="20"/>
      <c r="F11" s="20"/>
      <c r="G11" s="20"/>
      <c r="H11" s="20"/>
      <c r="I11" s="20"/>
      <c r="J11" s="20"/>
    </row>
    <row r="12" ht="12.75" customHeight="1"/>
    <row r="13" spans="1:11" ht="43.5" customHeight="1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10</v>
      </c>
    </row>
    <row r="14" spans="1:11" ht="13.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</row>
    <row r="15" spans="1:11" ht="52.5" customHeight="1">
      <c r="A15" s="7">
        <v>1</v>
      </c>
      <c r="B15" s="6" t="s">
        <v>11</v>
      </c>
      <c r="C15" s="8">
        <v>25.68</v>
      </c>
      <c r="D15" s="9">
        <v>28.365</v>
      </c>
      <c r="E15" s="9">
        <v>31.712</v>
      </c>
      <c r="F15" s="9">
        <v>35.264</v>
      </c>
      <c r="G15" s="9">
        <v>39.002</v>
      </c>
      <c r="H15" s="9">
        <v>43.136</v>
      </c>
      <c r="I15" s="9">
        <v>47.708</v>
      </c>
      <c r="J15" s="8">
        <f>(D15+E15+F15)/3</f>
        <v>31.780333333333335</v>
      </c>
      <c r="K15" s="8">
        <f>(D15+E15+F15+G15+H15+I15)/6</f>
        <v>37.53116666666667</v>
      </c>
    </row>
    <row r="16" spans="1:11" ht="41.25" customHeight="1">
      <c r="A16" s="7">
        <v>2</v>
      </c>
      <c r="B16" s="6" t="s">
        <v>12</v>
      </c>
      <c r="C16" s="9" t="s">
        <v>23</v>
      </c>
      <c r="D16" s="9">
        <v>110.5</v>
      </c>
      <c r="E16" s="9">
        <v>111.8</v>
      </c>
      <c r="F16" s="9">
        <v>111.2</v>
      </c>
      <c r="G16" s="9">
        <v>110.6</v>
      </c>
      <c r="H16" s="9">
        <v>110.6</v>
      </c>
      <c r="I16" s="9">
        <v>110.6</v>
      </c>
      <c r="J16" s="9" t="s">
        <v>23</v>
      </c>
      <c r="K16" s="9" t="s">
        <v>23</v>
      </c>
    </row>
    <row r="17" spans="1:11" ht="66" customHeight="1">
      <c r="A17" s="7">
        <v>3</v>
      </c>
      <c r="B17" s="6" t="s">
        <v>36</v>
      </c>
      <c r="C17" s="9">
        <v>22.215</v>
      </c>
      <c r="D17" s="9">
        <v>23.829</v>
      </c>
      <c r="E17" s="9">
        <v>26.169</v>
      </c>
      <c r="F17" s="9">
        <v>28.651</v>
      </c>
      <c r="G17" s="9">
        <v>31.266</v>
      </c>
      <c r="H17" s="9">
        <v>34.134</v>
      </c>
      <c r="I17" s="9">
        <v>37.279</v>
      </c>
      <c r="J17" s="9">
        <v>26.216</v>
      </c>
      <c r="K17" s="9">
        <v>30.221</v>
      </c>
    </row>
    <row r="18" spans="1:11" ht="66.75" customHeight="1">
      <c r="A18" s="7">
        <v>4</v>
      </c>
      <c r="B18" s="6" t="s">
        <v>13</v>
      </c>
      <c r="C18" s="15">
        <v>72.4</v>
      </c>
      <c r="D18" s="15">
        <v>85</v>
      </c>
      <c r="E18" s="15">
        <v>87</v>
      </c>
      <c r="F18" s="15">
        <v>87</v>
      </c>
      <c r="G18" s="15">
        <v>87</v>
      </c>
      <c r="H18" s="15">
        <v>87</v>
      </c>
      <c r="I18" s="15">
        <v>87</v>
      </c>
      <c r="J18" s="15" t="s">
        <v>23</v>
      </c>
      <c r="K18" s="15" t="s">
        <v>23</v>
      </c>
    </row>
    <row r="19" spans="1:11" ht="90.75" customHeight="1">
      <c r="A19" s="7">
        <v>5</v>
      </c>
      <c r="B19" s="6" t="s">
        <v>38</v>
      </c>
      <c r="C19" s="9">
        <v>17.035</v>
      </c>
      <c r="D19" s="9">
        <v>19.017</v>
      </c>
      <c r="E19" s="9">
        <v>20.623</v>
      </c>
      <c r="F19" s="9">
        <v>23.716</v>
      </c>
      <c r="G19" s="9">
        <v>27.274</v>
      </c>
      <c r="H19" s="9">
        <v>31.207</v>
      </c>
      <c r="I19" s="9">
        <v>37.279</v>
      </c>
      <c r="J19" s="8">
        <f>(D19+E19+F19)/3</f>
        <v>21.118666666666666</v>
      </c>
      <c r="K19" s="9">
        <f>(D19+E19+F19+G19+H19+I19)/6</f>
        <v>26.519333333333332</v>
      </c>
    </row>
    <row r="20" spans="1:11" ht="39" customHeight="1">
      <c r="A20" s="7">
        <v>6</v>
      </c>
      <c r="B20" s="6" t="s">
        <v>12</v>
      </c>
      <c r="C20" s="9" t="s">
        <v>23</v>
      </c>
      <c r="D20" s="10">
        <f aca="true" t="shared" si="0" ref="D20:I20">D19/C19</f>
        <v>1.116348693865571</v>
      </c>
      <c r="E20" s="10">
        <f t="shared" si="0"/>
        <v>1.0844507545880002</v>
      </c>
      <c r="F20" s="10">
        <f t="shared" si="0"/>
        <v>1.1499781797022741</v>
      </c>
      <c r="G20" s="10">
        <f t="shared" si="0"/>
        <v>1.1500252993759488</v>
      </c>
      <c r="H20" s="10">
        <f t="shared" si="0"/>
        <v>1.1442032705140426</v>
      </c>
      <c r="I20" s="10">
        <f t="shared" si="0"/>
        <v>1.1945717307014452</v>
      </c>
      <c r="J20" s="9" t="s">
        <v>23</v>
      </c>
      <c r="K20" s="9" t="s">
        <v>23</v>
      </c>
    </row>
    <row r="21" spans="1:11" ht="82.5" customHeight="1">
      <c r="A21" s="7">
        <v>7</v>
      </c>
      <c r="B21" s="6" t="s">
        <v>14</v>
      </c>
      <c r="C21" s="11">
        <f>C19/C17*100</f>
        <v>76.6824217870808</v>
      </c>
      <c r="D21" s="11">
        <f aca="true" t="shared" si="1" ref="D21:I21">D19/D17*100</f>
        <v>79.8061185949893</v>
      </c>
      <c r="E21" s="11">
        <f t="shared" si="1"/>
        <v>78.80698536436242</v>
      </c>
      <c r="F21" s="11">
        <f t="shared" si="1"/>
        <v>82.77547031517226</v>
      </c>
      <c r="G21" s="11">
        <f t="shared" si="1"/>
        <v>87.23213714578137</v>
      </c>
      <c r="H21" s="11">
        <f t="shared" si="1"/>
        <v>91.42497216851233</v>
      </c>
      <c r="I21" s="14">
        <f t="shared" si="1"/>
        <v>100</v>
      </c>
      <c r="J21" s="9" t="s">
        <v>23</v>
      </c>
      <c r="K21" s="9" t="s">
        <v>23</v>
      </c>
    </row>
    <row r="22" spans="1:11" ht="44.25" customHeight="1">
      <c r="A22" s="7">
        <v>8</v>
      </c>
      <c r="B22" s="6" t="s">
        <v>15</v>
      </c>
      <c r="C22" s="9">
        <v>1.302</v>
      </c>
      <c r="D22" s="9">
        <v>1.302</v>
      </c>
      <c r="E22" s="9">
        <v>1.302</v>
      </c>
      <c r="F22" s="9">
        <v>1.302</v>
      </c>
      <c r="G22" s="9">
        <v>1.302</v>
      </c>
      <c r="H22" s="9">
        <v>1.302</v>
      </c>
      <c r="I22" s="9">
        <v>1.302</v>
      </c>
      <c r="J22" s="9" t="s">
        <v>23</v>
      </c>
      <c r="K22" s="9" t="s">
        <v>23</v>
      </c>
    </row>
    <row r="23" spans="1:11" ht="153" customHeight="1">
      <c r="A23" s="7">
        <v>9</v>
      </c>
      <c r="B23" s="6" t="s">
        <v>39</v>
      </c>
      <c r="C23" s="16">
        <f>C18*C19*C22*12/1000</f>
        <v>19.269610416</v>
      </c>
      <c r="D23" s="16">
        <f aca="true" t="shared" si="2" ref="D23:I23">D18*D19*D22*12/1000</f>
        <v>25.25533668</v>
      </c>
      <c r="E23" s="16">
        <f t="shared" si="2"/>
        <v>28.032596424000005</v>
      </c>
      <c r="F23" s="16">
        <f t="shared" si="2"/>
        <v>32.236874208</v>
      </c>
      <c r="G23" s="16">
        <f t="shared" si="2"/>
        <v>37.073220912000004</v>
      </c>
      <c r="H23" s="16">
        <f t="shared" si="2"/>
        <v>42.419300616</v>
      </c>
      <c r="I23" s="16">
        <f t="shared" si="2"/>
        <v>50.672897352</v>
      </c>
      <c r="J23" s="16">
        <f>D23+E23+F23</f>
        <v>85.52480731200001</v>
      </c>
      <c r="K23" s="16">
        <f>D23+E23+F23+G23+H23+I23</f>
        <v>215.690226192</v>
      </c>
    </row>
    <row r="24" spans="1:15" ht="81.75" customHeight="1">
      <c r="A24" s="7">
        <v>10</v>
      </c>
      <c r="B24" s="6" t="s">
        <v>24</v>
      </c>
      <c r="C24" s="9" t="s">
        <v>23</v>
      </c>
      <c r="D24" s="12">
        <f>D23-C23</f>
        <v>5.985726264</v>
      </c>
      <c r="E24" s="12">
        <f>E23-C23</f>
        <v>8.762986008000006</v>
      </c>
      <c r="F24" s="12">
        <f>F23-C23</f>
        <v>12.967263792000004</v>
      </c>
      <c r="G24" s="12">
        <f>G23-C23</f>
        <v>17.803610496000005</v>
      </c>
      <c r="H24" s="12">
        <f>H23-C23</f>
        <v>23.149690200000002</v>
      </c>
      <c r="I24" s="12">
        <f>I23-C23</f>
        <v>31.403286936</v>
      </c>
      <c r="J24" s="9" t="s">
        <v>23</v>
      </c>
      <c r="K24" s="9" t="s">
        <v>23</v>
      </c>
      <c r="O24" t="s">
        <v>26</v>
      </c>
    </row>
    <row r="25" spans="1:12" ht="76.5" customHeight="1">
      <c r="A25" s="7">
        <v>11</v>
      </c>
      <c r="B25" s="6" t="s">
        <v>25</v>
      </c>
      <c r="C25" s="15">
        <v>0</v>
      </c>
      <c r="D25" s="17">
        <v>5.15</v>
      </c>
      <c r="E25" s="17">
        <v>7.885</v>
      </c>
      <c r="F25" s="17">
        <v>11.276</v>
      </c>
      <c r="G25" s="17">
        <v>15.859</v>
      </c>
      <c r="H25" s="17">
        <v>21</v>
      </c>
      <c r="I25" s="17">
        <v>29.372</v>
      </c>
      <c r="J25" s="17">
        <f>D25+E25+F25</f>
        <v>24.311</v>
      </c>
      <c r="K25" s="17">
        <f>D25+E25+F25+G25+H25+I25</f>
        <v>90.542</v>
      </c>
      <c r="L25" s="18"/>
    </row>
    <row r="26" spans="1:11" ht="63.75">
      <c r="A26" s="7">
        <v>12</v>
      </c>
      <c r="B26" s="6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53.25" customHeight="1">
      <c r="A27" s="7">
        <v>13</v>
      </c>
      <c r="B27" s="6" t="s">
        <v>17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38.25">
      <c r="A28" s="7">
        <v>14</v>
      </c>
      <c r="B28" s="6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2" ht="102">
      <c r="A29" s="7">
        <v>15</v>
      </c>
      <c r="B29" s="6" t="s">
        <v>27</v>
      </c>
      <c r="C29" s="15">
        <v>0</v>
      </c>
      <c r="D29" s="16">
        <f aca="true" t="shared" si="3" ref="D29:I29">D32</f>
        <v>0.8357262639999998</v>
      </c>
      <c r="E29" s="16">
        <f t="shared" si="3"/>
        <v>0.8779860080000059</v>
      </c>
      <c r="F29" s="16">
        <f t="shared" si="3"/>
        <v>1.6912637920000044</v>
      </c>
      <c r="G29" s="16">
        <f t="shared" si="3"/>
        <v>1.9446104960000046</v>
      </c>
      <c r="H29" s="16">
        <f t="shared" si="3"/>
        <v>2.149690200000002</v>
      </c>
      <c r="I29" s="16">
        <f t="shared" si="3"/>
        <v>2.0312869360000008</v>
      </c>
      <c r="J29" s="17">
        <f>D29+E29+F29</f>
        <v>3.40497606400001</v>
      </c>
      <c r="K29" s="17">
        <f>D29+E29+F29+G29+H29+I29</f>
        <v>9.530563696000018</v>
      </c>
      <c r="L29" s="18"/>
    </row>
    <row r="30" spans="1:12" ht="81" customHeight="1">
      <c r="A30" s="7">
        <v>16</v>
      </c>
      <c r="B30" s="6" t="s">
        <v>28</v>
      </c>
      <c r="C30" s="15">
        <f aca="true" t="shared" si="4" ref="C30:I30">C25+C27+C28+C29</f>
        <v>0</v>
      </c>
      <c r="D30" s="17">
        <f t="shared" si="4"/>
        <v>5.985726264</v>
      </c>
      <c r="E30" s="17">
        <f t="shared" si="4"/>
        <v>8.762986008000006</v>
      </c>
      <c r="F30" s="17">
        <f t="shared" si="4"/>
        <v>12.967263792000004</v>
      </c>
      <c r="G30" s="17">
        <f t="shared" si="4"/>
        <v>17.803610496000005</v>
      </c>
      <c r="H30" s="17">
        <f t="shared" si="4"/>
        <v>23.149690200000002</v>
      </c>
      <c r="I30" s="17">
        <f t="shared" si="4"/>
        <v>31.403286936</v>
      </c>
      <c r="J30" s="17">
        <f>D30+E30+F30</f>
        <v>27.71597606400001</v>
      </c>
      <c r="K30" s="17">
        <f>D30+E30+F30+G30+H30+I30</f>
        <v>100.07256369600002</v>
      </c>
      <c r="L30" s="18"/>
    </row>
    <row r="31" spans="1:13" ht="78" customHeight="1">
      <c r="A31" s="7">
        <v>17</v>
      </c>
      <c r="B31" s="6" t="s">
        <v>19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 t="s">
        <v>23</v>
      </c>
      <c r="K31" s="9" t="s">
        <v>23</v>
      </c>
      <c r="L31" s="19"/>
      <c r="M31" t="s">
        <v>30</v>
      </c>
    </row>
    <row r="32" spans="1:12" ht="107.25" customHeight="1">
      <c r="A32" s="7">
        <v>18</v>
      </c>
      <c r="B32" s="6" t="s">
        <v>29</v>
      </c>
      <c r="C32" s="15">
        <v>0</v>
      </c>
      <c r="D32" s="16">
        <f aca="true" t="shared" si="5" ref="D32:I32">D24-D25</f>
        <v>0.8357262639999998</v>
      </c>
      <c r="E32" s="16">
        <f t="shared" si="5"/>
        <v>0.8779860080000059</v>
      </c>
      <c r="F32" s="16">
        <f t="shared" si="5"/>
        <v>1.6912637920000044</v>
      </c>
      <c r="G32" s="16">
        <f t="shared" si="5"/>
        <v>1.9446104960000046</v>
      </c>
      <c r="H32" s="16">
        <f t="shared" si="5"/>
        <v>2.149690200000002</v>
      </c>
      <c r="I32" s="16">
        <f t="shared" si="5"/>
        <v>2.0312869360000008</v>
      </c>
      <c r="J32" s="16">
        <f>D32+E32+F32</f>
        <v>3.40497606400001</v>
      </c>
      <c r="K32" s="16">
        <f>K29</f>
        <v>9.530563696000018</v>
      </c>
      <c r="L32" s="18"/>
    </row>
  </sheetData>
  <sheetProtection/>
  <mergeCells count="4">
    <mergeCell ref="B8:J8"/>
    <mergeCell ref="B10:J10"/>
    <mergeCell ref="B11:J11"/>
    <mergeCell ref="A9:K9"/>
  </mergeCells>
  <printOptions/>
  <pageMargins left="0.7086614173228347" right="0.3937007874015748" top="0.5511811023622047" bottom="0.35433070866141736" header="0.11811023622047245" footer="0.11811023622047245"/>
  <pageSetup horizontalDpi="600" verticalDpi="600" orientation="portrait" paperSize="9" scale="9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2013-10-29T08:09:49Z</cp:lastPrinted>
  <dcterms:created xsi:type="dcterms:W3CDTF">2013-08-16T07:40:45Z</dcterms:created>
  <dcterms:modified xsi:type="dcterms:W3CDTF">2013-10-29T08:11:15Z</dcterms:modified>
  <cp:category/>
  <cp:version/>
  <cp:contentType/>
  <cp:contentStatus/>
</cp:coreProperties>
</file>