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ostapchuk\Desktop\Остапчук\Муниципальная программа\4 внесение изменений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Лист1!$A$1:$L$86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C71" i="1" l="1"/>
  <c r="C53" i="1"/>
  <c r="J61" i="1"/>
  <c r="J83" i="1"/>
  <c r="J77" i="1"/>
  <c r="I83" i="1"/>
  <c r="I77" i="1"/>
  <c r="I61" i="1"/>
  <c r="G70" i="1" l="1"/>
  <c r="E44" i="1" l="1"/>
  <c r="H11" i="1"/>
  <c r="G11" i="1"/>
  <c r="F11" i="1"/>
  <c r="D82" i="1" l="1"/>
  <c r="C82" i="1" s="1"/>
  <c r="D75" i="1"/>
  <c r="C75" i="1" s="1"/>
  <c r="D70" i="1"/>
  <c r="C70" i="1" s="1"/>
  <c r="D65" i="1"/>
  <c r="C65" i="1" s="1"/>
  <c r="D60" i="1"/>
  <c r="C60" i="1" s="1"/>
  <c r="D49" i="1"/>
  <c r="C49" i="1" s="1"/>
  <c r="K83" i="1" l="1"/>
  <c r="F83" i="1"/>
  <c r="K61" i="1"/>
  <c r="C61" i="1" s="1"/>
  <c r="F66" i="1"/>
  <c r="C66" i="1" s="1"/>
  <c r="K77" i="1"/>
  <c r="C77" i="1" s="1"/>
  <c r="D44" i="1"/>
  <c r="D45" i="1" s="1"/>
  <c r="E11" i="1"/>
  <c r="E20" i="1"/>
  <c r="E21" i="1"/>
  <c r="C83" i="1" l="1"/>
  <c r="C44" i="1"/>
  <c r="C45" i="1" s="1"/>
  <c r="D11" i="1"/>
  <c r="D10" i="1" s="1"/>
  <c r="C20" i="1" l="1"/>
  <c r="C21" i="1"/>
  <c r="C11" i="1"/>
  <c r="D21" i="1"/>
  <c r="D20" i="1"/>
  <c r="C10" i="1"/>
</calcChain>
</file>

<file path=xl/sharedStrings.xml><?xml version="1.0" encoding="utf-8"?>
<sst xmlns="http://schemas.openxmlformats.org/spreadsheetml/2006/main" count="81" uniqueCount="33">
  <si>
    <t>№ строки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</si>
  <si>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</si>
  <si>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</si>
  <si>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</si>
  <si>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</si>
  <si>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Прочие нужды</t>
  </si>
  <si>
    <t>Мероприятие 5: Обеспечение первичных мер пожарной безопасности,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</si>
  <si>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</si>
  <si>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</si>
  <si>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внебюджетные источники</t>
  </si>
  <si>
    <t>федеральный бюджет</t>
  </si>
  <si>
    <t>областной бюджет</t>
  </si>
  <si>
    <t>Капитальные вложения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</si>
  <si>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</si>
  <si>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</si>
  <si>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</si>
  <si>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Иные капитальные вложения всего, в том числе:</t>
  </si>
  <si>
    <t>2. Прочие нужды</t>
  </si>
  <si>
    <t>Всего по направлению "Прочие нужды", всего, в том числе:</t>
  </si>
  <si>
    <t>9003,13550</t>
  </si>
  <si>
    <t>Мероприятие 1: Мероприятия по гражданской обороне, всего, из них:</t>
  </si>
  <si>
    <t>Мероприятие 2: Предупреждение и ликвидация чрезвычайных ситуаций природного и техногенного характера, обеспечение безопасности на водных объектах, всего, из них: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</si>
  <si>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всего, из них:</t>
  </si>
  <si>
    <t>Мероприятие 4: Обеспечение деятельности (оказание услуг) единой дежурно-диспетчетчерской службы и системы оперативно диспетчерского управления, всего, из них:</t>
  </si>
  <si>
    <t>Мероприятие 6: Обеспечение мер по профилактике терроризма, всего из них:</t>
  </si>
  <si>
    <r>
      <rPr>
        <b/>
        <sz val="9"/>
        <color rgb="FF000000"/>
        <rFont val="PT Astra Serif"/>
        <family val="1"/>
        <charset val="204"/>
      </rPr>
      <t>Всего по направлению «Капитальные вложения», 
в том числе:</t>
    </r>
    <r>
      <rPr>
        <sz val="9"/>
        <color rgb="FF000000"/>
        <rFont val="PT Astra Serif"/>
        <family val="1"/>
        <charset val="204"/>
      </rPr>
      <t xml:space="preserve">
</t>
    </r>
  </si>
  <si>
    <r>
      <rPr>
        <b/>
        <sz val="9"/>
        <color rgb="FF000000"/>
        <rFont val="PT Astra Serif"/>
        <family val="1"/>
        <charset val="204"/>
      </rPr>
      <t>Бюджетные инвестиции в объекты капитального строительства всего, 
в том числе:</t>
    </r>
    <r>
      <rPr>
        <sz val="9"/>
        <color rgb="FF000000"/>
        <rFont val="PT Astra Serif"/>
        <family val="1"/>
        <charset val="204"/>
      </rPr>
      <t xml:space="preserve">
</t>
    </r>
  </si>
  <si>
    <t>8,9,10,11,12,14,15, 16,19</t>
  </si>
  <si>
    <r>
      <rPr>
        <b/>
        <sz val="9"/>
        <color theme="1"/>
        <rFont val="PT Astra Serif"/>
        <family val="1"/>
        <charset val="204"/>
      </rPr>
      <t>ПЛАН МЕРОПРИЯТИЙ
по выполнению муниципальной программы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2020-2027 годы</t>
    </r>
    <r>
      <rPr>
        <sz val="9"/>
        <color theme="1"/>
        <rFont val="PT Astra Serif"/>
        <family val="1"/>
        <charset val="204"/>
      </rPr>
      <t xml:space="preserve">
</t>
    </r>
  </si>
  <si>
    <t>к постановлению Администрации Североуральского городского округа</t>
  </si>
  <si>
    <t>Приложение № 2 к муниципальной программе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2020-2027 годы</t>
  </si>
  <si>
    <r>
      <t xml:space="preserve">Приложение № 2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PT Astra Serif"/>
        <family val="1"/>
        <charset val="204"/>
      </rPr>
      <t xml:space="preserve">
</t>
    </r>
  </si>
  <si>
    <t>от ___ ______________ 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</si>
</sst>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b/>
      <sz val="9"/>
      <color rgb="FF000000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9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top" wrapText="1" indent="52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 indent="52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4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 wrapText="1"/>
    </xf>
    <xf numFmtId="165" fontId="4" fillId="0" borderId="1" xfId="0" applyNumberFormat="1" applyFont="1" applyBorder="1" applyAlignment="1" applyProtection="1">
      <alignment horizontal="left" wrapText="1"/>
      <protection locked="0"/>
    </xf>
    <xf numFmtId="164" fontId="4" fillId="0" borderId="1" xfId="0" applyNumberFormat="1" applyFont="1" applyBorder="1" applyAlignment="1" applyProtection="1">
      <alignment horizontal="left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view="pageBreakPreview" topLeftCell="B1" zoomScaleNormal="96" zoomScaleSheetLayoutView="100" workbookViewId="0">
      <selection activeCell="C7" sqref="C7:K7"/>
    </sheetView>
  </sheetViews>
  <sheetFormatPr defaultColWidth="9.140625" defaultRowHeight="15" x14ac:dyDescent="0.25"/>
  <cols>
    <col min="1" max="1" width="9.140625" style="4"/>
    <col min="2" max="2" width="43.42578125" style="4" customWidth="1"/>
    <col min="3" max="3" width="14.85546875" style="4" customWidth="1"/>
    <col min="4" max="4" width="13.7109375" style="4" customWidth="1"/>
    <col min="5" max="5" width="12.140625" style="4" customWidth="1"/>
    <col min="6" max="6" width="11.140625" style="4" customWidth="1"/>
    <col min="7" max="7" width="12.42578125" style="4" customWidth="1"/>
    <col min="8" max="10" width="11.42578125" style="4" customWidth="1"/>
    <col min="11" max="11" width="11.7109375" style="4" customWidth="1"/>
    <col min="12" max="12" width="15.28515625" style="4" customWidth="1"/>
    <col min="13" max="13" width="9.140625" style="4" hidden="1" customWidth="1"/>
    <col min="14" max="14" width="3.140625" style="4" customWidth="1"/>
    <col min="15" max="15" width="4.28515625" style="4" customWidth="1"/>
    <col min="16" max="16" width="1.42578125" style="4" customWidth="1"/>
    <col min="17" max="16384" width="9.140625" style="4"/>
  </cols>
  <sheetData>
    <row r="1" spans="1:13" ht="11.45" customHeight="1" x14ac:dyDescent="0.25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</row>
    <row r="2" spans="1:13" s="10" customFormat="1" ht="12" x14ac:dyDescent="0.2">
      <c r="A2" s="9"/>
      <c r="B2" s="9"/>
      <c r="C2" s="9"/>
      <c r="D2" s="9"/>
      <c r="E2" s="9"/>
      <c r="F2" s="41" t="s">
        <v>31</v>
      </c>
      <c r="G2" s="42"/>
      <c r="H2" s="42"/>
      <c r="I2" s="42"/>
      <c r="J2" s="42"/>
      <c r="K2" s="42"/>
      <c r="L2" s="42"/>
    </row>
    <row r="3" spans="1:13" s="10" customFormat="1" ht="12" x14ac:dyDescent="0.2">
      <c r="A3" s="9"/>
      <c r="B3" s="9"/>
      <c r="C3" s="9"/>
      <c r="D3" s="9"/>
      <c r="E3" s="9"/>
      <c r="F3" s="41" t="s">
        <v>29</v>
      </c>
      <c r="G3" s="41"/>
      <c r="H3" s="41"/>
      <c r="I3" s="41"/>
      <c r="J3" s="41"/>
      <c r="K3" s="41"/>
      <c r="L3" s="41"/>
    </row>
    <row r="4" spans="1:13" s="10" customFormat="1" ht="12" x14ac:dyDescent="0.2">
      <c r="A4" s="9"/>
      <c r="B4" s="9"/>
      <c r="C4" s="9"/>
      <c r="D4" s="9"/>
      <c r="E4" s="9"/>
      <c r="F4" s="41" t="s">
        <v>32</v>
      </c>
      <c r="G4" s="41"/>
      <c r="H4" s="41"/>
      <c r="I4" s="41"/>
      <c r="J4" s="41"/>
      <c r="K4" s="41"/>
      <c r="L4" s="41"/>
    </row>
    <row r="5" spans="1:13" s="10" customFormat="1" ht="70.5" customHeight="1" x14ac:dyDescent="0.2">
      <c r="A5" s="9"/>
      <c r="B5" s="9"/>
      <c r="C5" s="9"/>
      <c r="D5" s="9"/>
      <c r="E5" s="9"/>
      <c r="F5" s="41" t="s">
        <v>30</v>
      </c>
      <c r="G5" s="41"/>
      <c r="H5" s="41"/>
      <c r="I5" s="41"/>
      <c r="J5" s="41"/>
      <c r="K5" s="41"/>
      <c r="L5" s="41"/>
    </row>
    <row r="6" spans="1:13" s="10" customFormat="1" ht="42" customHeight="1" x14ac:dyDescent="0.2">
      <c r="A6" s="44" t="s">
        <v>28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s="10" customFormat="1" ht="142.15" customHeight="1" x14ac:dyDescent="0.2">
      <c r="A7" s="39" t="s">
        <v>0</v>
      </c>
      <c r="B7" s="39" t="s">
        <v>8</v>
      </c>
      <c r="C7" s="43" t="s">
        <v>1</v>
      </c>
      <c r="D7" s="43"/>
      <c r="E7" s="43"/>
      <c r="F7" s="43"/>
      <c r="G7" s="43"/>
      <c r="H7" s="43"/>
      <c r="I7" s="43"/>
      <c r="J7" s="43"/>
      <c r="K7" s="43"/>
      <c r="L7" s="39" t="s">
        <v>7</v>
      </c>
    </row>
    <row r="8" spans="1:13" s="10" customFormat="1" ht="12" x14ac:dyDescent="0.2">
      <c r="A8" s="40"/>
      <c r="B8" s="40"/>
      <c r="C8" s="5" t="s">
        <v>2</v>
      </c>
      <c r="D8" s="5">
        <v>2020</v>
      </c>
      <c r="E8" s="5">
        <v>2021</v>
      </c>
      <c r="F8" s="5">
        <v>2022</v>
      </c>
      <c r="G8" s="5">
        <v>2023</v>
      </c>
      <c r="H8" s="5">
        <v>2024</v>
      </c>
      <c r="I8" s="16">
        <v>2025</v>
      </c>
      <c r="J8" s="16">
        <v>2026</v>
      </c>
      <c r="K8" s="5">
        <v>2027</v>
      </c>
      <c r="L8" s="40"/>
    </row>
    <row r="9" spans="1:13" s="10" customFormat="1" ht="12" x14ac:dyDescent="0.2">
      <c r="A9" s="15">
        <v>1</v>
      </c>
      <c r="B9" s="15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15">
        <v>12</v>
      </c>
    </row>
    <row r="10" spans="1:13" s="10" customFormat="1" ht="12" x14ac:dyDescent="0.2">
      <c r="A10" s="8">
        <v>1</v>
      </c>
      <c r="B10" s="11" t="s">
        <v>3</v>
      </c>
      <c r="C10" s="6">
        <f>SUM(D10:K10)</f>
        <v>83607.978799999997</v>
      </c>
      <c r="D10" s="6">
        <f>D11</f>
        <v>8489.6432999999997</v>
      </c>
      <c r="E10" s="6">
        <v>9003.1355000000003</v>
      </c>
      <c r="F10" s="6">
        <v>9528</v>
      </c>
      <c r="G10" s="6">
        <f>SUM(G49,G60,G65,G70,G75)</f>
        <v>12190</v>
      </c>
      <c r="H10" s="6">
        <v>10585.7</v>
      </c>
      <c r="I10" s="6">
        <v>11270.5</v>
      </c>
      <c r="J10" s="6">
        <v>11270.5</v>
      </c>
      <c r="K10" s="6">
        <v>11270.5</v>
      </c>
      <c r="L10" s="8"/>
    </row>
    <row r="11" spans="1:13" s="10" customFormat="1" ht="12" x14ac:dyDescent="0.2">
      <c r="A11" s="8">
        <v>2</v>
      </c>
      <c r="B11" s="12" t="s">
        <v>4</v>
      </c>
      <c r="C11" s="6">
        <f>SUM(K10,H10,G10,F10,E10,D10,I10,J10)</f>
        <v>83607.978799999997</v>
      </c>
      <c r="D11" s="6">
        <f>D44</f>
        <v>8489.6432999999997</v>
      </c>
      <c r="E11" s="6">
        <f>E10</f>
        <v>9003.1355000000003</v>
      </c>
      <c r="F11" s="6">
        <f>F10</f>
        <v>9528</v>
      </c>
      <c r="G11" s="6">
        <f>G10</f>
        <v>12190</v>
      </c>
      <c r="H11" s="6">
        <f>H10</f>
        <v>10585.7</v>
      </c>
      <c r="I11" s="6">
        <v>11270.5</v>
      </c>
      <c r="J11" s="6">
        <v>11270.5</v>
      </c>
      <c r="K11" s="6">
        <v>11270.5</v>
      </c>
      <c r="L11" s="8"/>
    </row>
    <row r="12" spans="1:13" s="10" customFormat="1" ht="12" x14ac:dyDescent="0.2">
      <c r="A12" s="8">
        <v>3</v>
      </c>
      <c r="B12" s="12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8"/>
    </row>
    <row r="13" spans="1:13" s="10" customFormat="1" ht="12" x14ac:dyDescent="0.2">
      <c r="A13" s="8">
        <v>4</v>
      </c>
      <c r="B13" s="12" t="s">
        <v>10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8"/>
    </row>
    <row r="14" spans="1:13" s="10" customFormat="1" ht="12" x14ac:dyDescent="0.2">
      <c r="A14" s="8">
        <v>5</v>
      </c>
      <c r="B14" s="12" t="s">
        <v>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8"/>
    </row>
    <row r="15" spans="1:13" s="10" customFormat="1" ht="12" x14ac:dyDescent="0.2">
      <c r="A15" s="8">
        <v>6</v>
      </c>
      <c r="B15" s="11" t="s">
        <v>12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8"/>
    </row>
    <row r="16" spans="1:13" s="10" customFormat="1" ht="12" x14ac:dyDescent="0.2">
      <c r="A16" s="8">
        <v>7</v>
      </c>
      <c r="B16" s="12" t="s">
        <v>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8"/>
    </row>
    <row r="17" spans="1:12" s="10" customFormat="1" ht="12" x14ac:dyDescent="0.2">
      <c r="A17" s="8">
        <v>8</v>
      </c>
      <c r="B17" s="12" t="s">
        <v>11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"/>
    </row>
    <row r="18" spans="1:12" s="10" customFormat="1" ht="12" x14ac:dyDescent="0.2">
      <c r="A18" s="8">
        <v>9</v>
      </c>
      <c r="B18" s="12" t="s">
        <v>10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8"/>
    </row>
    <row r="19" spans="1:12" s="10" customFormat="1" ht="12" x14ac:dyDescent="0.2">
      <c r="A19" s="8">
        <v>10</v>
      </c>
      <c r="B19" s="12" t="s">
        <v>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8"/>
    </row>
    <row r="20" spans="1:12" s="10" customFormat="1" ht="12" x14ac:dyDescent="0.2">
      <c r="A20" s="8">
        <v>11</v>
      </c>
      <c r="B20" s="11" t="s">
        <v>5</v>
      </c>
      <c r="C20" s="7">
        <f>SUM(D10+E10+F10+G10+H10+K10+I10+J10)</f>
        <v>83607.978799999997</v>
      </c>
      <c r="D20" s="7">
        <f>D10</f>
        <v>8489.6432999999997</v>
      </c>
      <c r="E20" s="7">
        <f>E10</f>
        <v>9003.1355000000003</v>
      </c>
      <c r="F20" s="7">
        <v>9528</v>
      </c>
      <c r="G20" s="7">
        <v>12190</v>
      </c>
      <c r="H20" s="7">
        <v>10585.7</v>
      </c>
      <c r="I20" s="7">
        <v>11270.5</v>
      </c>
      <c r="J20" s="7">
        <v>11270.5</v>
      </c>
      <c r="K20" s="7">
        <v>11270.5</v>
      </c>
      <c r="L20" s="8"/>
    </row>
    <row r="21" spans="1:12" s="10" customFormat="1" ht="12" x14ac:dyDescent="0.2">
      <c r="A21" s="8">
        <v>12</v>
      </c>
      <c r="B21" s="12" t="s">
        <v>4</v>
      </c>
      <c r="C21" s="7">
        <f>SUM(D10+E10+F10+G10+H10+K10+J10+I10)</f>
        <v>83607.978799999997</v>
      </c>
      <c r="D21" s="7">
        <f>D10</f>
        <v>8489.6432999999997</v>
      </c>
      <c r="E21" s="7">
        <f>E10</f>
        <v>9003.1355000000003</v>
      </c>
      <c r="F21" s="7">
        <v>9528</v>
      </c>
      <c r="G21" s="7">
        <v>12190</v>
      </c>
      <c r="H21" s="7">
        <v>10585.7</v>
      </c>
      <c r="I21" s="7">
        <v>11270.5</v>
      </c>
      <c r="J21" s="7">
        <v>11270.5</v>
      </c>
      <c r="K21" s="7">
        <v>11270.5</v>
      </c>
      <c r="L21" s="8"/>
    </row>
    <row r="22" spans="1:12" s="10" customFormat="1" ht="12" x14ac:dyDescent="0.2">
      <c r="A22" s="8">
        <v>13</v>
      </c>
      <c r="B22" s="12" t="s">
        <v>11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/>
    </row>
    <row r="23" spans="1:12" s="10" customFormat="1" ht="12" x14ac:dyDescent="0.2">
      <c r="A23" s="8">
        <v>14</v>
      </c>
      <c r="B23" s="12" t="s">
        <v>10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8"/>
    </row>
    <row r="24" spans="1:12" s="10" customFormat="1" ht="12" x14ac:dyDescent="0.2">
      <c r="A24" s="8">
        <v>15</v>
      </c>
      <c r="B24" s="12" t="s">
        <v>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8"/>
    </row>
    <row r="25" spans="1:12" s="10" customFormat="1" ht="12" x14ac:dyDescent="0.2">
      <c r="A25" s="8">
        <v>16</v>
      </c>
      <c r="B25" s="28" t="s">
        <v>13</v>
      </c>
      <c r="C25" s="29"/>
      <c r="D25" s="29"/>
      <c r="E25" s="29"/>
      <c r="F25" s="29"/>
      <c r="G25" s="29"/>
      <c r="H25" s="29"/>
      <c r="I25" s="29"/>
      <c r="J25" s="29"/>
      <c r="K25" s="29"/>
      <c r="L25" s="30"/>
    </row>
    <row r="26" spans="1:12" s="10" customFormat="1" ht="36" x14ac:dyDescent="0.2">
      <c r="A26" s="8">
        <v>17</v>
      </c>
      <c r="B26" s="12" t="s">
        <v>25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8"/>
    </row>
    <row r="27" spans="1:12" s="10" customFormat="1" ht="12" x14ac:dyDescent="0.2">
      <c r="A27" s="8">
        <v>18</v>
      </c>
      <c r="B27" s="12" t="s">
        <v>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8"/>
    </row>
    <row r="28" spans="1:12" s="10" customFormat="1" ht="12" x14ac:dyDescent="0.2">
      <c r="A28" s="8">
        <v>19</v>
      </c>
      <c r="B28" s="12" t="s">
        <v>11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8"/>
    </row>
    <row r="29" spans="1:12" s="10" customFormat="1" ht="12" x14ac:dyDescent="0.2">
      <c r="A29" s="8">
        <v>20</v>
      </c>
      <c r="B29" s="12" t="s">
        <v>10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8"/>
    </row>
    <row r="30" spans="1:12" s="10" customFormat="1" ht="12" x14ac:dyDescent="0.2">
      <c r="A30" s="8">
        <v>21</v>
      </c>
      <c r="B30" s="12" t="s">
        <v>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8"/>
    </row>
    <row r="31" spans="1:12" s="10" customFormat="1" ht="12" x14ac:dyDescent="0.2">
      <c r="A31" s="8">
        <v>22</v>
      </c>
      <c r="B31" s="28" t="s">
        <v>14</v>
      </c>
      <c r="C31" s="31"/>
      <c r="D31" s="31"/>
      <c r="E31" s="31"/>
      <c r="F31" s="31"/>
      <c r="G31" s="31"/>
      <c r="H31" s="31"/>
      <c r="I31" s="31"/>
      <c r="J31" s="31"/>
      <c r="K31" s="31"/>
      <c r="L31" s="32"/>
    </row>
    <row r="32" spans="1:12" s="10" customFormat="1" ht="48" x14ac:dyDescent="0.2">
      <c r="A32" s="8">
        <v>23</v>
      </c>
      <c r="B32" s="12" t="s">
        <v>26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8"/>
    </row>
    <row r="33" spans="1:12" s="10" customFormat="1" ht="12" x14ac:dyDescent="0.2">
      <c r="A33" s="8">
        <v>24</v>
      </c>
      <c r="B33" s="12" t="s">
        <v>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8"/>
    </row>
    <row r="34" spans="1:12" s="10" customFormat="1" ht="12" x14ac:dyDescent="0.2">
      <c r="A34" s="8">
        <v>25</v>
      </c>
      <c r="B34" s="12" t="s">
        <v>11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8"/>
    </row>
    <row r="35" spans="1:12" s="10" customFormat="1" ht="12" x14ac:dyDescent="0.2">
      <c r="A35" s="8">
        <v>26</v>
      </c>
      <c r="B35" s="12" t="s">
        <v>10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8"/>
    </row>
    <row r="36" spans="1:12" s="10" customFormat="1" ht="12" x14ac:dyDescent="0.2">
      <c r="A36" s="8">
        <v>27</v>
      </c>
      <c r="B36" s="12" t="s">
        <v>9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</row>
    <row r="37" spans="1:12" s="10" customFormat="1" ht="12" x14ac:dyDescent="0.2">
      <c r="A37" s="8">
        <v>28</v>
      </c>
      <c r="B37" s="28" t="s">
        <v>15</v>
      </c>
      <c r="C37" s="31"/>
      <c r="D37" s="31"/>
      <c r="E37" s="31"/>
      <c r="F37" s="31"/>
      <c r="G37" s="31"/>
      <c r="H37" s="31"/>
      <c r="I37" s="31"/>
      <c r="J37" s="31"/>
      <c r="K37" s="31"/>
      <c r="L37" s="32"/>
    </row>
    <row r="38" spans="1:12" s="10" customFormat="1" ht="12" x14ac:dyDescent="0.2">
      <c r="A38" s="8">
        <v>29</v>
      </c>
      <c r="B38" s="11" t="s">
        <v>16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8"/>
    </row>
    <row r="39" spans="1:12" s="10" customFormat="1" ht="12" x14ac:dyDescent="0.2">
      <c r="A39" s="8">
        <v>30</v>
      </c>
      <c r="B39" s="12" t="s">
        <v>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8"/>
    </row>
    <row r="40" spans="1:12" s="10" customFormat="1" ht="12" x14ac:dyDescent="0.2">
      <c r="A40" s="8">
        <v>31</v>
      </c>
      <c r="B40" s="12" t="s">
        <v>11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8"/>
    </row>
    <row r="41" spans="1:12" s="10" customFormat="1" ht="12" x14ac:dyDescent="0.2">
      <c r="A41" s="8">
        <v>32</v>
      </c>
      <c r="B41" s="12" t="s">
        <v>10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8"/>
    </row>
    <row r="42" spans="1:12" s="10" customFormat="1" ht="12" x14ac:dyDescent="0.2">
      <c r="A42" s="8">
        <v>33</v>
      </c>
      <c r="B42" s="12" t="s">
        <v>9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8"/>
    </row>
    <row r="43" spans="1:12" s="10" customFormat="1" ht="12" x14ac:dyDescent="0.2">
      <c r="A43" s="8">
        <v>34</v>
      </c>
      <c r="B43" s="28" t="s">
        <v>17</v>
      </c>
      <c r="C43" s="31"/>
      <c r="D43" s="31"/>
      <c r="E43" s="31"/>
      <c r="F43" s="31"/>
      <c r="G43" s="31"/>
      <c r="H43" s="31"/>
      <c r="I43" s="31"/>
      <c r="J43" s="31"/>
      <c r="K43" s="31"/>
      <c r="L43" s="32"/>
    </row>
    <row r="44" spans="1:12" s="10" customFormat="1" ht="24" x14ac:dyDescent="0.2">
      <c r="A44" s="8">
        <v>35</v>
      </c>
      <c r="B44" s="11" t="s">
        <v>18</v>
      </c>
      <c r="C44" s="6">
        <f>SUM(K44,H44,G44,F44,E44,D44)</f>
        <v>61066.978799999997</v>
      </c>
      <c r="D44" s="6">
        <f t="shared" ref="D44" si="0">D49+D60+D65+D70+D75+D82</f>
        <v>8489.6432999999997</v>
      </c>
      <c r="E44" s="6">
        <f>E10</f>
        <v>9003.1355000000003</v>
      </c>
      <c r="F44" s="6">
        <v>9528</v>
      </c>
      <c r="G44" s="6">
        <v>12190</v>
      </c>
      <c r="H44" s="6">
        <v>10585.7</v>
      </c>
      <c r="I44" s="6">
        <v>11270.5</v>
      </c>
      <c r="J44" s="6">
        <v>11270.5</v>
      </c>
      <c r="K44" s="6">
        <v>11270.5</v>
      </c>
      <c r="L44" s="8"/>
    </row>
    <row r="45" spans="1:12" s="13" customFormat="1" ht="12" x14ac:dyDescent="0.2">
      <c r="A45" s="17">
        <v>36</v>
      </c>
      <c r="B45" s="18" t="s">
        <v>4</v>
      </c>
      <c r="C45" s="19">
        <f>C44</f>
        <v>61066.978799999997</v>
      </c>
      <c r="D45" s="19">
        <f>D44</f>
        <v>8489.6432999999997</v>
      </c>
      <c r="E45" s="19" t="s">
        <v>19</v>
      </c>
      <c r="F45" s="20">
        <v>9528</v>
      </c>
      <c r="G45" s="21">
        <v>12190</v>
      </c>
      <c r="H45" s="21">
        <v>10585.7</v>
      </c>
      <c r="I45" s="21">
        <v>11270.5</v>
      </c>
      <c r="J45" s="21">
        <v>11270.5</v>
      </c>
      <c r="K45" s="21">
        <v>11270.5</v>
      </c>
      <c r="L45" s="18"/>
    </row>
    <row r="46" spans="1:12" s="13" customFormat="1" ht="12" x14ac:dyDescent="0.2">
      <c r="A46" s="17">
        <v>37</v>
      </c>
      <c r="B46" s="18" t="s">
        <v>11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8"/>
    </row>
    <row r="47" spans="1:12" s="13" customFormat="1" ht="12" x14ac:dyDescent="0.2">
      <c r="A47" s="17">
        <v>38</v>
      </c>
      <c r="B47" s="18" t="s">
        <v>10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8"/>
    </row>
    <row r="48" spans="1:12" s="13" customFormat="1" ht="12" x14ac:dyDescent="0.2">
      <c r="A48" s="17">
        <v>39</v>
      </c>
      <c r="B48" s="18" t="s">
        <v>9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8"/>
    </row>
    <row r="49" spans="1:12" s="10" customFormat="1" ht="39" customHeight="1" x14ac:dyDescent="0.2">
      <c r="A49" s="22">
        <v>40</v>
      </c>
      <c r="B49" s="36" t="s">
        <v>20</v>
      </c>
      <c r="C49" s="26">
        <f>SUM(K49,H49,G49,F49,E49,D49,I49,J49)</f>
        <v>1300.57</v>
      </c>
      <c r="D49" s="26">
        <f>D53</f>
        <v>111.48</v>
      </c>
      <c r="E49" s="26">
        <v>159.29</v>
      </c>
      <c r="F49" s="26">
        <v>106.8</v>
      </c>
      <c r="G49" s="26">
        <v>123</v>
      </c>
      <c r="H49" s="26">
        <v>200</v>
      </c>
      <c r="I49" s="26">
        <v>200</v>
      </c>
      <c r="J49" s="26">
        <v>200</v>
      </c>
      <c r="K49" s="26">
        <v>200</v>
      </c>
      <c r="L49" s="22">
        <v>4.7</v>
      </c>
    </row>
    <row r="50" spans="1:12" s="10" customFormat="1" ht="15" hidden="1" customHeight="1" x14ac:dyDescent="0.2">
      <c r="A50" s="34"/>
      <c r="B50" s="37"/>
      <c r="C50" s="33"/>
      <c r="D50" s="33"/>
      <c r="E50" s="33"/>
      <c r="F50" s="33"/>
      <c r="G50" s="33"/>
      <c r="H50" s="33"/>
      <c r="I50" s="33"/>
      <c r="J50" s="33"/>
      <c r="K50" s="33"/>
      <c r="L50" s="34"/>
    </row>
    <row r="51" spans="1:12" s="10" customFormat="1" ht="15" hidden="1" customHeight="1" x14ac:dyDescent="0.2">
      <c r="A51" s="34"/>
      <c r="B51" s="37"/>
      <c r="C51" s="33"/>
      <c r="D51" s="33"/>
      <c r="E51" s="33"/>
      <c r="F51" s="33"/>
      <c r="G51" s="33"/>
      <c r="H51" s="33"/>
      <c r="I51" s="33"/>
      <c r="J51" s="33"/>
      <c r="K51" s="33"/>
      <c r="L51" s="34"/>
    </row>
    <row r="52" spans="1:12" s="10" customFormat="1" ht="15.6" hidden="1" customHeight="1" x14ac:dyDescent="0.2">
      <c r="A52" s="23"/>
      <c r="B52" s="38"/>
      <c r="C52" s="27"/>
      <c r="D52" s="27"/>
      <c r="E52" s="27"/>
      <c r="F52" s="27"/>
      <c r="G52" s="27"/>
      <c r="H52" s="27"/>
      <c r="I52" s="27"/>
      <c r="J52" s="27"/>
      <c r="K52" s="27"/>
      <c r="L52" s="23"/>
    </row>
    <row r="53" spans="1:12" s="10" customFormat="1" ht="15" customHeight="1" x14ac:dyDescent="0.2">
      <c r="A53" s="22">
        <v>41</v>
      </c>
      <c r="B53" s="24" t="s">
        <v>4</v>
      </c>
      <c r="C53" s="26">
        <f>SUM(K53,H53,G53,F53,E53,D53,I53,J53)</f>
        <v>1300.57</v>
      </c>
      <c r="D53" s="26">
        <v>111.48</v>
      </c>
      <c r="E53" s="26">
        <v>159.29</v>
      </c>
      <c r="F53" s="26">
        <v>106.8</v>
      </c>
      <c r="G53" s="26">
        <v>123</v>
      </c>
      <c r="H53" s="26">
        <v>200</v>
      </c>
      <c r="I53" s="26">
        <v>200</v>
      </c>
      <c r="J53" s="26">
        <v>200</v>
      </c>
      <c r="K53" s="26">
        <v>200</v>
      </c>
      <c r="L53" s="22"/>
    </row>
    <row r="54" spans="1:12" s="10" customFormat="1" ht="2.4500000000000002" customHeight="1" x14ac:dyDescent="0.2">
      <c r="A54" s="34"/>
      <c r="B54" s="35"/>
      <c r="C54" s="33"/>
      <c r="D54" s="33"/>
      <c r="E54" s="33"/>
      <c r="F54" s="33"/>
      <c r="G54" s="33"/>
      <c r="H54" s="33"/>
      <c r="I54" s="33"/>
      <c r="J54" s="33"/>
      <c r="K54" s="33"/>
      <c r="L54" s="34"/>
    </row>
    <row r="55" spans="1:12" s="10" customFormat="1" ht="15" hidden="1" customHeight="1" x14ac:dyDescent="0.2">
      <c r="A55" s="34"/>
      <c r="B55" s="35"/>
      <c r="C55" s="33"/>
      <c r="D55" s="33"/>
      <c r="E55" s="33"/>
      <c r="F55" s="33"/>
      <c r="G55" s="33"/>
      <c r="H55" s="33"/>
      <c r="I55" s="33"/>
      <c r="J55" s="33"/>
      <c r="K55" s="33"/>
      <c r="L55" s="34"/>
    </row>
    <row r="56" spans="1:12" s="10" customFormat="1" ht="15" hidden="1" customHeight="1" x14ac:dyDescent="0.2">
      <c r="A56" s="23"/>
      <c r="B56" s="25"/>
      <c r="C56" s="27"/>
      <c r="D56" s="27"/>
      <c r="E56" s="27"/>
      <c r="F56" s="27"/>
      <c r="G56" s="27"/>
      <c r="H56" s="27"/>
      <c r="I56" s="27"/>
      <c r="J56" s="27"/>
      <c r="K56" s="27"/>
      <c r="L56" s="23"/>
    </row>
    <row r="57" spans="1:12" s="10" customFormat="1" ht="12" x14ac:dyDescent="0.2">
      <c r="A57" s="8">
        <v>42</v>
      </c>
      <c r="B57" s="12" t="s">
        <v>11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8"/>
    </row>
    <row r="58" spans="1:12" s="10" customFormat="1" ht="12" x14ac:dyDescent="0.2">
      <c r="A58" s="8">
        <v>43</v>
      </c>
      <c r="B58" s="12" t="s">
        <v>10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8"/>
    </row>
    <row r="59" spans="1:12" s="10" customFormat="1" ht="12" x14ac:dyDescent="0.2">
      <c r="A59" s="8">
        <v>44</v>
      </c>
      <c r="B59" s="12" t="s">
        <v>9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8"/>
    </row>
    <row r="60" spans="1:12" s="10" customFormat="1" ht="48" x14ac:dyDescent="0.2">
      <c r="A60" s="8">
        <v>45</v>
      </c>
      <c r="B60" s="12" t="s">
        <v>21</v>
      </c>
      <c r="C60" s="7">
        <f>SUM(K60,H60,G60,F60,E60,D60,I60,J60)</f>
        <v>1019</v>
      </c>
      <c r="D60" s="7">
        <f>D61</f>
        <v>100</v>
      </c>
      <c r="E60" s="7">
        <v>0</v>
      </c>
      <c r="F60" s="7">
        <v>0</v>
      </c>
      <c r="G60" s="7">
        <v>130</v>
      </c>
      <c r="H60" s="7">
        <v>150</v>
      </c>
      <c r="I60" s="7">
        <v>213</v>
      </c>
      <c r="J60" s="7">
        <v>213</v>
      </c>
      <c r="K60" s="7">
        <v>213</v>
      </c>
      <c r="L60" s="8">
        <v>3</v>
      </c>
    </row>
    <row r="61" spans="1:12" s="10" customFormat="1" ht="12" x14ac:dyDescent="0.2">
      <c r="A61" s="8">
        <v>46</v>
      </c>
      <c r="B61" s="12" t="s">
        <v>4</v>
      </c>
      <c r="C61" s="7">
        <f>SUM(K61,H61,G61,F61,E61,D61,I61,J61)</f>
        <v>1019</v>
      </c>
      <c r="D61" s="7">
        <v>100</v>
      </c>
      <c r="E61" s="7">
        <v>0</v>
      </c>
      <c r="F61" s="7">
        <v>0</v>
      </c>
      <c r="G61" s="7">
        <v>130</v>
      </c>
      <c r="H61" s="7">
        <v>150</v>
      </c>
      <c r="I61" s="7">
        <f>SUM(I60)</f>
        <v>213</v>
      </c>
      <c r="J61" s="7">
        <f>SUM(J60)</f>
        <v>213</v>
      </c>
      <c r="K61" s="7">
        <f>SUM(K60)</f>
        <v>213</v>
      </c>
      <c r="L61" s="8"/>
    </row>
    <row r="62" spans="1:12" s="10" customFormat="1" ht="12" x14ac:dyDescent="0.2">
      <c r="A62" s="8">
        <v>47</v>
      </c>
      <c r="B62" s="12" t="s">
        <v>11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8"/>
    </row>
    <row r="63" spans="1:12" s="10" customFormat="1" ht="12" x14ac:dyDescent="0.2">
      <c r="A63" s="8">
        <v>48</v>
      </c>
      <c r="B63" s="12" t="s">
        <v>10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8"/>
    </row>
    <row r="64" spans="1:12" s="10" customFormat="1" ht="12" x14ac:dyDescent="0.2">
      <c r="A64" s="8">
        <v>49</v>
      </c>
      <c r="B64" s="12" t="s">
        <v>9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8"/>
    </row>
    <row r="65" spans="1:12" s="10" customFormat="1" ht="48" x14ac:dyDescent="0.2">
      <c r="A65" s="8">
        <v>50</v>
      </c>
      <c r="B65" s="12" t="s">
        <v>22</v>
      </c>
      <c r="C65" s="7">
        <f>SUM(K65,H65,G65,F65,E65,D65,I65,J65)</f>
        <v>963.74</v>
      </c>
      <c r="D65" s="7">
        <f>D66</f>
        <v>54.74</v>
      </c>
      <c r="E65" s="7">
        <v>0</v>
      </c>
      <c r="F65" s="7">
        <v>0</v>
      </c>
      <c r="G65" s="7">
        <v>100</v>
      </c>
      <c r="H65" s="7">
        <v>110</v>
      </c>
      <c r="I65" s="7">
        <v>233</v>
      </c>
      <c r="J65" s="7">
        <v>233</v>
      </c>
      <c r="K65" s="7">
        <v>233</v>
      </c>
      <c r="L65" s="8">
        <v>3</v>
      </c>
    </row>
    <row r="66" spans="1:12" s="10" customFormat="1" ht="12" x14ac:dyDescent="0.2">
      <c r="A66" s="8">
        <v>51</v>
      </c>
      <c r="B66" s="12" t="s">
        <v>4</v>
      </c>
      <c r="C66" s="7">
        <f>SUM(K66,H66,G66,F66,E66,D66,I66,J66)</f>
        <v>963.74</v>
      </c>
      <c r="D66" s="7">
        <v>54.74</v>
      </c>
      <c r="E66" s="7">
        <v>0</v>
      </c>
      <c r="F66" s="7">
        <f>SUM(F65)</f>
        <v>0</v>
      </c>
      <c r="G66" s="7">
        <v>100</v>
      </c>
      <c r="H66" s="7">
        <v>110</v>
      </c>
      <c r="I66" s="7">
        <v>233</v>
      </c>
      <c r="J66" s="7">
        <v>233</v>
      </c>
      <c r="K66" s="7">
        <v>233</v>
      </c>
      <c r="L66" s="8"/>
    </row>
    <row r="67" spans="1:12" s="10" customFormat="1" ht="12" x14ac:dyDescent="0.2">
      <c r="A67" s="8">
        <v>52</v>
      </c>
      <c r="B67" s="12" t="s">
        <v>11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8"/>
    </row>
    <row r="68" spans="1:12" s="10" customFormat="1" ht="12" x14ac:dyDescent="0.2">
      <c r="A68" s="8">
        <v>53</v>
      </c>
      <c r="B68" s="12" t="s">
        <v>10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8"/>
    </row>
    <row r="69" spans="1:12" s="10" customFormat="1" ht="12" x14ac:dyDescent="0.2">
      <c r="A69" s="8">
        <v>54</v>
      </c>
      <c r="B69" s="12" t="s">
        <v>9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8"/>
    </row>
    <row r="70" spans="1:12" s="10" customFormat="1" ht="48" x14ac:dyDescent="0.2">
      <c r="A70" s="8">
        <v>55</v>
      </c>
      <c r="B70" s="14" t="s">
        <v>23</v>
      </c>
      <c r="C70" s="7">
        <f>SUM(K70,H70,G70,F70,E70,D70,I70,J70)</f>
        <v>74159.768799999991</v>
      </c>
      <c r="D70" s="7">
        <f>D71</f>
        <v>7856.1313</v>
      </c>
      <c r="E70" s="7">
        <v>8424.4375</v>
      </c>
      <c r="F70" s="7">
        <v>8830</v>
      </c>
      <c r="G70" s="7">
        <f>SUM(G71:G74)</f>
        <v>9450</v>
      </c>
      <c r="H70" s="7">
        <v>9525.7000000000007</v>
      </c>
      <c r="I70" s="7">
        <v>10024.5</v>
      </c>
      <c r="J70" s="7">
        <v>10024.5</v>
      </c>
      <c r="K70" s="7">
        <v>10024.5</v>
      </c>
      <c r="L70" s="8">
        <v>4.5999999999999996</v>
      </c>
    </row>
    <row r="71" spans="1:12" s="10" customFormat="1" ht="12" x14ac:dyDescent="0.2">
      <c r="A71" s="8">
        <v>56</v>
      </c>
      <c r="B71" s="12" t="s">
        <v>4</v>
      </c>
      <c r="C71" s="7">
        <f>SUM(K71,H71,G71,F71,E71,D71,I71,J71)</f>
        <v>74159.768799999991</v>
      </c>
      <c r="D71" s="7">
        <v>7856.1313</v>
      </c>
      <c r="E71" s="7">
        <v>8424.4375</v>
      </c>
      <c r="F71" s="7">
        <v>8830</v>
      </c>
      <c r="G71" s="7">
        <v>9450</v>
      </c>
      <c r="H71" s="7">
        <v>9525.7000000000007</v>
      </c>
      <c r="I71" s="7">
        <v>10024.5</v>
      </c>
      <c r="J71" s="7">
        <v>10024.5</v>
      </c>
      <c r="K71" s="7">
        <v>10024.5</v>
      </c>
      <c r="L71" s="8"/>
    </row>
    <row r="72" spans="1:12" s="10" customFormat="1" ht="12" x14ac:dyDescent="0.2">
      <c r="A72" s="8">
        <v>57</v>
      </c>
      <c r="B72" s="12" t="s">
        <v>11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8"/>
    </row>
    <row r="73" spans="1:12" s="10" customFormat="1" ht="12" x14ac:dyDescent="0.2">
      <c r="A73" s="8">
        <v>58</v>
      </c>
      <c r="B73" s="12" t="s">
        <v>10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8"/>
    </row>
    <row r="74" spans="1:12" s="10" customFormat="1" ht="12" x14ac:dyDescent="0.2">
      <c r="A74" s="8">
        <v>59</v>
      </c>
      <c r="B74" s="12" t="s">
        <v>9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8"/>
    </row>
    <row r="75" spans="1:12" s="10" customFormat="1" ht="36" customHeight="1" x14ac:dyDescent="0.2">
      <c r="A75" s="22">
        <v>60</v>
      </c>
      <c r="B75" s="24" t="s">
        <v>6</v>
      </c>
      <c r="C75" s="26">
        <f>SUM(K75,H75,G75,F75,E75,D75,I75,J75)</f>
        <v>5930</v>
      </c>
      <c r="D75" s="26">
        <f>D77</f>
        <v>260</v>
      </c>
      <c r="E75" s="26">
        <v>291.8</v>
      </c>
      <c r="F75" s="26">
        <v>591.20000000000005</v>
      </c>
      <c r="G75" s="26">
        <v>2387</v>
      </c>
      <c r="H75" s="26">
        <v>600</v>
      </c>
      <c r="I75" s="26">
        <v>600</v>
      </c>
      <c r="J75" s="26">
        <v>600</v>
      </c>
      <c r="K75" s="26">
        <v>600</v>
      </c>
      <c r="L75" s="22" t="s">
        <v>27</v>
      </c>
    </row>
    <row r="76" spans="1:12" s="10" customFormat="1" ht="15" hidden="1" customHeight="1" x14ac:dyDescent="0.2">
      <c r="A76" s="23"/>
      <c r="B76" s="25"/>
      <c r="C76" s="27"/>
      <c r="D76" s="27"/>
      <c r="E76" s="27"/>
      <c r="F76" s="27"/>
      <c r="G76" s="27"/>
      <c r="H76" s="27"/>
      <c r="I76" s="27"/>
      <c r="J76" s="27"/>
      <c r="K76" s="27"/>
      <c r="L76" s="23"/>
    </row>
    <row r="77" spans="1:12" s="10" customFormat="1" ht="17.45" customHeight="1" x14ac:dyDescent="0.2">
      <c r="A77" s="22">
        <v>61</v>
      </c>
      <c r="B77" s="24" t="s">
        <v>4</v>
      </c>
      <c r="C77" s="26">
        <f>SUM(K77,H77,G77,F77,E77,D77,I77,J77)</f>
        <v>5930</v>
      </c>
      <c r="D77" s="26">
        <v>260</v>
      </c>
      <c r="E77" s="26">
        <v>291.8</v>
      </c>
      <c r="F77" s="26">
        <v>591.20000000000005</v>
      </c>
      <c r="G77" s="26">
        <v>2387</v>
      </c>
      <c r="H77" s="26">
        <v>600</v>
      </c>
      <c r="I77" s="26">
        <f>SUM(I75)</f>
        <v>600</v>
      </c>
      <c r="J77" s="26">
        <f>SUM(J75)</f>
        <v>600</v>
      </c>
      <c r="K77" s="26">
        <f>SUM(K75)</f>
        <v>600</v>
      </c>
      <c r="L77" s="22"/>
    </row>
    <row r="78" spans="1:12" s="10" customFormat="1" ht="15" hidden="1" customHeight="1" x14ac:dyDescent="0.2">
      <c r="A78" s="23"/>
      <c r="B78" s="25"/>
      <c r="C78" s="27"/>
      <c r="D78" s="27"/>
      <c r="E78" s="27"/>
      <c r="F78" s="27"/>
      <c r="G78" s="27"/>
      <c r="H78" s="27"/>
      <c r="I78" s="27"/>
      <c r="J78" s="27"/>
      <c r="K78" s="27"/>
      <c r="L78" s="23"/>
    </row>
    <row r="79" spans="1:12" s="10" customFormat="1" ht="12" x14ac:dyDescent="0.2">
      <c r="A79" s="8">
        <v>62</v>
      </c>
      <c r="B79" s="12" t="s">
        <v>11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8"/>
    </row>
    <row r="80" spans="1:12" s="10" customFormat="1" ht="12" x14ac:dyDescent="0.2">
      <c r="A80" s="8">
        <v>63</v>
      </c>
      <c r="B80" s="12" t="s">
        <v>10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8"/>
    </row>
    <row r="81" spans="1:12" s="10" customFormat="1" ht="12" x14ac:dyDescent="0.2">
      <c r="A81" s="8">
        <v>64</v>
      </c>
      <c r="B81" s="12" t="s">
        <v>9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8"/>
    </row>
    <row r="82" spans="1:12" s="10" customFormat="1" ht="36.6" customHeight="1" x14ac:dyDescent="0.2">
      <c r="A82" s="8">
        <v>65</v>
      </c>
      <c r="B82" s="12" t="s">
        <v>24</v>
      </c>
      <c r="C82" s="7">
        <f>SUM(K82,H82,G82,F82,E82,D82,I82,J82)</f>
        <v>234.9</v>
      </c>
      <c r="D82" s="7">
        <f>D83</f>
        <v>107.292</v>
      </c>
      <c r="E82" s="7">
        <v>127.608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8">
        <v>17.18</v>
      </c>
    </row>
    <row r="83" spans="1:12" s="10" customFormat="1" ht="15" customHeight="1" x14ac:dyDescent="0.2">
      <c r="A83" s="8">
        <v>66</v>
      </c>
      <c r="B83" s="12" t="s">
        <v>4</v>
      </c>
      <c r="C83" s="7">
        <f>SUM(K83,H83,G83,F83,E83,D83,I83,J83)</f>
        <v>234.9</v>
      </c>
      <c r="D83" s="7">
        <v>107.292</v>
      </c>
      <c r="E83" s="7">
        <v>127.608</v>
      </c>
      <c r="F83" s="7">
        <f>SUM(F82)</f>
        <v>0</v>
      </c>
      <c r="G83" s="7">
        <v>0</v>
      </c>
      <c r="H83" s="7">
        <v>0</v>
      </c>
      <c r="I83" s="7">
        <f>SUM(I82)</f>
        <v>0</v>
      </c>
      <c r="J83" s="7">
        <f>SUM(J82)</f>
        <v>0</v>
      </c>
      <c r="K83" s="7">
        <f>SUM(K82)</f>
        <v>0</v>
      </c>
      <c r="L83" s="12"/>
    </row>
    <row r="84" spans="1:12" s="10" customFormat="1" ht="12" x14ac:dyDescent="0.2">
      <c r="A84" s="8">
        <v>67</v>
      </c>
      <c r="B84" s="12" t="s">
        <v>11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8"/>
    </row>
    <row r="85" spans="1:12" s="10" customFormat="1" ht="12" x14ac:dyDescent="0.2">
      <c r="A85" s="8">
        <v>68</v>
      </c>
      <c r="B85" s="12" t="s">
        <v>10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8"/>
    </row>
    <row r="86" spans="1:12" s="10" customFormat="1" ht="12" x14ac:dyDescent="0.2">
      <c r="A86" s="8">
        <v>69</v>
      </c>
      <c r="B86" s="12" t="s">
        <v>9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8"/>
    </row>
  </sheetData>
  <mergeCells count="61">
    <mergeCell ref="J49:J52"/>
    <mergeCell ref="J53:J56"/>
    <mergeCell ref="I53:I56"/>
    <mergeCell ref="I75:I76"/>
    <mergeCell ref="I77:I78"/>
    <mergeCell ref="J75:J76"/>
    <mergeCell ref="J77:J78"/>
    <mergeCell ref="B7:B8"/>
    <mergeCell ref="A7:A8"/>
    <mergeCell ref="F2:L2"/>
    <mergeCell ref="C7:K7"/>
    <mergeCell ref="L7:L8"/>
    <mergeCell ref="A6:L6"/>
    <mergeCell ref="F3:L3"/>
    <mergeCell ref="F4:L4"/>
    <mergeCell ref="F5:L5"/>
    <mergeCell ref="K49:K52"/>
    <mergeCell ref="L49:L52"/>
    <mergeCell ref="F49:F52"/>
    <mergeCell ref="A53:A56"/>
    <mergeCell ref="B53:B56"/>
    <mergeCell ref="C53:C56"/>
    <mergeCell ref="D53:D56"/>
    <mergeCell ref="E53:E56"/>
    <mergeCell ref="A49:A52"/>
    <mergeCell ref="B49:B52"/>
    <mergeCell ref="C49:C52"/>
    <mergeCell ref="D49:D52"/>
    <mergeCell ref="E49:E52"/>
    <mergeCell ref="G49:G52"/>
    <mergeCell ref="H49:H52"/>
    <mergeCell ref="I49:I52"/>
    <mergeCell ref="F77:F78"/>
    <mergeCell ref="G77:G78"/>
    <mergeCell ref="K77:K78"/>
    <mergeCell ref="L77:L78"/>
    <mergeCell ref="G75:G76"/>
    <mergeCell ref="K75:K76"/>
    <mergeCell ref="L75:L76"/>
    <mergeCell ref="H77:H78"/>
    <mergeCell ref="A77:A78"/>
    <mergeCell ref="B77:B78"/>
    <mergeCell ref="C77:C78"/>
    <mergeCell ref="D77:D78"/>
    <mergeCell ref="E77:E78"/>
    <mergeCell ref="A75:A76"/>
    <mergeCell ref="B75:B76"/>
    <mergeCell ref="C75:C76"/>
    <mergeCell ref="B25:L25"/>
    <mergeCell ref="B31:L31"/>
    <mergeCell ref="B37:L37"/>
    <mergeCell ref="B43:L43"/>
    <mergeCell ref="D75:D76"/>
    <mergeCell ref="E75:E76"/>
    <mergeCell ref="F75:F76"/>
    <mergeCell ref="F53:F56"/>
    <mergeCell ref="G53:G56"/>
    <mergeCell ref="H53:H56"/>
    <mergeCell ref="K53:K56"/>
    <mergeCell ref="H75:H76"/>
    <mergeCell ref="L53:L56"/>
  </mergeCells>
  <pageMargins left="0.78740157480314965" right="0.78740157480314965" top="0.98425196850393704" bottom="0.39370078740157483" header="0" footer="0"/>
  <pageSetup paperSize="9" scale="72" firstPageNumber="4" orientation="landscape" useFirstPageNumber="1" r:id="rId1"/>
  <headerFooter>
    <evenHeader>&amp;C5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Остапчук Василий Васильевич</cp:lastModifiedBy>
  <cp:lastPrinted>2023-09-27T12:41:02Z</cp:lastPrinted>
  <dcterms:created xsi:type="dcterms:W3CDTF">2016-11-02T12:02:47Z</dcterms:created>
  <dcterms:modified xsi:type="dcterms:W3CDTF">2023-11-02T09:24:58Z</dcterms:modified>
</cp:coreProperties>
</file>