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7" i="1"/>
  <c r="C18"/>
  <c r="C19"/>
  <c r="E17"/>
  <c r="F17"/>
  <c r="G17"/>
  <c r="H17"/>
  <c r="I17"/>
  <c r="J17"/>
  <c r="D17"/>
  <c r="E18"/>
  <c r="F18"/>
  <c r="G18"/>
  <c r="H18"/>
  <c r="I18"/>
  <c r="J18"/>
  <c r="D18"/>
  <c r="D19"/>
  <c r="G19"/>
  <c r="H19"/>
  <c r="I19"/>
  <c r="J19"/>
  <c r="D27"/>
  <c r="D52"/>
  <c r="D40"/>
  <c r="D24"/>
  <c r="E27"/>
  <c r="E40"/>
  <c r="E24"/>
  <c r="F27"/>
  <c r="F40"/>
  <c r="F24"/>
  <c r="G37"/>
  <c r="G27"/>
  <c r="G43"/>
  <c r="G46"/>
  <c r="G49"/>
  <c r="G52"/>
  <c r="G40"/>
  <c r="G24"/>
  <c r="H37"/>
  <c r="H27"/>
  <c r="H43"/>
  <c r="H46"/>
  <c r="H49"/>
  <c r="H55"/>
  <c r="H58"/>
  <c r="H61"/>
  <c r="H64"/>
  <c r="H67"/>
  <c r="H70"/>
  <c r="H52"/>
  <c r="H40"/>
  <c r="H24"/>
  <c r="I37"/>
  <c r="I27"/>
  <c r="I43"/>
  <c r="I46"/>
  <c r="I49"/>
  <c r="I55"/>
  <c r="I58"/>
  <c r="I61"/>
  <c r="I64"/>
  <c r="I67"/>
  <c r="I70"/>
  <c r="I52"/>
  <c r="I40"/>
  <c r="I24"/>
  <c r="J37"/>
  <c r="J27"/>
  <c r="J43"/>
  <c r="J46"/>
  <c r="J49"/>
  <c r="J55"/>
  <c r="J58"/>
  <c r="J61"/>
  <c r="J64"/>
  <c r="J67"/>
  <c r="J70"/>
  <c r="J52"/>
  <c r="J40"/>
  <c r="J24"/>
  <c r="C24"/>
  <c r="C22"/>
  <c r="D85"/>
  <c r="D78"/>
  <c r="D99"/>
  <c r="D95"/>
  <c r="D73"/>
  <c r="D86"/>
  <c r="D79"/>
  <c r="D74"/>
  <c r="D87"/>
  <c r="D80"/>
  <c r="D100"/>
  <c r="D96"/>
  <c r="D75"/>
  <c r="D72"/>
  <c r="E85"/>
  <c r="E78"/>
  <c r="E99"/>
  <c r="E95"/>
  <c r="E73"/>
  <c r="E86"/>
  <c r="E79"/>
  <c r="E74"/>
  <c r="E87"/>
  <c r="E80"/>
  <c r="E100"/>
  <c r="E96"/>
  <c r="E75"/>
  <c r="E72"/>
  <c r="F85"/>
  <c r="F78"/>
  <c r="F99"/>
  <c r="F95"/>
  <c r="F73"/>
  <c r="F91"/>
  <c r="F86"/>
  <c r="F79"/>
  <c r="F74"/>
  <c r="F87"/>
  <c r="F80"/>
  <c r="F100"/>
  <c r="F96"/>
  <c r="F75"/>
  <c r="F72"/>
  <c r="G90"/>
  <c r="G85"/>
  <c r="G78"/>
  <c r="G104"/>
  <c r="G99"/>
  <c r="G110"/>
  <c r="G114"/>
  <c r="G117"/>
  <c r="G95"/>
  <c r="G73"/>
  <c r="G91"/>
  <c r="G86"/>
  <c r="G79"/>
  <c r="G74"/>
  <c r="G92"/>
  <c r="G87"/>
  <c r="G80"/>
  <c r="G101"/>
  <c r="G100"/>
  <c r="G96"/>
  <c r="G75"/>
  <c r="G72"/>
  <c r="H90"/>
  <c r="H85"/>
  <c r="H78"/>
  <c r="H104"/>
  <c r="H99"/>
  <c r="H110"/>
  <c r="H114"/>
  <c r="H117"/>
  <c r="H95"/>
  <c r="H73"/>
  <c r="H91"/>
  <c r="H86"/>
  <c r="H79"/>
  <c r="H74"/>
  <c r="H92"/>
  <c r="H87"/>
  <c r="H80"/>
  <c r="H101"/>
  <c r="H100"/>
  <c r="H107"/>
  <c r="H111"/>
  <c r="H96"/>
  <c r="H75"/>
  <c r="H72"/>
  <c r="I90"/>
  <c r="I85"/>
  <c r="I78"/>
  <c r="I104"/>
  <c r="I99"/>
  <c r="I110"/>
  <c r="I114"/>
  <c r="I117"/>
  <c r="I95"/>
  <c r="I73"/>
  <c r="I91"/>
  <c r="I86"/>
  <c r="I79"/>
  <c r="I74"/>
  <c r="I92"/>
  <c r="I87"/>
  <c r="I80"/>
  <c r="I101"/>
  <c r="I100"/>
  <c r="I107"/>
  <c r="I111"/>
  <c r="I96"/>
  <c r="I75"/>
  <c r="I72"/>
  <c r="J90"/>
  <c r="J85"/>
  <c r="J78"/>
  <c r="J104"/>
  <c r="J99"/>
  <c r="J110"/>
  <c r="J114"/>
  <c r="J117"/>
  <c r="J95"/>
  <c r="J73"/>
  <c r="J91"/>
  <c r="J86"/>
  <c r="J79"/>
  <c r="J74"/>
  <c r="J92"/>
  <c r="J87"/>
  <c r="J80"/>
  <c r="J101"/>
  <c r="J100"/>
  <c r="J107"/>
  <c r="J111"/>
  <c r="J96"/>
  <c r="J75"/>
  <c r="J72"/>
  <c r="C72"/>
  <c r="D135"/>
  <c r="D132"/>
  <c r="D120"/>
  <c r="E135"/>
  <c r="E132"/>
  <c r="E120"/>
  <c r="F135"/>
  <c r="F132"/>
  <c r="F120"/>
  <c r="G138"/>
  <c r="G135"/>
  <c r="G132"/>
  <c r="G120"/>
  <c r="H138"/>
  <c r="H135"/>
  <c r="H132"/>
  <c r="H120"/>
  <c r="I138"/>
  <c r="I135"/>
  <c r="I132"/>
  <c r="I120"/>
  <c r="J138"/>
  <c r="J135"/>
  <c r="J132"/>
  <c r="J120"/>
  <c r="C120"/>
  <c r="C119"/>
  <c r="D146"/>
  <c r="D141"/>
  <c r="E146"/>
  <c r="E141"/>
  <c r="F141"/>
  <c r="G146"/>
  <c r="G141"/>
  <c r="H146"/>
  <c r="H141"/>
  <c r="I146"/>
  <c r="I141"/>
  <c r="J146"/>
  <c r="J141"/>
  <c r="C141"/>
  <c r="D147"/>
  <c r="D142"/>
  <c r="E147"/>
  <c r="E142"/>
  <c r="F147"/>
  <c r="F142"/>
  <c r="G147"/>
  <c r="G142"/>
  <c r="H147"/>
  <c r="H142"/>
  <c r="I147"/>
  <c r="I142"/>
  <c r="J147"/>
  <c r="J142"/>
  <c r="C142"/>
  <c r="D148"/>
  <c r="D143"/>
  <c r="E148"/>
  <c r="E143"/>
  <c r="F148"/>
  <c r="F143"/>
  <c r="G148"/>
  <c r="G143"/>
  <c r="H148"/>
  <c r="H143"/>
  <c r="I148"/>
  <c r="I143"/>
  <c r="J148"/>
  <c r="J143"/>
  <c r="C143"/>
  <c r="C140"/>
  <c r="D179"/>
  <c r="D165"/>
  <c r="E179"/>
  <c r="E165"/>
  <c r="F179"/>
  <c r="F165"/>
  <c r="G197"/>
  <c r="G179"/>
  <c r="G165"/>
  <c r="H197"/>
  <c r="H179"/>
  <c r="H165"/>
  <c r="I197"/>
  <c r="I179"/>
  <c r="I165"/>
  <c r="J197"/>
  <c r="J179"/>
  <c r="J165"/>
  <c r="C165"/>
  <c r="D180"/>
  <c r="D166"/>
  <c r="E180"/>
  <c r="E166"/>
  <c r="F180"/>
  <c r="F166"/>
  <c r="G180"/>
  <c r="G166"/>
  <c r="H180"/>
  <c r="H166"/>
  <c r="I180"/>
  <c r="I166"/>
  <c r="J180"/>
  <c r="J166"/>
  <c r="C166"/>
  <c r="D181"/>
  <c r="D167"/>
  <c r="E181"/>
  <c r="E167"/>
  <c r="F181"/>
  <c r="F167"/>
  <c r="G184"/>
  <c r="G187"/>
  <c r="G190"/>
  <c r="G193"/>
  <c r="G181"/>
  <c r="G167"/>
  <c r="H184"/>
  <c r="H187"/>
  <c r="H190"/>
  <c r="H193"/>
  <c r="H181"/>
  <c r="H167"/>
  <c r="I184"/>
  <c r="I187"/>
  <c r="I190"/>
  <c r="I193"/>
  <c r="I181"/>
  <c r="I167"/>
  <c r="J184"/>
  <c r="J187"/>
  <c r="J190"/>
  <c r="J193"/>
  <c r="J181"/>
  <c r="J167"/>
  <c r="C167"/>
  <c r="C164"/>
  <c r="D216"/>
  <c r="D231"/>
  <c r="D213"/>
  <c r="D201"/>
  <c r="E216"/>
  <c r="E231"/>
  <c r="E213"/>
  <c r="E201"/>
  <c r="F216"/>
  <c r="F231"/>
  <c r="F213"/>
  <c r="F201"/>
  <c r="G219"/>
  <c r="G222"/>
  <c r="G225"/>
  <c r="G216"/>
  <c r="G231"/>
  <c r="G213"/>
  <c r="G201"/>
  <c r="H219"/>
  <c r="H222"/>
  <c r="H225"/>
  <c r="H228"/>
  <c r="H216"/>
  <c r="H234"/>
  <c r="H231"/>
  <c r="H213"/>
  <c r="H201"/>
  <c r="I219"/>
  <c r="I222"/>
  <c r="I225"/>
  <c r="I228"/>
  <c r="I216"/>
  <c r="I234"/>
  <c r="I231"/>
  <c r="I213"/>
  <c r="I201"/>
  <c r="J219"/>
  <c r="J222"/>
  <c r="J225"/>
  <c r="J228"/>
  <c r="J216"/>
  <c r="J234"/>
  <c r="J231"/>
  <c r="J213"/>
  <c r="J201"/>
  <c r="C201"/>
  <c r="C200"/>
  <c r="D249"/>
  <c r="E249"/>
  <c r="F249"/>
  <c r="G252"/>
  <c r="G249"/>
  <c r="H252"/>
  <c r="H249"/>
  <c r="I252"/>
  <c r="I249"/>
  <c r="J252"/>
  <c r="J249"/>
  <c r="C249"/>
  <c r="C248"/>
  <c r="C236"/>
  <c r="D268"/>
  <c r="D255"/>
  <c r="E268"/>
  <c r="E255"/>
  <c r="F268"/>
  <c r="F255"/>
  <c r="G268"/>
  <c r="G255"/>
  <c r="H268"/>
  <c r="H255"/>
  <c r="I268"/>
  <c r="I255"/>
  <c r="J268"/>
  <c r="J255"/>
  <c r="C255"/>
  <c r="D275"/>
  <c r="D269"/>
  <c r="D256"/>
  <c r="E275"/>
  <c r="E269"/>
  <c r="E256"/>
  <c r="F275"/>
  <c r="F269"/>
  <c r="F256"/>
  <c r="G272"/>
  <c r="G275"/>
  <c r="G269"/>
  <c r="G256"/>
  <c r="H272"/>
  <c r="H278"/>
  <c r="H275"/>
  <c r="H269"/>
  <c r="H256"/>
  <c r="I272"/>
  <c r="I278"/>
  <c r="I275"/>
  <c r="I269"/>
  <c r="I256"/>
  <c r="J272"/>
  <c r="J278"/>
  <c r="J275"/>
  <c r="J269"/>
  <c r="J256"/>
  <c r="C256"/>
  <c r="C254"/>
  <c r="C9"/>
  <c r="E22"/>
  <c r="E119"/>
  <c r="E140"/>
  <c r="E164"/>
  <c r="E200"/>
  <c r="E248"/>
  <c r="E236"/>
  <c r="E254"/>
  <c r="E9"/>
  <c r="F22"/>
  <c r="F119"/>
  <c r="F140"/>
  <c r="F164"/>
  <c r="F200"/>
  <c r="F248"/>
  <c r="F236"/>
  <c r="F254"/>
  <c r="F9"/>
  <c r="G22"/>
  <c r="G119"/>
  <c r="G140"/>
  <c r="G164"/>
  <c r="G200"/>
  <c r="G248"/>
  <c r="G236"/>
  <c r="G254"/>
  <c r="G9"/>
  <c r="H22"/>
  <c r="H119"/>
  <c r="H140"/>
  <c r="H164"/>
  <c r="H200"/>
  <c r="H248"/>
  <c r="H236"/>
  <c r="H254"/>
  <c r="H9"/>
  <c r="I22"/>
  <c r="I119"/>
  <c r="I140"/>
  <c r="I164"/>
  <c r="I200"/>
  <c r="I248"/>
  <c r="I236"/>
  <c r="I254"/>
  <c r="I9"/>
  <c r="J22"/>
  <c r="J119"/>
  <c r="J140"/>
  <c r="J164"/>
  <c r="J200"/>
  <c r="J248"/>
  <c r="J236"/>
  <c r="J254"/>
  <c r="J9"/>
  <c r="D22"/>
  <c r="D119"/>
  <c r="D140"/>
  <c r="D164"/>
  <c r="D200"/>
  <c r="D248"/>
  <c r="D236"/>
  <c r="D254"/>
  <c r="D9"/>
  <c r="E237"/>
  <c r="E10"/>
  <c r="F237"/>
  <c r="F10"/>
  <c r="G237"/>
  <c r="G10"/>
  <c r="H237"/>
  <c r="H10"/>
  <c r="I237"/>
  <c r="I10"/>
  <c r="J237"/>
  <c r="J10"/>
  <c r="D237"/>
  <c r="D10"/>
  <c r="C73"/>
  <c r="C237"/>
  <c r="C10"/>
  <c r="C74"/>
  <c r="C11"/>
  <c r="E11"/>
  <c r="F11"/>
  <c r="G11"/>
  <c r="H11"/>
  <c r="I11"/>
  <c r="J11"/>
  <c r="D11"/>
  <c r="D26"/>
  <c r="E26"/>
  <c r="F26"/>
  <c r="G26"/>
  <c r="H26"/>
  <c r="I26"/>
  <c r="J26"/>
  <c r="C26"/>
  <c r="D77"/>
  <c r="E77"/>
  <c r="F77"/>
  <c r="G77"/>
  <c r="H77"/>
  <c r="I77"/>
  <c r="J77"/>
  <c r="C77"/>
  <c r="C146"/>
  <c r="C147"/>
  <c r="C148"/>
  <c r="C145"/>
  <c r="C169"/>
  <c r="C13"/>
  <c r="E145"/>
  <c r="E169"/>
  <c r="E13"/>
  <c r="F145"/>
  <c r="F169"/>
  <c r="F13"/>
  <c r="G145"/>
  <c r="G169"/>
  <c r="G13"/>
  <c r="H145"/>
  <c r="H169"/>
  <c r="H13"/>
  <c r="I145"/>
  <c r="I169"/>
  <c r="I13"/>
  <c r="J145"/>
  <c r="J169"/>
  <c r="J13"/>
  <c r="D145"/>
  <c r="D169"/>
  <c r="D13"/>
  <c r="E14"/>
  <c r="F14"/>
  <c r="G14"/>
  <c r="H14"/>
  <c r="I14"/>
  <c r="J14"/>
  <c r="D14"/>
  <c r="C79"/>
  <c r="C15"/>
  <c r="E15"/>
  <c r="F15"/>
  <c r="G15"/>
  <c r="H15"/>
  <c r="I15"/>
  <c r="J15"/>
  <c r="D15"/>
  <c r="D39"/>
  <c r="E39"/>
  <c r="F39"/>
  <c r="G39"/>
  <c r="H39"/>
  <c r="I39"/>
  <c r="J39"/>
  <c r="C39"/>
  <c r="D94"/>
  <c r="E94"/>
  <c r="F94"/>
  <c r="G94"/>
  <c r="H94"/>
  <c r="I94"/>
  <c r="J94"/>
  <c r="C94"/>
  <c r="C132"/>
  <c r="C131"/>
  <c r="C213"/>
  <c r="C212"/>
  <c r="C268"/>
  <c r="C269"/>
  <c r="C267"/>
  <c r="C40"/>
  <c r="C95"/>
  <c r="D131"/>
  <c r="D212"/>
  <c r="D267"/>
  <c r="F131"/>
  <c r="F212"/>
  <c r="F267"/>
  <c r="G131"/>
  <c r="G212"/>
  <c r="G267"/>
  <c r="H131"/>
  <c r="H212"/>
  <c r="H267"/>
  <c r="I131"/>
  <c r="I212"/>
  <c r="I267"/>
  <c r="J131"/>
  <c r="J212"/>
  <c r="J267"/>
  <c r="E131"/>
  <c r="E212"/>
  <c r="E267"/>
  <c r="C281"/>
  <c r="C280"/>
  <c r="F280"/>
  <c r="G280"/>
  <c r="H280"/>
  <c r="I280"/>
  <c r="J280"/>
  <c r="D280"/>
  <c r="E280"/>
  <c r="G54"/>
  <c r="D57"/>
  <c r="G183"/>
  <c r="H189"/>
  <c r="C198"/>
  <c r="C196"/>
  <c r="E195"/>
  <c r="F195"/>
  <c r="D195"/>
  <c r="E19"/>
  <c r="F274"/>
  <c r="F192"/>
  <c r="E192"/>
  <c r="D192"/>
  <c r="E20"/>
  <c r="D103"/>
  <c r="F103"/>
  <c r="E103"/>
  <c r="D274"/>
  <c r="G277"/>
  <c r="F277"/>
  <c r="E277"/>
  <c r="D277"/>
  <c r="F137"/>
  <c r="E137"/>
  <c r="D137"/>
  <c r="E36"/>
  <c r="G57"/>
  <c r="D66"/>
  <c r="E66"/>
  <c r="F66"/>
  <c r="F69"/>
  <c r="E69"/>
  <c r="D69"/>
  <c r="F63"/>
  <c r="E63"/>
  <c r="D63"/>
  <c r="F60"/>
  <c r="E60"/>
  <c r="D60"/>
  <c r="F57"/>
  <c r="E57"/>
  <c r="F54"/>
  <c r="E54"/>
  <c r="D54"/>
  <c r="G230"/>
  <c r="H230"/>
  <c r="G233"/>
  <c r="F233"/>
  <c r="E233"/>
  <c r="D233"/>
  <c r="D215"/>
  <c r="E215"/>
  <c r="G218"/>
  <c r="I221"/>
  <c r="E227"/>
  <c r="G227"/>
  <c r="F227"/>
  <c r="D227"/>
  <c r="F224"/>
  <c r="E224"/>
  <c r="D224"/>
  <c r="G221"/>
  <c r="F221"/>
  <c r="E221"/>
  <c r="D221"/>
  <c r="F218"/>
  <c r="E218"/>
  <c r="D218"/>
  <c r="G116"/>
  <c r="G106"/>
  <c r="F113"/>
  <c r="F116"/>
  <c r="E116"/>
  <c r="D116"/>
  <c r="G251"/>
  <c r="D36"/>
  <c r="F36"/>
  <c r="G36"/>
  <c r="D16"/>
  <c r="F251"/>
  <c r="E251"/>
  <c r="D251"/>
  <c r="C243"/>
  <c r="J242"/>
  <c r="I242"/>
  <c r="H242"/>
  <c r="G242"/>
  <c r="F242"/>
  <c r="E242"/>
  <c r="D242"/>
  <c r="C242"/>
  <c r="E274"/>
  <c r="C262"/>
  <c r="D261"/>
  <c r="E261"/>
  <c r="F261"/>
  <c r="G261"/>
  <c r="H261"/>
  <c r="I261"/>
  <c r="J261"/>
  <c r="C261"/>
  <c r="F230"/>
  <c r="F215"/>
  <c r="D206"/>
  <c r="E206"/>
  <c r="F206"/>
  <c r="G206"/>
  <c r="H206"/>
  <c r="I206"/>
  <c r="J206"/>
  <c r="C206"/>
  <c r="D189"/>
  <c r="E189"/>
  <c r="F189"/>
  <c r="D186"/>
  <c r="E186"/>
  <c r="F186"/>
  <c r="E183"/>
  <c r="F183"/>
  <c r="D183"/>
  <c r="C176"/>
  <c r="C173"/>
  <c r="D175"/>
  <c r="D172"/>
  <c r="E172"/>
  <c r="F172"/>
  <c r="G172"/>
  <c r="H172"/>
  <c r="I172"/>
  <c r="J172"/>
  <c r="C172"/>
  <c r="C152"/>
  <c r="C153"/>
  <c r="E150"/>
  <c r="G150"/>
  <c r="H150"/>
  <c r="I150"/>
  <c r="J150"/>
  <c r="D150"/>
  <c r="C128"/>
  <c r="D125"/>
  <c r="E125"/>
  <c r="F125"/>
  <c r="G125"/>
  <c r="H125"/>
  <c r="I125"/>
  <c r="J125"/>
  <c r="C125"/>
  <c r="D155"/>
  <c r="E155"/>
  <c r="F155"/>
  <c r="G155"/>
  <c r="H155"/>
  <c r="I155"/>
  <c r="J155"/>
  <c r="C155"/>
  <c r="D134"/>
  <c r="F134"/>
  <c r="D113"/>
  <c r="E113"/>
  <c r="E98"/>
  <c r="D106"/>
  <c r="E106"/>
  <c r="F106"/>
  <c r="E109"/>
  <c r="F109"/>
  <c r="D109"/>
  <c r="F51"/>
  <c r="E89"/>
  <c r="F89"/>
  <c r="D89"/>
  <c r="D51"/>
  <c r="D48"/>
  <c r="D45"/>
  <c r="D42"/>
  <c r="E51"/>
  <c r="E48"/>
  <c r="F48"/>
  <c r="E45"/>
  <c r="F45"/>
  <c r="G45"/>
  <c r="E42"/>
  <c r="F42"/>
  <c r="G42"/>
  <c r="E271"/>
  <c r="D271"/>
  <c r="F271"/>
  <c r="G271"/>
  <c r="C111"/>
  <c r="C110"/>
  <c r="H183"/>
  <c r="H186"/>
  <c r="G186"/>
  <c r="H221"/>
  <c r="H251"/>
  <c r="H277"/>
  <c r="G192"/>
  <c r="H233"/>
  <c r="H137"/>
  <c r="I230"/>
  <c r="I233"/>
  <c r="D98"/>
  <c r="H42"/>
  <c r="H48"/>
  <c r="I48"/>
  <c r="I137"/>
  <c r="C234"/>
  <c r="C233"/>
  <c r="J233"/>
  <c r="G89"/>
  <c r="H271"/>
  <c r="C180"/>
  <c r="E134"/>
  <c r="G48"/>
  <c r="H218"/>
  <c r="I218"/>
  <c r="G137"/>
  <c r="C252"/>
  <c r="C251"/>
  <c r="G103"/>
  <c r="H227"/>
  <c r="F16"/>
  <c r="I251"/>
  <c r="D230"/>
  <c r="H103"/>
  <c r="C49"/>
  <c r="E230"/>
  <c r="G189"/>
  <c r="G60"/>
  <c r="D178"/>
  <c r="I69"/>
  <c r="G69"/>
  <c r="G274"/>
  <c r="F178"/>
  <c r="I271"/>
  <c r="G195"/>
  <c r="H195"/>
  <c r="G113"/>
  <c r="J218"/>
  <c r="H192"/>
  <c r="C184"/>
  <c r="C183"/>
  <c r="J183"/>
  <c r="I183"/>
  <c r="I227"/>
  <c r="C228"/>
  <c r="C227"/>
  <c r="J227"/>
  <c r="H57"/>
  <c r="J230"/>
  <c r="C231"/>
  <c r="C230"/>
  <c r="I42"/>
  <c r="G134"/>
  <c r="H60"/>
  <c r="I36"/>
  <c r="I106"/>
  <c r="H106"/>
  <c r="J271"/>
  <c r="C272"/>
  <c r="C271"/>
  <c r="G178"/>
  <c r="I195"/>
  <c r="C104"/>
  <c r="C103"/>
  <c r="I103"/>
  <c r="J251"/>
  <c r="I134"/>
  <c r="C138"/>
  <c r="C137"/>
  <c r="I57"/>
  <c r="G16"/>
  <c r="J192"/>
  <c r="I192"/>
  <c r="J42"/>
  <c r="C42"/>
  <c r="C43"/>
  <c r="C107"/>
  <c r="J69"/>
  <c r="J103"/>
  <c r="I60"/>
  <c r="J16"/>
  <c r="C92"/>
  <c r="J60"/>
  <c r="J195"/>
  <c r="C197"/>
  <c r="C195"/>
  <c r="C70"/>
  <c r="C69"/>
  <c r="C99"/>
  <c r="J106"/>
  <c r="C106"/>
  <c r="C61"/>
  <c r="C60"/>
  <c r="C87"/>
  <c r="I16"/>
  <c r="H16"/>
  <c r="J134"/>
  <c r="C58"/>
  <c r="C57"/>
  <c r="J221"/>
  <c r="C222"/>
  <c r="C221"/>
  <c r="E178"/>
  <c r="C90"/>
  <c r="J57"/>
  <c r="J137"/>
  <c r="H69"/>
  <c r="J36"/>
  <c r="C37"/>
  <c r="H54"/>
  <c r="H51"/>
  <c r="C193"/>
  <c r="C192"/>
  <c r="J48"/>
  <c r="C48"/>
  <c r="I189"/>
  <c r="F84"/>
  <c r="E84"/>
  <c r="H178"/>
  <c r="C85"/>
  <c r="C219"/>
  <c r="C218"/>
  <c r="J189"/>
  <c r="C189"/>
  <c r="H113"/>
  <c r="G66"/>
  <c r="I186"/>
  <c r="D84"/>
  <c r="G109"/>
  <c r="H36"/>
  <c r="C36"/>
  <c r="D20"/>
  <c r="F19"/>
  <c r="H116"/>
  <c r="G224"/>
  <c r="G63"/>
  <c r="F98"/>
  <c r="J186"/>
  <c r="C186"/>
  <c r="H109"/>
  <c r="G98"/>
  <c r="E16"/>
  <c r="E12"/>
  <c r="C80"/>
  <c r="C16"/>
  <c r="H134"/>
  <c r="C134"/>
  <c r="C135"/>
  <c r="H274"/>
  <c r="I178"/>
  <c r="H89"/>
  <c r="H63"/>
  <c r="C179"/>
  <c r="C190"/>
  <c r="C55"/>
  <c r="C54"/>
  <c r="I54"/>
  <c r="H45"/>
  <c r="I116"/>
  <c r="D12"/>
  <c r="G215"/>
  <c r="I113"/>
  <c r="J113"/>
  <c r="C113"/>
  <c r="F20"/>
  <c r="F12"/>
  <c r="G51"/>
  <c r="H224"/>
  <c r="I277"/>
  <c r="C278"/>
  <c r="C277"/>
  <c r="C27"/>
  <c r="C187"/>
  <c r="H66"/>
  <c r="G84"/>
  <c r="I51"/>
  <c r="I224"/>
  <c r="J224"/>
  <c r="G20"/>
  <c r="C14"/>
  <c r="I109"/>
  <c r="J178"/>
  <c r="J66"/>
  <c r="I66"/>
  <c r="J277"/>
  <c r="C114"/>
  <c r="I45"/>
  <c r="C46"/>
  <c r="C78"/>
  <c r="J54"/>
  <c r="C181"/>
  <c r="C178"/>
  <c r="H84"/>
  <c r="I274"/>
  <c r="H215"/>
  <c r="J116"/>
  <c r="C116"/>
  <c r="C117"/>
  <c r="H98"/>
  <c r="I63"/>
  <c r="J63"/>
  <c r="C64"/>
  <c r="C63"/>
  <c r="I89"/>
  <c r="J109"/>
  <c r="C109"/>
  <c r="I98"/>
  <c r="I84"/>
  <c r="C86"/>
  <c r="C84"/>
  <c r="C225"/>
  <c r="C224"/>
  <c r="C67"/>
  <c r="C66"/>
  <c r="C101"/>
  <c r="G12"/>
  <c r="H20"/>
  <c r="H12"/>
  <c r="J274"/>
  <c r="C275"/>
  <c r="C274"/>
  <c r="J89"/>
  <c r="C91"/>
  <c r="C89"/>
  <c r="J45"/>
  <c r="C45"/>
  <c r="I215"/>
  <c r="C216"/>
  <c r="C215"/>
  <c r="J84"/>
  <c r="J98"/>
  <c r="C98"/>
  <c r="I20"/>
  <c r="J51"/>
  <c r="C51"/>
  <c r="C52"/>
  <c r="J215"/>
  <c r="C100"/>
  <c r="I12"/>
  <c r="J20"/>
  <c r="J12"/>
  <c r="C96"/>
  <c r="C20"/>
  <c r="C75"/>
  <c r="C12"/>
</calcChain>
</file>

<file path=xl/sharedStrings.xml><?xml version="1.0" encoding="utf-8"?>
<sst xmlns="http://schemas.openxmlformats.org/spreadsheetml/2006/main" count="294" uniqueCount="105">
  <si>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</si>
  <si>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</si>
  <si>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</si>
  <si>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</si>
  <si>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</si>
  <si>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</si>
  <si>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</si>
  <si>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</si>
  <si>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</si>
  <si>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</si>
  <si>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</si>
  <si>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</si>
  <si>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</si>
  <si>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</si>
  <si>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</si>
  <si>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</si>
  <si>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</si>
  <si>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</si>
  <si>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</si>
  <si>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</si>
  <si>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</si>
  <si>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</si>
  <si>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</si>
  <si>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</si>
  <si>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</si>
  <si>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</si>
  <si>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</si>
  <si>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</si>
  <si>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</si>
  <si>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</si>
  <si>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</si>
  <si>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</si>
  <si>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</si>
  <si>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</si>
  <si>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</si>
  <si>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</si>
  <si>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</si>
  <si>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</si>
  <si>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 xml:space="preserve">Бюджетные инвестиции в объекты капитального строительства всего 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</si>
  <si>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</si>
  <si>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</si>
  <si>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</si>
  <si>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</si>
  <si>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</si>
  <si>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</si>
  <si>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</si>
  <si>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</si>
  <si>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</si>
  <si>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</si>
  <si>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</si>
  <si>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</si>
  <si>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</si>
  <si>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</si>
  <si>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</si>
  <si>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</si>
  <si>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</si>
  <si>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тепловых сетей с использованием энергетически эффективных технологий по тепловой изоляции, восстановление тепловой изоляции с применением эффективных технологий      </t>
  </si>
  <si>
    <t>Мероприятие 8 - Проведение энергетических обследований муниципальных зданий (строений, сооружений) бюджетных учреждений Североуральского городского округа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</si>
  <si>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</si>
  <si>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</si>
  <si>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</si>
  <si>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</si>
  <si>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16 - Компенсация выпадающих доходов организациям, предоставляющим населению жилищные услуги по тарифам, не обеспечивающим возмещение издержек, по содержанию муниципального жилищного фонда поселка Покровск-Уральский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</si>
  <si>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</si>
  <si>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</si>
  <si>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</si>
  <si>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</si>
  <si>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15 - Компенсация выпадающих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</si>
  <si>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</si>
  <si>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</si>
  <si>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</si>
  <si>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</si>
  <si>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</si>
  <si>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</si>
  <si>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</si>
  <si>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</si>
  <si>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</si>
  <si>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</si>
  <si>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</si>
  <si>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- Межевание городских лесов постановка на кадастровый учет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</si>
  <si>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</si>
  <si>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</si>
  <si>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</si>
  <si>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</si>
  <si>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</si>
  <si>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</si>
  <si>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</si>
  <si>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</si>
  <si>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</si>
  <si>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</si>
  <si>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</si>
  <si>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</si>
  <si>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Мероприятие 18- Проведение капитального ремонта общего имущества многоквартирных домов Североуральского городского округа </t>
  </si>
  <si>
    <t>Областной бюджет</t>
  </si>
  <si>
    <t>федеральный бюджет (средства Фонда реформирования ЖКХ)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</si>
  <si>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</si>
  <si>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</si>
  <si>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</si>
  <si>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22 - Возмещение недополученных доходов, организациям предоставляющим транспортные услуги населению Североуральского городского округа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</si>
  <si>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</si>
  <si>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21,22,23,24</t>
  </si>
  <si>
    <t>33,34,36,38</t>
  </si>
  <si>
    <t>42,44,45</t>
  </si>
  <si>
    <t>68,69,70,71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</si>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</sst>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2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91"/>
  <sheetViews>
    <sheetView tabSelected="1" view="pageLayout" topLeftCell="A3" zoomScale="120" zoomScaleNormal="120" zoomScaleSheetLayoutView="30" zoomScalePageLayoutView="120" workbookViewId="0">
      <selection activeCell="A21" sqref="A21:K21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88.5" customHeight="1">
      <c r="A1" s="146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7"/>
      <c r="M1" s="47"/>
    </row>
    <row r="2" spans="1:16" ht="28.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6" ht="15.7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6" ht="15.75">
      <c r="A4" s="144" t="s">
        <v>51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6" ht="15.75">
      <c r="A5" s="145" t="s">
        <v>80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6" ht="15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48"/>
    </row>
    <row r="7" spans="1:16" ht="60" customHeight="1">
      <c r="A7" s="142" t="s">
        <v>1</v>
      </c>
      <c r="B7" s="142" t="s">
        <v>19</v>
      </c>
      <c r="C7" s="142" t="s">
        <v>18</v>
      </c>
      <c r="D7" s="142"/>
      <c r="E7" s="142"/>
      <c r="F7" s="142"/>
      <c r="G7" s="142"/>
      <c r="H7" s="142"/>
      <c r="I7" s="142"/>
      <c r="J7" s="142"/>
      <c r="K7" s="148" t="s">
        <v>17</v>
      </c>
    </row>
    <row r="8" spans="1:16" ht="30" customHeight="1">
      <c r="A8" s="143"/>
      <c r="B8" s="143"/>
      <c r="C8" s="101" t="s">
        <v>2</v>
      </c>
      <c r="D8" s="102" t="s">
        <v>28</v>
      </c>
      <c r="E8" s="101" t="s">
        <v>29</v>
      </c>
      <c r="F8" s="101" t="s">
        <v>30</v>
      </c>
      <c r="G8" s="101" t="s">
        <v>31</v>
      </c>
      <c r="H8" s="101" t="s">
        <v>32</v>
      </c>
      <c r="I8" s="101" t="s">
        <v>33</v>
      </c>
      <c r="J8" s="101" t="s">
        <v>34</v>
      </c>
      <c r="K8" s="149"/>
      <c r="L8" s="2"/>
      <c r="M8" s="2"/>
      <c r="N8" s="69"/>
      <c r="P8" s="2"/>
    </row>
    <row r="9" spans="1:16" ht="28.5" customHeight="1">
      <c r="A9" s="11" t="s">
        <v>27</v>
      </c>
      <c r="B9" s="73" t="s">
        <v>3</v>
      </c>
      <c r="C9" s="90">
        <f>C22+C72+C119+C140+C164+C200+C236+C254</f>
        <v>604020.75680000009</v>
      </c>
      <c r="D9" s="90">
        <f>D22+D72+D119+D140+D164+D200+D236+D254</f>
        <v>129381.80680000001</v>
      </c>
      <c r="E9" s="90">
        <f t="shared" ref="E9:J9" si="0">E22+E72+E119+E140+E164+E200+E236+E254</f>
        <v>86985.450000000012</v>
      </c>
      <c r="F9" s="90">
        <f t="shared" si="0"/>
        <v>56041.499999999993</v>
      </c>
      <c r="G9" s="90">
        <f t="shared" si="0"/>
        <v>82903</v>
      </c>
      <c r="H9" s="90">
        <f t="shared" si="0"/>
        <v>82903</v>
      </c>
      <c r="I9" s="90">
        <f t="shared" si="0"/>
        <v>82903</v>
      </c>
      <c r="J9" s="90">
        <f t="shared" si="0"/>
        <v>82903</v>
      </c>
      <c r="K9" s="93"/>
      <c r="L9" s="2"/>
      <c r="M9" s="2"/>
      <c r="N9" s="2"/>
      <c r="O9" s="2"/>
      <c r="P9" s="2"/>
    </row>
    <row r="10" spans="1:16">
      <c r="A10" s="11"/>
      <c r="B10" s="70" t="s">
        <v>4</v>
      </c>
      <c r="C10" s="71">
        <f>C24+C73+C120+C141+C167+C201+C237+C256</f>
        <v>563771.45680000004</v>
      </c>
      <c r="D10" s="71">
        <f>D24+D73+D120+D141+D167+D201+D237+D256</f>
        <v>89534.506800000003</v>
      </c>
      <c r="E10" s="71">
        <f t="shared" ref="E10:J10" si="1">E24+E73+E120+E141+E167+E201+E237+E256</f>
        <v>86918.450000000012</v>
      </c>
      <c r="F10" s="71">
        <f t="shared" si="1"/>
        <v>55974.499999999993</v>
      </c>
      <c r="G10" s="71">
        <f t="shared" si="1"/>
        <v>82836</v>
      </c>
      <c r="H10" s="71">
        <f t="shared" si="1"/>
        <v>82836</v>
      </c>
      <c r="I10" s="71">
        <f t="shared" si="1"/>
        <v>82836</v>
      </c>
      <c r="J10" s="71">
        <f t="shared" si="1"/>
        <v>82836</v>
      </c>
      <c r="K10" s="93"/>
      <c r="L10" s="2"/>
      <c r="M10" s="2"/>
      <c r="N10" s="2"/>
      <c r="O10" s="2"/>
      <c r="P10" s="2"/>
    </row>
    <row r="11" spans="1:16">
      <c r="A11" s="11"/>
      <c r="B11" s="70" t="s">
        <v>5</v>
      </c>
      <c r="C11" s="71">
        <f>C74+C142+C165+C255</f>
        <v>14576</v>
      </c>
      <c r="D11" s="71">
        <f>D74+D142+D165+D255</f>
        <v>14174</v>
      </c>
      <c r="E11" s="71">
        <f t="shared" ref="E11:J11" si="2">E74+E142+E165+E255</f>
        <v>67</v>
      </c>
      <c r="F11" s="71">
        <f t="shared" si="2"/>
        <v>67</v>
      </c>
      <c r="G11" s="71">
        <f t="shared" si="2"/>
        <v>67</v>
      </c>
      <c r="H11" s="71">
        <f t="shared" si="2"/>
        <v>67</v>
      </c>
      <c r="I11" s="71">
        <f t="shared" si="2"/>
        <v>67</v>
      </c>
      <c r="J11" s="71">
        <f t="shared" si="2"/>
        <v>67</v>
      </c>
      <c r="K11" s="93"/>
      <c r="L11" s="2"/>
      <c r="M11" s="2"/>
      <c r="N11" s="2"/>
      <c r="O11" s="2"/>
      <c r="P11" s="2"/>
    </row>
    <row r="12" spans="1:16">
      <c r="A12" s="11"/>
      <c r="B12" s="70" t="s">
        <v>6</v>
      </c>
      <c r="C12" s="71">
        <f t="shared" ref="C12:J12" si="3">C75+C143+C166</f>
        <v>25673.3</v>
      </c>
      <c r="D12" s="71">
        <f t="shared" si="3"/>
        <v>25673.3</v>
      </c>
      <c r="E12" s="71">
        <f t="shared" si="3"/>
        <v>0</v>
      </c>
      <c r="F12" s="71">
        <f t="shared" si="3"/>
        <v>0</v>
      </c>
      <c r="G12" s="71">
        <f t="shared" si="3"/>
        <v>0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5"/>
      <c r="L12" s="2"/>
      <c r="M12" s="2"/>
      <c r="N12" s="2"/>
      <c r="O12" s="2"/>
      <c r="P12" s="2"/>
    </row>
    <row r="13" spans="1:16" ht="16.5" customHeight="1">
      <c r="A13" s="11"/>
      <c r="B13" s="73" t="s">
        <v>7</v>
      </c>
      <c r="C13" s="90">
        <f>C26+C77+C122+C145+C169+C203+C239+C258</f>
        <v>271650.85680000001</v>
      </c>
      <c r="D13" s="90">
        <f>D26+D77+D122+D145+D169+D203+D239+D258</f>
        <v>82127.006800000003</v>
      </c>
      <c r="E13" s="90">
        <f t="shared" ref="E13:J13" si="4">E26+E77+E122+E145+E169+E203+E239+E258</f>
        <v>39950.35</v>
      </c>
      <c r="F13" s="90">
        <f t="shared" si="4"/>
        <v>8425.5</v>
      </c>
      <c r="G13" s="90">
        <f t="shared" si="4"/>
        <v>35287</v>
      </c>
      <c r="H13" s="90">
        <f t="shared" si="4"/>
        <v>35287</v>
      </c>
      <c r="I13" s="90">
        <f t="shared" si="4"/>
        <v>35287</v>
      </c>
      <c r="J13" s="90">
        <f t="shared" si="4"/>
        <v>35287</v>
      </c>
      <c r="K13" s="93"/>
    </row>
    <row r="14" spans="1:16">
      <c r="A14" s="11"/>
      <c r="B14" s="70" t="s">
        <v>4</v>
      </c>
      <c r="C14" s="72">
        <f>D14+E14+F14+G14+H14+I14+J14</f>
        <v>232033.35680000001</v>
      </c>
      <c r="D14" s="72">
        <f>D27+D78+D123+D146+D170+D204+D240+D259</f>
        <v>42509.506800000003</v>
      </c>
      <c r="E14" s="72">
        <f t="shared" ref="E14:J14" si="5">E27+E78+E123+E146+E170+E204+E240+E259</f>
        <v>39950.35</v>
      </c>
      <c r="F14" s="72">
        <f t="shared" si="5"/>
        <v>8425.5</v>
      </c>
      <c r="G14" s="72">
        <f t="shared" si="5"/>
        <v>35287</v>
      </c>
      <c r="H14" s="72">
        <f t="shared" si="5"/>
        <v>35287</v>
      </c>
      <c r="I14" s="72">
        <f t="shared" si="5"/>
        <v>35287</v>
      </c>
      <c r="J14" s="72">
        <f t="shared" si="5"/>
        <v>35287</v>
      </c>
      <c r="K14" s="93"/>
      <c r="L14" s="69"/>
    </row>
    <row r="15" spans="1:16">
      <c r="A15" s="11"/>
      <c r="B15" s="70" t="s">
        <v>5</v>
      </c>
      <c r="C15" s="72">
        <f>C79+C147</f>
        <v>13944.2</v>
      </c>
      <c r="D15" s="72">
        <f>D79+D147</f>
        <v>13944.2</v>
      </c>
      <c r="E15" s="72">
        <f t="shared" ref="E15:J15" si="6">E79+E147</f>
        <v>0</v>
      </c>
      <c r="F15" s="72">
        <f t="shared" si="6"/>
        <v>0</v>
      </c>
      <c r="G15" s="72">
        <f t="shared" si="6"/>
        <v>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93"/>
    </row>
    <row r="16" spans="1:16">
      <c r="A16" s="11"/>
      <c r="B16" s="70" t="s">
        <v>6</v>
      </c>
      <c r="C16" s="72">
        <f>C80+C148</f>
        <v>25673.3</v>
      </c>
      <c r="D16" s="72">
        <f>D80+D148</f>
        <v>25673.3</v>
      </c>
      <c r="E16" s="72">
        <f t="shared" ref="E16:J16" si="7">E80+E148</f>
        <v>0</v>
      </c>
      <c r="F16" s="72">
        <f t="shared" si="7"/>
        <v>0</v>
      </c>
      <c r="G16" s="72">
        <f t="shared" si="7"/>
        <v>0</v>
      </c>
      <c r="H16" s="72">
        <f t="shared" si="7"/>
        <v>0</v>
      </c>
      <c r="I16" s="72">
        <f t="shared" si="7"/>
        <v>0</v>
      </c>
      <c r="J16" s="72">
        <f t="shared" si="7"/>
        <v>0</v>
      </c>
      <c r="K16" s="93"/>
    </row>
    <row r="17" spans="1:15">
      <c r="A17" s="74"/>
      <c r="B17" s="73" t="s">
        <v>8</v>
      </c>
      <c r="C17" s="90">
        <f>SUM(C18:C19)</f>
        <v>332369.89999999997</v>
      </c>
      <c r="D17" s="90">
        <f>SUM(D18:D19)</f>
        <v>47254.8</v>
      </c>
      <c r="E17" s="90">
        <f t="shared" ref="E17:J17" si="8">SUM(E18:E19)</f>
        <v>47035.1</v>
      </c>
      <c r="F17" s="90">
        <f t="shared" si="8"/>
        <v>47616</v>
      </c>
      <c r="G17" s="90">
        <f t="shared" si="8"/>
        <v>47616</v>
      </c>
      <c r="H17" s="90">
        <f t="shared" si="8"/>
        <v>47616</v>
      </c>
      <c r="I17" s="90">
        <f t="shared" si="8"/>
        <v>47616</v>
      </c>
      <c r="J17" s="90">
        <f t="shared" si="8"/>
        <v>47616</v>
      </c>
      <c r="K17" s="93"/>
      <c r="L17" s="69"/>
    </row>
    <row r="18" spans="1:15">
      <c r="A18" s="74"/>
      <c r="B18" s="70" t="s">
        <v>4</v>
      </c>
      <c r="C18" s="71">
        <f>SUM(D18:J18)</f>
        <v>331738.09999999998</v>
      </c>
      <c r="D18" s="71">
        <f>D40+D95+D132+D162+D213+D249+D269+D181</f>
        <v>47025</v>
      </c>
      <c r="E18" s="71">
        <f t="shared" ref="E18:J18" si="9">E40+E95+E132+E162+E213+E249+E269+E181</f>
        <v>46968.1</v>
      </c>
      <c r="F18" s="71">
        <f t="shared" si="9"/>
        <v>47549</v>
      </c>
      <c r="G18" s="71">
        <f t="shared" si="9"/>
        <v>47549</v>
      </c>
      <c r="H18" s="71">
        <f t="shared" si="9"/>
        <v>47549</v>
      </c>
      <c r="I18" s="71">
        <f t="shared" si="9"/>
        <v>47549</v>
      </c>
      <c r="J18" s="71">
        <f t="shared" si="9"/>
        <v>47549</v>
      </c>
      <c r="K18" s="93"/>
    </row>
    <row r="19" spans="1:15">
      <c r="A19" s="74"/>
      <c r="B19" s="95" t="s">
        <v>5</v>
      </c>
      <c r="C19" s="71">
        <f>SUM(D19:J19)</f>
        <v>631.79999999999995</v>
      </c>
      <c r="D19" s="71">
        <f>D268</f>
        <v>229.8</v>
      </c>
      <c r="E19" s="71">
        <f t="shared" ref="E19:J19" si="10">E268</f>
        <v>67</v>
      </c>
      <c r="F19" s="71">
        <f t="shared" si="10"/>
        <v>67</v>
      </c>
      <c r="G19" s="71">
        <f t="shared" si="10"/>
        <v>67</v>
      </c>
      <c r="H19" s="71">
        <f t="shared" si="10"/>
        <v>67</v>
      </c>
      <c r="I19" s="71">
        <f t="shared" si="10"/>
        <v>67</v>
      </c>
      <c r="J19" s="71">
        <f t="shared" si="10"/>
        <v>67</v>
      </c>
      <c r="K19" s="93"/>
    </row>
    <row r="20" spans="1:15" ht="18" customHeight="1">
      <c r="A20" s="74"/>
      <c r="B20" s="70" t="s">
        <v>6</v>
      </c>
      <c r="C20" s="72">
        <f t="shared" ref="C20:J20" si="11">C96</f>
        <v>0</v>
      </c>
      <c r="D20" s="72">
        <f t="shared" si="11"/>
        <v>0</v>
      </c>
      <c r="E20" s="72">
        <f t="shared" si="11"/>
        <v>0</v>
      </c>
      <c r="F20" s="72">
        <f t="shared" si="11"/>
        <v>0</v>
      </c>
      <c r="G20" s="72">
        <f t="shared" si="11"/>
        <v>0</v>
      </c>
      <c r="H20" s="72">
        <f t="shared" si="11"/>
        <v>0</v>
      </c>
      <c r="I20" s="72">
        <f t="shared" si="11"/>
        <v>0</v>
      </c>
      <c r="J20" s="72">
        <f t="shared" si="11"/>
        <v>0</v>
      </c>
      <c r="K20" s="93"/>
      <c r="O20" s="2"/>
    </row>
    <row r="21" spans="1:15" ht="15.75" customHeight="1">
      <c r="A21" s="133" t="s">
        <v>21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5">
      <c r="A22" s="141"/>
      <c r="B22" s="73" t="s">
        <v>9</v>
      </c>
      <c r="C22" s="139">
        <f>SUM(C24)</f>
        <v>176827.7</v>
      </c>
      <c r="D22" s="139">
        <f>SUM(D24)</f>
        <v>20579</v>
      </c>
      <c r="E22" s="139">
        <f t="shared" ref="E22:J22" si="12">SUM(E24)</f>
        <v>22806.2</v>
      </c>
      <c r="F22" s="139">
        <f t="shared" si="12"/>
        <v>26688.5</v>
      </c>
      <c r="G22" s="139">
        <f t="shared" si="12"/>
        <v>26688.5</v>
      </c>
      <c r="H22" s="139">
        <f t="shared" si="12"/>
        <v>26688.5</v>
      </c>
      <c r="I22" s="139">
        <f t="shared" si="12"/>
        <v>26688.5</v>
      </c>
      <c r="J22" s="139">
        <f t="shared" si="12"/>
        <v>26688.5</v>
      </c>
      <c r="K22" s="150"/>
    </row>
    <row r="23" spans="1:15">
      <c r="A23" s="141"/>
      <c r="B23" s="73" t="s">
        <v>10</v>
      </c>
      <c r="C23" s="139"/>
      <c r="D23" s="139"/>
      <c r="E23" s="139"/>
      <c r="F23" s="139"/>
      <c r="G23" s="139"/>
      <c r="H23" s="139"/>
      <c r="I23" s="139"/>
      <c r="J23" s="139"/>
      <c r="K23" s="151"/>
      <c r="L23" s="7"/>
    </row>
    <row r="24" spans="1:15">
      <c r="A24" s="74"/>
      <c r="B24" s="70" t="s">
        <v>4</v>
      </c>
      <c r="C24" s="71">
        <f>SUM(D24:J24)</f>
        <v>176827.7</v>
      </c>
      <c r="D24" s="71">
        <f>SUM(D27+D40)</f>
        <v>20579</v>
      </c>
      <c r="E24" s="71">
        <f t="shared" ref="E24:J24" si="13">SUM(E27+E40)</f>
        <v>22806.2</v>
      </c>
      <c r="F24" s="71">
        <f t="shared" si="13"/>
        <v>26688.5</v>
      </c>
      <c r="G24" s="71">
        <f t="shared" si="13"/>
        <v>26688.5</v>
      </c>
      <c r="H24" s="71">
        <f t="shared" si="13"/>
        <v>26688.5</v>
      </c>
      <c r="I24" s="71">
        <f t="shared" si="13"/>
        <v>26688.5</v>
      </c>
      <c r="J24" s="71">
        <f t="shared" si="13"/>
        <v>26688.5</v>
      </c>
      <c r="K24" s="75"/>
      <c r="M24" s="2"/>
      <c r="N24" s="2"/>
    </row>
    <row r="25" spans="1:15" ht="15.75" customHeight="1">
      <c r="A25" s="120" t="s">
        <v>11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2"/>
    </row>
    <row r="26" spans="1:15" ht="40.5">
      <c r="A26" s="74"/>
      <c r="B26" s="73" t="s">
        <v>35</v>
      </c>
      <c r="C26" s="76">
        <f>SUM(D26:J26)</f>
        <v>36447.699999999997</v>
      </c>
      <c r="D26" s="76">
        <f t="shared" ref="D26:J26" si="14">SUM(D27)</f>
        <v>2200</v>
      </c>
      <c r="E26" s="76">
        <f t="shared" si="14"/>
        <v>2120.1999999999998</v>
      </c>
      <c r="F26" s="76">
        <f t="shared" si="14"/>
        <v>6425.5</v>
      </c>
      <c r="G26" s="76">
        <f t="shared" si="14"/>
        <v>6425.5</v>
      </c>
      <c r="H26" s="76">
        <f t="shared" si="14"/>
        <v>6425.5</v>
      </c>
      <c r="I26" s="76">
        <f t="shared" si="14"/>
        <v>6425.5</v>
      </c>
      <c r="J26" s="76">
        <f t="shared" si="14"/>
        <v>6425.5</v>
      </c>
      <c r="K26" s="77"/>
    </row>
    <row r="27" spans="1:15">
      <c r="A27" s="74"/>
      <c r="B27" s="70" t="s">
        <v>4</v>
      </c>
      <c r="C27" s="71">
        <f>SUM(D27:J27)</f>
        <v>36447.699999999997</v>
      </c>
      <c r="D27" s="78">
        <f>SUM(D37)</f>
        <v>2200</v>
      </c>
      <c r="E27" s="78">
        <f t="shared" ref="E27:J27" si="15">SUM(E37)</f>
        <v>2120.1999999999998</v>
      </c>
      <c r="F27" s="78">
        <f t="shared" si="15"/>
        <v>6425.5</v>
      </c>
      <c r="G27" s="78">
        <f t="shared" si="15"/>
        <v>6425.5</v>
      </c>
      <c r="H27" s="78">
        <f t="shared" si="15"/>
        <v>6425.5</v>
      </c>
      <c r="I27" s="78">
        <f t="shared" si="15"/>
        <v>6425.5</v>
      </c>
      <c r="J27" s="78">
        <f t="shared" si="15"/>
        <v>6425.5</v>
      </c>
      <c r="K27" s="75"/>
    </row>
    <row r="28" spans="1:15" ht="15" customHeight="1">
      <c r="A28" s="109" t="s">
        <v>12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1"/>
    </row>
    <row r="29" spans="1:15" ht="54">
      <c r="A29" s="5"/>
      <c r="B29" s="17" t="s">
        <v>25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8"/>
    </row>
    <row r="30" spans="1:15">
      <c r="A30" s="11"/>
      <c r="B30" s="16" t="s">
        <v>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6"/>
    </row>
    <row r="31" spans="1:15" ht="15" customHeight="1">
      <c r="A31" s="109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</row>
    <row r="32" spans="1:15" ht="14.25" customHeight="1">
      <c r="A32" s="134"/>
      <c r="B32" s="131" t="s">
        <v>2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40"/>
    </row>
    <row r="33" spans="1:14" ht="6.75" hidden="1" customHeight="1">
      <c r="A33" s="135"/>
      <c r="B33" s="132"/>
      <c r="C33" s="130"/>
      <c r="D33" s="130"/>
      <c r="E33" s="130"/>
      <c r="F33" s="130"/>
      <c r="G33" s="130"/>
      <c r="H33" s="130"/>
      <c r="I33" s="130"/>
      <c r="J33" s="130"/>
      <c r="K33" s="140"/>
    </row>
    <row r="34" spans="1:14" ht="11.25" customHeight="1">
      <c r="A34" s="11"/>
      <c r="B34" s="16" t="s">
        <v>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"/>
    </row>
    <row r="35" spans="1:14" ht="15" customHeight="1">
      <c r="A35" s="114" t="s">
        <v>36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4" ht="15" customHeight="1">
      <c r="A36" s="13"/>
      <c r="B36" s="15" t="s">
        <v>20</v>
      </c>
      <c r="C36" s="33">
        <f>SUM(D36:J36)</f>
        <v>36447.699999999997</v>
      </c>
      <c r="D36" s="33">
        <f t="shared" ref="D36:J36" si="16">SUM(D37)</f>
        <v>2200</v>
      </c>
      <c r="E36" s="33">
        <f t="shared" si="16"/>
        <v>2120.1999999999998</v>
      </c>
      <c r="F36" s="33">
        <f t="shared" si="16"/>
        <v>6425.5</v>
      </c>
      <c r="G36" s="33">
        <f t="shared" si="16"/>
        <v>6425.5</v>
      </c>
      <c r="H36" s="33">
        <f t="shared" si="16"/>
        <v>6425.5</v>
      </c>
      <c r="I36" s="33">
        <f t="shared" si="16"/>
        <v>6425.5</v>
      </c>
      <c r="J36" s="33">
        <f t="shared" si="16"/>
        <v>6425.5</v>
      </c>
      <c r="K36" s="112">
        <v>4</v>
      </c>
    </row>
    <row r="37" spans="1:14">
      <c r="A37" s="11"/>
      <c r="B37" s="16" t="s">
        <v>4</v>
      </c>
      <c r="C37" s="32">
        <f>SUM(D37:J37)</f>
        <v>36447.699999999997</v>
      </c>
      <c r="D37" s="32">
        <v>2200</v>
      </c>
      <c r="E37" s="40">
        <v>2120.1999999999998</v>
      </c>
      <c r="F37" s="40">
        <v>6425.5</v>
      </c>
      <c r="G37" s="40">
        <f>SUM(F37)</f>
        <v>6425.5</v>
      </c>
      <c r="H37" s="40">
        <f>SUM(G37)</f>
        <v>6425.5</v>
      </c>
      <c r="I37" s="40">
        <f>SUM(H37)</f>
        <v>6425.5</v>
      </c>
      <c r="J37" s="40">
        <f>SUM(I37)</f>
        <v>6425.5</v>
      </c>
      <c r="K37" s="123"/>
    </row>
    <row r="38" spans="1:14">
      <c r="A38" s="109" t="s">
        <v>14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1"/>
    </row>
    <row r="39" spans="1:14" ht="40.5">
      <c r="A39" s="74"/>
      <c r="B39" s="73" t="s">
        <v>15</v>
      </c>
      <c r="C39" s="76">
        <f>SUM(D39:J39)</f>
        <v>140380</v>
      </c>
      <c r="D39" s="76">
        <f>SUM(D40)</f>
        <v>18379</v>
      </c>
      <c r="E39" s="76">
        <f t="shared" ref="E39:J39" si="17">SUM(E40)</f>
        <v>20686</v>
      </c>
      <c r="F39" s="76">
        <f t="shared" si="17"/>
        <v>20263</v>
      </c>
      <c r="G39" s="76">
        <f t="shared" si="17"/>
        <v>20263</v>
      </c>
      <c r="H39" s="76">
        <f t="shared" si="17"/>
        <v>20263</v>
      </c>
      <c r="I39" s="76">
        <f t="shared" si="17"/>
        <v>20263</v>
      </c>
      <c r="J39" s="76">
        <f t="shared" si="17"/>
        <v>20263</v>
      </c>
      <c r="K39" s="67"/>
    </row>
    <row r="40" spans="1:14">
      <c r="A40" s="74"/>
      <c r="B40" s="70" t="s">
        <v>4</v>
      </c>
      <c r="C40" s="78">
        <f>SUM(D40:J40)</f>
        <v>140380</v>
      </c>
      <c r="D40" s="78">
        <f t="shared" ref="D40:J40" si="18">SUM(D43+D46+D49+D52)</f>
        <v>18379</v>
      </c>
      <c r="E40" s="78">
        <f t="shared" si="18"/>
        <v>20686</v>
      </c>
      <c r="F40" s="78">
        <f t="shared" si="18"/>
        <v>20263</v>
      </c>
      <c r="G40" s="78">
        <f t="shared" si="18"/>
        <v>20263</v>
      </c>
      <c r="H40" s="78">
        <f t="shared" si="18"/>
        <v>20263</v>
      </c>
      <c r="I40" s="78">
        <f t="shared" si="18"/>
        <v>20263</v>
      </c>
      <c r="J40" s="78">
        <f t="shared" si="18"/>
        <v>20263</v>
      </c>
      <c r="K40" s="1"/>
      <c r="M40" s="104"/>
      <c r="N40" s="104"/>
    </row>
    <row r="41" spans="1:14" ht="15" customHeight="1">
      <c r="A41" s="114" t="s">
        <v>52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6"/>
      <c r="M41" s="3"/>
      <c r="N41" s="3"/>
    </row>
    <row r="42" spans="1:14">
      <c r="A42" s="13"/>
      <c r="B42" s="15" t="s">
        <v>20</v>
      </c>
      <c r="C42" s="33">
        <f>SUM(D42:J42)</f>
        <v>90499.000000000015</v>
      </c>
      <c r="D42" s="33">
        <f t="shared" ref="D42:J42" si="19">SUM(D43)</f>
        <v>11900</v>
      </c>
      <c r="E42" s="33">
        <f t="shared" si="19"/>
        <v>13000</v>
      </c>
      <c r="F42" s="33">
        <f t="shared" si="19"/>
        <v>13119.8</v>
      </c>
      <c r="G42" s="33">
        <f t="shared" si="19"/>
        <v>13119.8</v>
      </c>
      <c r="H42" s="33">
        <f t="shared" si="19"/>
        <v>13119.8</v>
      </c>
      <c r="I42" s="33">
        <f t="shared" si="19"/>
        <v>13119.8</v>
      </c>
      <c r="J42" s="33">
        <f t="shared" si="19"/>
        <v>13119.8</v>
      </c>
      <c r="K42" s="112">
        <v>7</v>
      </c>
      <c r="M42" s="3"/>
      <c r="N42" s="3"/>
    </row>
    <row r="43" spans="1:14">
      <c r="A43" s="11"/>
      <c r="B43" s="16" t="s">
        <v>4</v>
      </c>
      <c r="C43" s="40">
        <f>SUM(D43:J43)</f>
        <v>90499.000000000015</v>
      </c>
      <c r="D43" s="40">
        <v>11900</v>
      </c>
      <c r="E43" s="40">
        <v>13000</v>
      </c>
      <c r="F43" s="40">
        <v>13119.8</v>
      </c>
      <c r="G43" s="40">
        <f>SUM(F43)</f>
        <v>13119.8</v>
      </c>
      <c r="H43" s="40">
        <f>SUM(G43)</f>
        <v>13119.8</v>
      </c>
      <c r="I43" s="40">
        <f>SUM(H43)</f>
        <v>13119.8</v>
      </c>
      <c r="J43" s="40">
        <f>SUM(I43)</f>
        <v>13119.8</v>
      </c>
      <c r="K43" s="123"/>
      <c r="M43" s="3"/>
      <c r="N43" s="3"/>
    </row>
    <row r="44" spans="1:14">
      <c r="A44" s="114" t="s">
        <v>53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6"/>
      <c r="M44" s="3"/>
      <c r="N44" s="3"/>
    </row>
    <row r="45" spans="1:14">
      <c r="A45" s="13"/>
      <c r="B45" s="15" t="s">
        <v>20</v>
      </c>
      <c r="C45" s="33">
        <f>SUM(D45:J45)</f>
        <v>14146.600000000002</v>
      </c>
      <c r="D45" s="33">
        <f t="shared" ref="D45:J45" si="20">SUM(D46)</f>
        <v>1294.2</v>
      </c>
      <c r="E45" s="33">
        <f t="shared" si="20"/>
        <v>2056.4</v>
      </c>
      <c r="F45" s="33">
        <f t="shared" si="20"/>
        <v>2159.1999999999998</v>
      </c>
      <c r="G45" s="33">
        <f t="shared" si="20"/>
        <v>2159.1999999999998</v>
      </c>
      <c r="H45" s="33">
        <f t="shared" si="20"/>
        <v>2159.1999999999998</v>
      </c>
      <c r="I45" s="33">
        <f t="shared" si="20"/>
        <v>2159.1999999999998</v>
      </c>
      <c r="J45" s="33">
        <f t="shared" si="20"/>
        <v>2159.1999999999998</v>
      </c>
      <c r="K45" s="112">
        <v>9</v>
      </c>
      <c r="M45" s="3"/>
      <c r="N45" s="3"/>
    </row>
    <row r="46" spans="1:14">
      <c r="A46" s="11"/>
      <c r="B46" s="16" t="s">
        <v>4</v>
      </c>
      <c r="C46" s="40">
        <f>SUM(D46:J46)</f>
        <v>14146.600000000002</v>
      </c>
      <c r="D46" s="40">
        <v>1294.2</v>
      </c>
      <c r="E46" s="40">
        <v>2056.4</v>
      </c>
      <c r="F46" s="40">
        <v>2159.1999999999998</v>
      </c>
      <c r="G46" s="40">
        <f>SUM(F46)</f>
        <v>2159.1999999999998</v>
      </c>
      <c r="H46" s="40">
        <f>SUM(G46)</f>
        <v>2159.1999999999998</v>
      </c>
      <c r="I46" s="40">
        <f>SUM(H46)</f>
        <v>2159.1999999999998</v>
      </c>
      <c r="J46" s="40">
        <f>SUM(I46)</f>
        <v>2159.1999999999998</v>
      </c>
      <c r="K46" s="123"/>
      <c r="M46" s="3"/>
      <c r="N46" s="3"/>
    </row>
    <row r="47" spans="1:14">
      <c r="A47" s="114" t="s">
        <v>54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6"/>
      <c r="M47" s="3"/>
      <c r="N47" s="3"/>
    </row>
    <row r="48" spans="1:14">
      <c r="A48" s="13"/>
      <c r="B48" s="15" t="s">
        <v>20</v>
      </c>
      <c r="C48" s="33">
        <f>SUM(D48:J48)</f>
        <v>15587.3</v>
      </c>
      <c r="D48" s="33">
        <f t="shared" ref="D48:J48" si="21">SUM(D49)</f>
        <v>1995</v>
      </c>
      <c r="E48" s="33">
        <f t="shared" si="21"/>
        <v>2594.8000000000002</v>
      </c>
      <c r="F48" s="33">
        <f t="shared" si="21"/>
        <v>2199.5</v>
      </c>
      <c r="G48" s="33">
        <f t="shared" si="21"/>
        <v>2199.5</v>
      </c>
      <c r="H48" s="33">
        <f t="shared" si="21"/>
        <v>2199.5</v>
      </c>
      <c r="I48" s="33">
        <f t="shared" si="21"/>
        <v>2199.5</v>
      </c>
      <c r="J48" s="33">
        <f t="shared" si="21"/>
        <v>2199.5</v>
      </c>
      <c r="K48" s="112">
        <v>14</v>
      </c>
      <c r="M48" s="3"/>
      <c r="N48" s="3"/>
    </row>
    <row r="49" spans="1:14">
      <c r="A49" s="11"/>
      <c r="B49" s="16" t="s">
        <v>4</v>
      </c>
      <c r="C49" s="40">
        <f>SUM(D49:J49)</f>
        <v>15587.3</v>
      </c>
      <c r="D49" s="40">
        <v>1995</v>
      </c>
      <c r="E49" s="40">
        <v>2594.8000000000002</v>
      </c>
      <c r="F49" s="40">
        <v>2199.5</v>
      </c>
      <c r="G49" s="40">
        <f>SUM(F49)</f>
        <v>2199.5</v>
      </c>
      <c r="H49" s="40">
        <f>SUM(G49)</f>
        <v>2199.5</v>
      </c>
      <c r="I49" s="40">
        <f>SUM(H49)</f>
        <v>2199.5</v>
      </c>
      <c r="J49" s="40">
        <f>SUM(I49)</f>
        <v>2199.5</v>
      </c>
      <c r="K49" s="123"/>
      <c r="M49" s="3"/>
      <c r="N49" s="3"/>
    </row>
    <row r="50" spans="1:14">
      <c r="A50" s="114" t="s">
        <v>55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6"/>
    </row>
    <row r="51" spans="1:14">
      <c r="A51" s="13"/>
      <c r="B51" s="15" t="s">
        <v>42</v>
      </c>
      <c r="C51" s="33">
        <f>SUM(D51:J51)</f>
        <v>20147.099999999999</v>
      </c>
      <c r="D51" s="33">
        <f t="shared" ref="D51:J51" si="22">SUM(D52)</f>
        <v>3189.8</v>
      </c>
      <c r="E51" s="33">
        <f t="shared" si="22"/>
        <v>3034.8</v>
      </c>
      <c r="F51" s="33">
        <f>SUM(F52)</f>
        <v>2784.5</v>
      </c>
      <c r="G51" s="33">
        <f t="shared" si="22"/>
        <v>2784.5</v>
      </c>
      <c r="H51" s="33">
        <f t="shared" si="22"/>
        <v>2784.5</v>
      </c>
      <c r="I51" s="33">
        <f t="shared" si="22"/>
        <v>2784.5</v>
      </c>
      <c r="J51" s="33">
        <f t="shared" si="22"/>
        <v>2784.5</v>
      </c>
      <c r="K51" s="112"/>
    </row>
    <row r="52" spans="1:14">
      <c r="A52" s="11"/>
      <c r="B52" s="16" t="s">
        <v>4</v>
      </c>
      <c r="C52" s="40">
        <f>SUM(D52:J52)</f>
        <v>20147.099999999999</v>
      </c>
      <c r="D52" s="40">
        <f t="shared" ref="D52:J52" si="23">SUM(D55+D58+D61+D64+D67+D70)</f>
        <v>3189.8</v>
      </c>
      <c r="E52" s="40">
        <v>3034.8</v>
      </c>
      <c r="F52" s="40">
        <v>2784.5</v>
      </c>
      <c r="G52" s="40">
        <f>SUM(G55+G58+G61+G64+G67+G70)</f>
        <v>2784.5</v>
      </c>
      <c r="H52" s="40">
        <f t="shared" si="23"/>
        <v>2784.5</v>
      </c>
      <c r="I52" s="40">
        <f t="shared" si="23"/>
        <v>2784.5</v>
      </c>
      <c r="J52" s="40">
        <f t="shared" si="23"/>
        <v>2784.5</v>
      </c>
      <c r="K52" s="123"/>
    </row>
    <row r="53" spans="1:14">
      <c r="A53" s="124" t="s">
        <v>74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6"/>
    </row>
    <row r="54" spans="1:14">
      <c r="A54" s="5"/>
      <c r="B54" s="51" t="s">
        <v>69</v>
      </c>
      <c r="C54" s="52">
        <f>SUM(C55)</f>
        <v>1082</v>
      </c>
      <c r="D54" s="53">
        <f>SUM(D55)</f>
        <v>200</v>
      </c>
      <c r="E54" s="53">
        <f t="shared" ref="E54:J54" si="24">SUM(E55)</f>
        <v>0</v>
      </c>
      <c r="F54" s="52">
        <f t="shared" si="24"/>
        <v>0</v>
      </c>
      <c r="G54" s="59">
        <f>SUM(G55)</f>
        <v>220.5</v>
      </c>
      <c r="H54" s="52">
        <f t="shared" si="24"/>
        <v>220.5</v>
      </c>
      <c r="I54" s="52">
        <f t="shared" si="24"/>
        <v>220.5</v>
      </c>
      <c r="J54" s="52">
        <f t="shared" si="24"/>
        <v>220.5</v>
      </c>
      <c r="K54" s="112">
        <v>15</v>
      </c>
    </row>
    <row r="55" spans="1:14">
      <c r="A55" s="5"/>
      <c r="B55" s="16" t="s">
        <v>4</v>
      </c>
      <c r="C55" s="30">
        <f>SUM(D55:J55)</f>
        <v>1082</v>
      </c>
      <c r="D55" s="29">
        <v>200</v>
      </c>
      <c r="E55" s="32">
        <v>0</v>
      </c>
      <c r="F55" s="32">
        <v>0</v>
      </c>
      <c r="G55" s="32">
        <v>220.5</v>
      </c>
      <c r="H55" s="32">
        <f>SUM(G55)</f>
        <v>220.5</v>
      </c>
      <c r="I55" s="32">
        <f>SUM(H55)</f>
        <v>220.5</v>
      </c>
      <c r="J55" s="32">
        <f>SUM(I55)</f>
        <v>220.5</v>
      </c>
      <c r="K55" s="113"/>
    </row>
    <row r="56" spans="1:14">
      <c r="A56" s="124" t="s">
        <v>96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6"/>
    </row>
    <row r="57" spans="1:14">
      <c r="A57" s="5"/>
      <c r="B57" s="51" t="s">
        <v>69</v>
      </c>
      <c r="C57" s="52">
        <f>SUM(C58)</f>
        <v>806.7</v>
      </c>
      <c r="D57" s="52">
        <f>SUM(D58)</f>
        <v>674.3</v>
      </c>
      <c r="E57" s="52">
        <f t="shared" ref="E57:J57" si="25">SUM(E58)</f>
        <v>0</v>
      </c>
      <c r="F57" s="52">
        <f t="shared" si="25"/>
        <v>0</v>
      </c>
      <c r="G57" s="52">
        <f t="shared" si="25"/>
        <v>33.1</v>
      </c>
      <c r="H57" s="52">
        <f t="shared" si="25"/>
        <v>33.1</v>
      </c>
      <c r="I57" s="52">
        <f t="shared" si="25"/>
        <v>33.1</v>
      </c>
      <c r="J57" s="52">
        <f t="shared" si="25"/>
        <v>33.1</v>
      </c>
      <c r="K57" s="112">
        <v>5</v>
      </c>
    </row>
    <row r="58" spans="1:14">
      <c r="A58" s="5"/>
      <c r="B58" s="16" t="s">
        <v>4</v>
      </c>
      <c r="C58" s="30">
        <f>SUM(D58:J58)</f>
        <v>806.7</v>
      </c>
      <c r="D58" s="30">
        <v>674.3</v>
      </c>
      <c r="E58" s="32">
        <v>0</v>
      </c>
      <c r="F58" s="32">
        <v>0</v>
      </c>
      <c r="G58" s="32">
        <v>33.1</v>
      </c>
      <c r="H58" s="32">
        <f>SUM(G58)</f>
        <v>33.1</v>
      </c>
      <c r="I58" s="32">
        <f>SUM(H58)</f>
        <v>33.1</v>
      </c>
      <c r="J58" s="32">
        <f>SUM(I58)</f>
        <v>33.1</v>
      </c>
      <c r="K58" s="113"/>
    </row>
    <row r="59" spans="1:14">
      <c r="A59" s="124" t="s">
        <v>77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6"/>
    </row>
    <row r="60" spans="1:14">
      <c r="A60" s="5"/>
      <c r="B60" s="51" t="s">
        <v>69</v>
      </c>
      <c r="C60" s="52">
        <f>SUM(C61)</f>
        <v>2705.2</v>
      </c>
      <c r="D60" s="53">
        <f>SUM(D61)</f>
        <v>500</v>
      </c>
      <c r="E60" s="53">
        <f t="shared" ref="E60:J60" si="26">SUM(E61)</f>
        <v>0</v>
      </c>
      <c r="F60" s="52">
        <f t="shared" si="26"/>
        <v>0</v>
      </c>
      <c r="G60" s="52">
        <f t="shared" si="26"/>
        <v>551.29999999999995</v>
      </c>
      <c r="H60" s="52">
        <f t="shared" si="26"/>
        <v>551.29999999999995</v>
      </c>
      <c r="I60" s="52">
        <f t="shared" si="26"/>
        <v>551.29999999999995</v>
      </c>
      <c r="J60" s="52">
        <f t="shared" si="26"/>
        <v>551.29999999999995</v>
      </c>
      <c r="K60" s="112">
        <v>11</v>
      </c>
    </row>
    <row r="61" spans="1:14">
      <c r="A61" s="5"/>
      <c r="B61" s="16" t="s">
        <v>4</v>
      </c>
      <c r="C61" s="30">
        <f>SUM(D61:J61)</f>
        <v>2705.2</v>
      </c>
      <c r="D61" s="29">
        <v>500</v>
      </c>
      <c r="E61" s="32">
        <v>0</v>
      </c>
      <c r="F61" s="32">
        <v>0</v>
      </c>
      <c r="G61" s="32">
        <v>551.29999999999995</v>
      </c>
      <c r="H61" s="32">
        <f>SUM(G61)</f>
        <v>551.29999999999995</v>
      </c>
      <c r="I61" s="32">
        <f>SUM(H61)</f>
        <v>551.29999999999995</v>
      </c>
      <c r="J61" s="32">
        <f>SUM(I61)</f>
        <v>551.29999999999995</v>
      </c>
      <c r="K61" s="113"/>
    </row>
    <row r="62" spans="1:14">
      <c r="A62" s="124" t="s">
        <v>75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6"/>
    </row>
    <row r="63" spans="1:14">
      <c r="A63" s="5"/>
      <c r="B63" s="51" t="s">
        <v>69</v>
      </c>
      <c r="C63" s="59">
        <f>SUM(C64)</f>
        <v>378.79999999999995</v>
      </c>
      <c r="D63" s="59">
        <f>SUM(D64)</f>
        <v>70</v>
      </c>
      <c r="E63" s="59">
        <f t="shared" ref="E63:J63" si="27">SUM(E64)</f>
        <v>0</v>
      </c>
      <c r="F63" s="59">
        <f t="shared" si="27"/>
        <v>0</v>
      </c>
      <c r="G63" s="59">
        <f t="shared" si="27"/>
        <v>77.2</v>
      </c>
      <c r="H63" s="59">
        <f t="shared" si="27"/>
        <v>77.2</v>
      </c>
      <c r="I63" s="59">
        <f t="shared" si="27"/>
        <v>77.2</v>
      </c>
      <c r="J63" s="59">
        <f t="shared" si="27"/>
        <v>77.2</v>
      </c>
      <c r="K63" s="112">
        <v>13</v>
      </c>
    </row>
    <row r="64" spans="1:14">
      <c r="A64" s="5"/>
      <c r="B64" s="16" t="s">
        <v>4</v>
      </c>
      <c r="C64" s="32">
        <f>SUM(D64:J64)</f>
        <v>378.79999999999995</v>
      </c>
      <c r="D64" s="32">
        <v>70</v>
      </c>
      <c r="E64" s="32">
        <v>0</v>
      </c>
      <c r="F64" s="32">
        <v>0</v>
      </c>
      <c r="G64" s="32">
        <v>77.2</v>
      </c>
      <c r="H64" s="32">
        <f>SUM(G64)</f>
        <v>77.2</v>
      </c>
      <c r="I64" s="32">
        <f>SUM(H64)</f>
        <v>77.2</v>
      </c>
      <c r="J64" s="32">
        <f>SUM(I64)</f>
        <v>77.2</v>
      </c>
      <c r="K64" s="113"/>
    </row>
    <row r="65" spans="1:12">
      <c r="A65" s="124" t="s">
        <v>76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6"/>
    </row>
    <row r="66" spans="1:12">
      <c r="A66" s="5"/>
      <c r="B66" s="51" t="s">
        <v>69</v>
      </c>
      <c r="C66" s="59">
        <f>SUM(C67)</f>
        <v>9118.7000000000007</v>
      </c>
      <c r="D66" s="59">
        <f>SUM(D67)</f>
        <v>1685.5</v>
      </c>
      <c r="E66" s="59">
        <f t="shared" ref="E66:J66" si="28">SUM(E67)</f>
        <v>0</v>
      </c>
      <c r="F66" s="59">
        <f t="shared" si="28"/>
        <v>0</v>
      </c>
      <c r="G66" s="59">
        <f t="shared" si="28"/>
        <v>1858.3</v>
      </c>
      <c r="H66" s="59">
        <f t="shared" si="28"/>
        <v>1858.3</v>
      </c>
      <c r="I66" s="59">
        <f t="shared" si="28"/>
        <v>1858.3</v>
      </c>
      <c r="J66" s="59">
        <f t="shared" si="28"/>
        <v>1858.3</v>
      </c>
      <c r="K66" s="112">
        <v>5</v>
      </c>
    </row>
    <row r="67" spans="1:12">
      <c r="A67" s="5"/>
      <c r="B67" s="16" t="s">
        <v>4</v>
      </c>
      <c r="C67" s="32">
        <f>SUM(D67:J67)</f>
        <v>9118.7000000000007</v>
      </c>
      <c r="D67" s="32">
        <v>1685.5</v>
      </c>
      <c r="E67" s="32">
        <v>0</v>
      </c>
      <c r="F67" s="32">
        <v>0</v>
      </c>
      <c r="G67" s="32">
        <v>1858.3</v>
      </c>
      <c r="H67" s="32">
        <f>SUM(G67)</f>
        <v>1858.3</v>
      </c>
      <c r="I67" s="32">
        <f>SUM(H67)</f>
        <v>1858.3</v>
      </c>
      <c r="J67" s="32">
        <f>SUM(I67)</f>
        <v>1858.3</v>
      </c>
      <c r="K67" s="113"/>
    </row>
    <row r="68" spans="1:12">
      <c r="A68" s="124" t="s">
        <v>95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6"/>
    </row>
    <row r="69" spans="1:12">
      <c r="A69" s="5"/>
      <c r="B69" s="51" t="s">
        <v>69</v>
      </c>
      <c r="C69" s="52">
        <f>SUM(C70)</f>
        <v>236.39999999999998</v>
      </c>
      <c r="D69" s="53">
        <f>SUM(D70)</f>
        <v>60</v>
      </c>
      <c r="E69" s="53">
        <f t="shared" ref="E69:J69" si="29">SUM(E70)</f>
        <v>0</v>
      </c>
      <c r="F69" s="52">
        <f t="shared" si="29"/>
        <v>0</v>
      </c>
      <c r="G69" s="52">
        <f t="shared" si="29"/>
        <v>44.1</v>
      </c>
      <c r="H69" s="52">
        <f t="shared" si="29"/>
        <v>44.1</v>
      </c>
      <c r="I69" s="52">
        <f t="shared" si="29"/>
        <v>44.1</v>
      </c>
      <c r="J69" s="52">
        <f t="shared" si="29"/>
        <v>44.1</v>
      </c>
      <c r="K69" s="112">
        <v>12</v>
      </c>
    </row>
    <row r="70" spans="1:12">
      <c r="A70" s="5"/>
      <c r="B70" s="16" t="s">
        <v>4</v>
      </c>
      <c r="C70" s="30">
        <f>SUM(D70:J70)</f>
        <v>236.39999999999998</v>
      </c>
      <c r="D70" s="29">
        <v>60</v>
      </c>
      <c r="E70" s="32">
        <v>0</v>
      </c>
      <c r="F70" s="32">
        <v>0</v>
      </c>
      <c r="G70" s="32">
        <v>44.1</v>
      </c>
      <c r="H70" s="32">
        <f>SUM(G70)</f>
        <v>44.1</v>
      </c>
      <c r="I70" s="32">
        <f>SUM(H70)</f>
        <v>44.1</v>
      </c>
      <c r="J70" s="32">
        <f>SUM(I70)</f>
        <v>44.1</v>
      </c>
      <c r="K70" s="113"/>
    </row>
    <row r="71" spans="1:12" ht="30.75" customHeight="1">
      <c r="A71" s="136" t="s">
        <v>26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8"/>
    </row>
    <row r="72" spans="1:12" ht="27">
      <c r="A72" s="74"/>
      <c r="B72" s="73" t="s">
        <v>37</v>
      </c>
      <c r="C72" s="79">
        <f>SUM(D72:J72)</f>
        <v>35061.5</v>
      </c>
      <c r="D72" s="79">
        <f>SUM(D73:D75)</f>
        <v>5915</v>
      </c>
      <c r="E72" s="79">
        <f t="shared" ref="E72:J72" si="30">SUM(E73:E75)</f>
        <v>6467.5</v>
      </c>
      <c r="F72" s="79">
        <f t="shared" si="30"/>
        <v>4535.8</v>
      </c>
      <c r="G72" s="79">
        <f t="shared" si="30"/>
        <v>4535.8</v>
      </c>
      <c r="H72" s="79">
        <f t="shared" si="30"/>
        <v>4535.8</v>
      </c>
      <c r="I72" s="79">
        <f t="shared" si="30"/>
        <v>4535.8</v>
      </c>
      <c r="J72" s="79">
        <f t="shared" si="30"/>
        <v>4535.8</v>
      </c>
      <c r="K72" s="80"/>
      <c r="L72" s="68"/>
    </row>
    <row r="73" spans="1:12">
      <c r="A73" s="74"/>
      <c r="B73" s="70" t="s">
        <v>4</v>
      </c>
      <c r="C73" s="81">
        <f>SUM(D73:J73)</f>
        <v>35061.5</v>
      </c>
      <c r="D73" s="82">
        <f t="shared" ref="D73:J73" si="31">SUM(D78+D95)</f>
        <v>5915</v>
      </c>
      <c r="E73" s="82">
        <f t="shared" si="31"/>
        <v>6467.5</v>
      </c>
      <c r="F73" s="82">
        <f>F78+F95</f>
        <v>4535.8</v>
      </c>
      <c r="G73" s="82">
        <f t="shared" si="31"/>
        <v>4535.8</v>
      </c>
      <c r="H73" s="82">
        <f t="shared" si="31"/>
        <v>4535.8</v>
      </c>
      <c r="I73" s="82">
        <f t="shared" si="31"/>
        <v>4535.8</v>
      </c>
      <c r="J73" s="82">
        <f t="shared" si="31"/>
        <v>4535.8</v>
      </c>
      <c r="K73" s="83"/>
    </row>
    <row r="74" spans="1:12">
      <c r="A74" s="74"/>
      <c r="B74" s="70" t="s">
        <v>5</v>
      </c>
      <c r="C74" s="81">
        <f>SUM(D74:J74)</f>
        <v>0</v>
      </c>
      <c r="D74" s="82">
        <f>SUM(D79)</f>
        <v>0</v>
      </c>
      <c r="E74" s="82">
        <f t="shared" ref="E74:J74" si="32">SUM(E79)</f>
        <v>0</v>
      </c>
      <c r="F74" s="82">
        <f t="shared" si="32"/>
        <v>0</v>
      </c>
      <c r="G74" s="82">
        <f t="shared" si="32"/>
        <v>0</v>
      </c>
      <c r="H74" s="82">
        <f t="shared" si="32"/>
        <v>0</v>
      </c>
      <c r="I74" s="82">
        <f t="shared" si="32"/>
        <v>0</v>
      </c>
      <c r="J74" s="82">
        <f t="shared" si="32"/>
        <v>0</v>
      </c>
      <c r="K74" s="83"/>
    </row>
    <row r="75" spans="1:12">
      <c r="A75" s="74"/>
      <c r="B75" s="70" t="s">
        <v>6</v>
      </c>
      <c r="C75" s="81">
        <f>SUM(D75:J75)</f>
        <v>0</v>
      </c>
      <c r="D75" s="82">
        <f t="shared" ref="D75:J75" si="33">SUM(D80+D96)</f>
        <v>0</v>
      </c>
      <c r="E75" s="82">
        <f t="shared" si="33"/>
        <v>0</v>
      </c>
      <c r="F75" s="82">
        <f t="shared" si="33"/>
        <v>0</v>
      </c>
      <c r="G75" s="82">
        <f t="shared" si="33"/>
        <v>0</v>
      </c>
      <c r="H75" s="82">
        <f t="shared" si="33"/>
        <v>0</v>
      </c>
      <c r="I75" s="82">
        <f t="shared" si="33"/>
        <v>0</v>
      </c>
      <c r="J75" s="82">
        <f t="shared" si="33"/>
        <v>0</v>
      </c>
      <c r="K75" s="83"/>
    </row>
    <row r="76" spans="1:12" ht="15" customHeight="1">
      <c r="A76" s="120" t="s">
        <v>11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2"/>
    </row>
    <row r="77" spans="1:12" ht="40.5">
      <c r="A77" s="74"/>
      <c r="B77" s="73" t="s">
        <v>39</v>
      </c>
      <c r="C77" s="76">
        <f>SUM(D77:J77)</f>
        <v>14431</v>
      </c>
      <c r="D77" s="76">
        <f>SUM(D78:D80)</f>
        <v>431</v>
      </c>
      <c r="E77" s="76">
        <f t="shared" ref="E77:J77" si="34">SUM(E78:E80)</f>
        <v>4000</v>
      </c>
      <c r="F77" s="76">
        <f t="shared" si="34"/>
        <v>2000</v>
      </c>
      <c r="G77" s="76">
        <f t="shared" si="34"/>
        <v>2000</v>
      </c>
      <c r="H77" s="76">
        <f t="shared" si="34"/>
        <v>2000</v>
      </c>
      <c r="I77" s="76">
        <f t="shared" si="34"/>
        <v>2000</v>
      </c>
      <c r="J77" s="76">
        <f t="shared" si="34"/>
        <v>2000</v>
      </c>
      <c r="K77" s="77"/>
    </row>
    <row r="78" spans="1:12">
      <c r="A78" s="74"/>
      <c r="B78" s="70" t="s">
        <v>4</v>
      </c>
      <c r="C78" s="78">
        <f>SUM(D78:J78)</f>
        <v>14431</v>
      </c>
      <c r="D78" s="78">
        <f>SUM(D85)</f>
        <v>431</v>
      </c>
      <c r="E78" s="78">
        <f t="shared" ref="E78:J78" si="35">SUM(E85)</f>
        <v>4000</v>
      </c>
      <c r="F78" s="78">
        <f t="shared" si="35"/>
        <v>2000</v>
      </c>
      <c r="G78" s="78">
        <f t="shared" si="35"/>
        <v>2000</v>
      </c>
      <c r="H78" s="78">
        <f t="shared" si="35"/>
        <v>2000</v>
      </c>
      <c r="I78" s="78">
        <f t="shared" si="35"/>
        <v>2000</v>
      </c>
      <c r="J78" s="78">
        <f t="shared" si="35"/>
        <v>2000</v>
      </c>
      <c r="K78" s="75"/>
    </row>
    <row r="79" spans="1:12">
      <c r="A79" s="74"/>
      <c r="B79" s="70" t="s">
        <v>5</v>
      </c>
      <c r="C79" s="78">
        <f>SUM(D79:J79)</f>
        <v>0</v>
      </c>
      <c r="D79" s="78">
        <f>SUM(D86)</f>
        <v>0</v>
      </c>
      <c r="E79" s="78">
        <f t="shared" ref="E79:J79" si="36">SUM(E86)</f>
        <v>0</v>
      </c>
      <c r="F79" s="78">
        <f t="shared" si="36"/>
        <v>0</v>
      </c>
      <c r="G79" s="78">
        <f t="shared" si="36"/>
        <v>0</v>
      </c>
      <c r="H79" s="78">
        <f t="shared" si="36"/>
        <v>0</v>
      </c>
      <c r="I79" s="78">
        <f t="shared" si="36"/>
        <v>0</v>
      </c>
      <c r="J79" s="78">
        <f t="shared" si="36"/>
        <v>0</v>
      </c>
      <c r="K79" s="75"/>
    </row>
    <row r="80" spans="1:12">
      <c r="A80" s="74"/>
      <c r="B80" s="70" t="s">
        <v>6</v>
      </c>
      <c r="C80" s="78">
        <f>SUM(D80:J80)</f>
        <v>0</v>
      </c>
      <c r="D80" s="78">
        <f>SUM(D87)</f>
        <v>0</v>
      </c>
      <c r="E80" s="78">
        <f t="shared" ref="E80:J80" si="37">SUM(E87)</f>
        <v>0</v>
      </c>
      <c r="F80" s="78">
        <f t="shared" si="37"/>
        <v>0</v>
      </c>
      <c r="G80" s="78">
        <f t="shared" si="37"/>
        <v>0</v>
      </c>
      <c r="H80" s="78">
        <f t="shared" si="37"/>
        <v>0</v>
      </c>
      <c r="I80" s="78">
        <f t="shared" si="37"/>
        <v>0</v>
      </c>
      <c r="J80" s="78">
        <f t="shared" si="37"/>
        <v>0</v>
      </c>
      <c r="K80" s="75"/>
    </row>
    <row r="81" spans="1:11" ht="18.75" customHeight="1">
      <c r="A81" s="109" t="s">
        <v>12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1"/>
    </row>
    <row r="82" spans="1:11" ht="39" customHeight="1">
      <c r="A82" s="11"/>
      <c r="B82" s="17" t="s">
        <v>38</v>
      </c>
      <c r="C82" s="19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1"/>
    </row>
    <row r="83" spans="1:11" ht="15" customHeight="1">
      <c r="A83" s="109" t="s">
        <v>13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1"/>
    </row>
    <row r="84" spans="1:11">
      <c r="A84" s="11"/>
      <c r="B84" s="15" t="s">
        <v>40</v>
      </c>
      <c r="C84" s="41">
        <f>SUM(C85:C87)</f>
        <v>14431</v>
      </c>
      <c r="D84" s="41">
        <f>SUM(D85:D87)</f>
        <v>431</v>
      </c>
      <c r="E84" s="41">
        <f t="shared" ref="E84:J84" si="38">SUM(E85:E87)</f>
        <v>4000</v>
      </c>
      <c r="F84" s="41">
        <f t="shared" si="38"/>
        <v>2000</v>
      </c>
      <c r="G84" s="41">
        <f t="shared" si="38"/>
        <v>2000</v>
      </c>
      <c r="H84" s="41">
        <f t="shared" si="38"/>
        <v>2000</v>
      </c>
      <c r="I84" s="41">
        <f t="shared" si="38"/>
        <v>2000</v>
      </c>
      <c r="J84" s="41">
        <f t="shared" si="38"/>
        <v>2000</v>
      </c>
      <c r="K84" s="1"/>
    </row>
    <row r="85" spans="1:11">
      <c r="A85" s="11"/>
      <c r="B85" s="16" t="s">
        <v>4</v>
      </c>
      <c r="C85" s="42">
        <f>SUM(D85:J85)</f>
        <v>14431</v>
      </c>
      <c r="D85" s="42">
        <f>SUM(D90)</f>
        <v>431</v>
      </c>
      <c r="E85" s="42">
        <f t="shared" ref="E85:J85" si="39">SUM(E90)</f>
        <v>4000</v>
      </c>
      <c r="F85" s="42">
        <f t="shared" si="39"/>
        <v>2000</v>
      </c>
      <c r="G85" s="42">
        <f t="shared" si="39"/>
        <v>2000</v>
      </c>
      <c r="H85" s="42">
        <f t="shared" si="39"/>
        <v>2000</v>
      </c>
      <c r="I85" s="42">
        <f t="shared" si="39"/>
        <v>2000</v>
      </c>
      <c r="J85" s="42">
        <f t="shared" si="39"/>
        <v>2000</v>
      </c>
      <c r="K85" s="1"/>
    </row>
    <row r="86" spans="1:11">
      <c r="A86" s="11"/>
      <c r="B86" s="16" t="s">
        <v>5</v>
      </c>
      <c r="C86" s="42">
        <f>SUM(D86:J86)</f>
        <v>0</v>
      </c>
      <c r="D86" s="42">
        <f>SUM(D91)</f>
        <v>0</v>
      </c>
      <c r="E86" s="42">
        <f t="shared" ref="E86:J86" si="40">SUM(E91)</f>
        <v>0</v>
      </c>
      <c r="F86" s="42">
        <f t="shared" si="40"/>
        <v>0</v>
      </c>
      <c r="G86" s="42">
        <f t="shared" si="40"/>
        <v>0</v>
      </c>
      <c r="H86" s="42">
        <f t="shared" si="40"/>
        <v>0</v>
      </c>
      <c r="I86" s="42">
        <f t="shared" si="40"/>
        <v>0</v>
      </c>
      <c r="J86" s="42">
        <f t="shared" si="40"/>
        <v>0</v>
      </c>
      <c r="K86" s="1"/>
    </row>
    <row r="87" spans="1:11">
      <c r="A87" s="11"/>
      <c r="B87" s="16" t="s">
        <v>6</v>
      </c>
      <c r="C87" s="42">
        <f>SUM(D87:J87)</f>
        <v>0</v>
      </c>
      <c r="D87" s="42">
        <f>SUM(D92)</f>
        <v>0</v>
      </c>
      <c r="E87" s="42">
        <f t="shared" ref="E87:J87" si="41">SUM(E92)</f>
        <v>0</v>
      </c>
      <c r="F87" s="42">
        <f t="shared" si="41"/>
        <v>0</v>
      </c>
      <c r="G87" s="42">
        <f t="shared" si="41"/>
        <v>0</v>
      </c>
      <c r="H87" s="42">
        <f t="shared" si="41"/>
        <v>0</v>
      </c>
      <c r="I87" s="42">
        <f t="shared" si="41"/>
        <v>0</v>
      </c>
      <c r="J87" s="42">
        <f t="shared" si="41"/>
        <v>0</v>
      </c>
      <c r="K87" s="14"/>
    </row>
    <row r="88" spans="1:11" ht="40.5" customHeight="1">
      <c r="A88" s="114" t="s">
        <v>56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6"/>
    </row>
    <row r="89" spans="1:11">
      <c r="A89" s="13"/>
      <c r="B89" s="15" t="s">
        <v>20</v>
      </c>
      <c r="C89" s="38">
        <f>SUM(C90:C92)</f>
        <v>14431</v>
      </c>
      <c r="D89" s="38">
        <f>SUM(D90:D92)</f>
        <v>431</v>
      </c>
      <c r="E89" s="38">
        <f t="shared" ref="E89:J89" si="42">SUM(E90:E92)</f>
        <v>4000</v>
      </c>
      <c r="F89" s="38">
        <f t="shared" si="42"/>
        <v>2000</v>
      </c>
      <c r="G89" s="38">
        <f t="shared" si="42"/>
        <v>2000</v>
      </c>
      <c r="H89" s="38">
        <f t="shared" si="42"/>
        <v>2000</v>
      </c>
      <c r="I89" s="38">
        <f t="shared" si="42"/>
        <v>2000</v>
      </c>
      <c r="J89" s="38">
        <f t="shared" si="42"/>
        <v>2000</v>
      </c>
      <c r="K89" s="112">
        <v>27</v>
      </c>
    </row>
    <row r="90" spans="1:11">
      <c r="A90" s="11"/>
      <c r="B90" s="16" t="s">
        <v>4</v>
      </c>
      <c r="C90" s="46">
        <f>SUM(D90:J90)</f>
        <v>14431</v>
      </c>
      <c r="D90" s="46">
        <v>431</v>
      </c>
      <c r="E90" s="46">
        <v>4000</v>
      </c>
      <c r="F90" s="40">
        <v>2000</v>
      </c>
      <c r="G90" s="40">
        <f t="shared" ref="G90:J91" si="43">SUM(F90)</f>
        <v>2000</v>
      </c>
      <c r="H90" s="40">
        <f t="shared" si="43"/>
        <v>2000</v>
      </c>
      <c r="I90" s="40">
        <f t="shared" si="43"/>
        <v>2000</v>
      </c>
      <c r="J90" s="40">
        <f t="shared" si="43"/>
        <v>2000</v>
      </c>
      <c r="K90" s="123"/>
    </row>
    <row r="91" spans="1:11">
      <c r="A91" s="11"/>
      <c r="B91" s="16" t="s">
        <v>5</v>
      </c>
      <c r="C91" s="46">
        <f>SUM(D91:J91)</f>
        <v>0</v>
      </c>
      <c r="D91" s="46">
        <v>0</v>
      </c>
      <c r="E91" s="46">
        <v>0</v>
      </c>
      <c r="F91" s="40">
        <f>SUM(E91*1.05)</f>
        <v>0</v>
      </c>
      <c r="G91" s="40">
        <f t="shared" si="43"/>
        <v>0</v>
      </c>
      <c r="H91" s="40">
        <f t="shared" si="43"/>
        <v>0</v>
      </c>
      <c r="I91" s="40">
        <f t="shared" si="43"/>
        <v>0</v>
      </c>
      <c r="J91" s="40">
        <f t="shared" si="43"/>
        <v>0</v>
      </c>
      <c r="K91" s="123"/>
    </row>
    <row r="92" spans="1:11">
      <c r="A92" s="11"/>
      <c r="B92" s="16" t="s">
        <v>6</v>
      </c>
      <c r="C92" s="46">
        <f>SUM(D92:J92)</f>
        <v>0</v>
      </c>
      <c r="D92" s="46">
        <v>0</v>
      </c>
      <c r="E92" s="46">
        <v>0</v>
      </c>
      <c r="F92" s="40">
        <v>0</v>
      </c>
      <c r="G92" s="40">
        <f>SUM(F92)</f>
        <v>0</v>
      </c>
      <c r="H92" s="40">
        <f>SUM(G92)</f>
        <v>0</v>
      </c>
      <c r="I92" s="40">
        <f>SUM(H92)</f>
        <v>0</v>
      </c>
      <c r="J92" s="40">
        <f>SUM(I92)</f>
        <v>0</v>
      </c>
      <c r="K92" s="113"/>
    </row>
    <row r="93" spans="1:11" ht="17.25" customHeight="1">
      <c r="A93" s="120" t="s">
        <v>14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2"/>
    </row>
    <row r="94" spans="1:11" ht="37.5" customHeight="1">
      <c r="A94" s="74"/>
      <c r="B94" s="73" t="s">
        <v>15</v>
      </c>
      <c r="C94" s="84">
        <f>SUM(D94:J94)</f>
        <v>20630.499999999996</v>
      </c>
      <c r="D94" s="84">
        <f>SUM(D95:D96)</f>
        <v>5484</v>
      </c>
      <c r="E94" s="84">
        <f t="shared" ref="E94:J94" si="44">SUM(E95:E96)</f>
        <v>2467.5</v>
      </c>
      <c r="F94" s="84">
        <f t="shared" si="44"/>
        <v>2535.8000000000002</v>
      </c>
      <c r="G94" s="84">
        <f t="shared" si="44"/>
        <v>2535.8000000000002</v>
      </c>
      <c r="H94" s="84">
        <f t="shared" si="44"/>
        <v>2535.8000000000002</v>
      </c>
      <c r="I94" s="84">
        <f t="shared" si="44"/>
        <v>2535.8000000000002</v>
      </c>
      <c r="J94" s="84">
        <f t="shared" si="44"/>
        <v>2535.8000000000002</v>
      </c>
      <c r="K94" s="83"/>
    </row>
    <row r="95" spans="1:11">
      <c r="A95" s="74"/>
      <c r="B95" s="70" t="s">
        <v>4</v>
      </c>
      <c r="C95" s="82">
        <f>SUM(D95:J95)</f>
        <v>20630.499999999996</v>
      </c>
      <c r="D95" s="82">
        <f t="shared" ref="D95:J95" si="45">SUM(D99+D110+D114+D117)</f>
        <v>5484</v>
      </c>
      <c r="E95" s="82">
        <f t="shared" si="45"/>
        <v>2467.5</v>
      </c>
      <c r="F95" s="82">
        <f t="shared" si="45"/>
        <v>2535.8000000000002</v>
      </c>
      <c r="G95" s="82">
        <f t="shared" si="45"/>
        <v>2535.8000000000002</v>
      </c>
      <c r="H95" s="82">
        <f t="shared" si="45"/>
        <v>2535.8000000000002</v>
      </c>
      <c r="I95" s="82">
        <f t="shared" si="45"/>
        <v>2535.8000000000002</v>
      </c>
      <c r="J95" s="82">
        <f t="shared" si="45"/>
        <v>2535.8000000000002</v>
      </c>
      <c r="K95" s="83"/>
    </row>
    <row r="96" spans="1:11">
      <c r="A96" s="74"/>
      <c r="B96" s="70" t="s">
        <v>6</v>
      </c>
      <c r="C96" s="82">
        <f>SUM(D96:J96)</f>
        <v>0</v>
      </c>
      <c r="D96" s="82">
        <f t="shared" ref="D96:J96" si="46">SUM(D100+D107+D111)</f>
        <v>0</v>
      </c>
      <c r="E96" s="82">
        <f t="shared" si="46"/>
        <v>0</v>
      </c>
      <c r="F96" s="82">
        <f t="shared" si="46"/>
        <v>0</v>
      </c>
      <c r="G96" s="82">
        <f t="shared" si="46"/>
        <v>0</v>
      </c>
      <c r="H96" s="82">
        <f t="shared" si="46"/>
        <v>0</v>
      </c>
      <c r="I96" s="82">
        <f t="shared" si="46"/>
        <v>0</v>
      </c>
      <c r="J96" s="82">
        <f t="shared" si="46"/>
        <v>0</v>
      </c>
      <c r="K96" s="83"/>
    </row>
    <row r="97" spans="1:11" ht="31.5" customHeight="1">
      <c r="A97" s="114" t="s">
        <v>81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6"/>
    </row>
    <row r="98" spans="1:11">
      <c r="A98" s="11"/>
      <c r="B98" s="15" t="s">
        <v>82</v>
      </c>
      <c r="C98" s="33">
        <f>SUM(D98:J98)</f>
        <v>3794.0000000000009</v>
      </c>
      <c r="D98" s="38">
        <f t="shared" ref="D98:J98" si="47">SUM(D99:D100)</f>
        <v>1200</v>
      </c>
      <c r="E98" s="38">
        <f t="shared" si="47"/>
        <v>415</v>
      </c>
      <c r="F98" s="38">
        <f t="shared" si="47"/>
        <v>435.8</v>
      </c>
      <c r="G98" s="38">
        <f t="shared" si="47"/>
        <v>435.8</v>
      </c>
      <c r="H98" s="38">
        <f t="shared" si="47"/>
        <v>435.8</v>
      </c>
      <c r="I98" s="38">
        <f t="shared" si="47"/>
        <v>435.8</v>
      </c>
      <c r="J98" s="38">
        <f t="shared" si="47"/>
        <v>435.8</v>
      </c>
      <c r="K98" s="117" t="s">
        <v>100</v>
      </c>
    </row>
    <row r="99" spans="1:11">
      <c r="A99" s="11"/>
      <c r="B99" s="16" t="s">
        <v>4</v>
      </c>
      <c r="C99" s="32">
        <f>SUM(D99:J99)</f>
        <v>3794.0000000000009</v>
      </c>
      <c r="D99" s="39">
        <f>SUM(D104)</f>
        <v>1200</v>
      </c>
      <c r="E99" s="39">
        <f t="shared" ref="E99:J99" si="48">SUM(E104)</f>
        <v>415</v>
      </c>
      <c r="F99" s="39">
        <f t="shared" si="48"/>
        <v>435.8</v>
      </c>
      <c r="G99" s="39">
        <f t="shared" si="48"/>
        <v>435.8</v>
      </c>
      <c r="H99" s="39">
        <f t="shared" si="48"/>
        <v>435.8</v>
      </c>
      <c r="I99" s="39">
        <f t="shared" si="48"/>
        <v>435.8</v>
      </c>
      <c r="J99" s="39">
        <f t="shared" si="48"/>
        <v>435.8</v>
      </c>
      <c r="K99" s="118"/>
    </row>
    <row r="100" spans="1:11">
      <c r="A100" s="11"/>
      <c r="B100" s="16" t="s">
        <v>6</v>
      </c>
      <c r="C100" s="32">
        <f>SUM(D100:J100)</f>
        <v>0</v>
      </c>
      <c r="D100" s="39">
        <f>SUM(D101)</f>
        <v>0</v>
      </c>
      <c r="E100" s="39">
        <f t="shared" ref="E100:J100" si="49">SUM(E101)</f>
        <v>0</v>
      </c>
      <c r="F100" s="39">
        <f t="shared" si="49"/>
        <v>0</v>
      </c>
      <c r="G100" s="39">
        <f t="shared" si="49"/>
        <v>0</v>
      </c>
      <c r="H100" s="39">
        <f t="shared" si="49"/>
        <v>0</v>
      </c>
      <c r="I100" s="39">
        <f t="shared" si="49"/>
        <v>0</v>
      </c>
      <c r="J100" s="39">
        <f t="shared" si="49"/>
        <v>0</v>
      </c>
      <c r="K100" s="119"/>
    </row>
    <row r="101" spans="1:11">
      <c r="A101" s="5"/>
      <c r="B101" s="16" t="s">
        <v>6</v>
      </c>
      <c r="C101" s="32">
        <f>SUM(D101:J101)</f>
        <v>0</v>
      </c>
      <c r="D101" s="58">
        <v>0</v>
      </c>
      <c r="E101" s="32">
        <v>0</v>
      </c>
      <c r="F101" s="32">
        <v>0</v>
      </c>
      <c r="G101" s="40">
        <f>SUM(F101)</f>
        <v>0</v>
      </c>
      <c r="H101" s="40">
        <f>SUM(G101)</f>
        <v>0</v>
      </c>
      <c r="I101" s="40">
        <f>SUM(H101)</f>
        <v>0</v>
      </c>
      <c r="J101" s="40">
        <f>SUM(I101)</f>
        <v>0</v>
      </c>
      <c r="K101" s="64"/>
    </row>
    <row r="102" spans="1:11">
      <c r="A102" s="124" t="s">
        <v>83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6"/>
    </row>
    <row r="103" spans="1:11">
      <c r="A103" s="5"/>
      <c r="B103" s="51" t="s">
        <v>69</v>
      </c>
      <c r="C103" s="59">
        <f t="shared" ref="C103:J103" si="50">SUM(C104)</f>
        <v>3794.0000000000009</v>
      </c>
      <c r="D103" s="59">
        <f t="shared" si="50"/>
        <v>1200</v>
      </c>
      <c r="E103" s="59">
        <f t="shared" si="50"/>
        <v>415</v>
      </c>
      <c r="F103" s="59">
        <f t="shared" si="50"/>
        <v>435.8</v>
      </c>
      <c r="G103" s="59">
        <f t="shared" si="50"/>
        <v>435.8</v>
      </c>
      <c r="H103" s="59">
        <f t="shared" si="50"/>
        <v>435.8</v>
      </c>
      <c r="I103" s="59">
        <f t="shared" si="50"/>
        <v>435.8</v>
      </c>
      <c r="J103" s="59">
        <f t="shared" si="50"/>
        <v>435.8</v>
      </c>
      <c r="K103" s="112"/>
    </row>
    <row r="104" spans="1:11">
      <c r="A104" s="5"/>
      <c r="B104" s="16" t="s">
        <v>4</v>
      </c>
      <c r="C104" s="32">
        <f>SUM(D104:J104)</f>
        <v>3794.0000000000009</v>
      </c>
      <c r="D104" s="32">
        <v>1200</v>
      </c>
      <c r="E104" s="32">
        <v>415</v>
      </c>
      <c r="F104" s="32">
        <v>435.8</v>
      </c>
      <c r="G104" s="32">
        <f>SUM(F104)</f>
        <v>435.8</v>
      </c>
      <c r="H104" s="32">
        <f>SUM(G104)</f>
        <v>435.8</v>
      </c>
      <c r="I104" s="32">
        <f>SUM(H104)</f>
        <v>435.8</v>
      </c>
      <c r="J104" s="32">
        <f>SUM(I104)</f>
        <v>435.8</v>
      </c>
      <c r="K104" s="113"/>
    </row>
    <row r="105" spans="1:11" ht="26.25" customHeight="1">
      <c r="A105" s="114" t="s">
        <v>57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6"/>
    </row>
    <row r="106" spans="1:11">
      <c r="A106" s="11"/>
      <c r="B106" s="15" t="s">
        <v>16</v>
      </c>
      <c r="C106" s="38">
        <f>SUM(D106:J106)</f>
        <v>0</v>
      </c>
      <c r="D106" s="38">
        <f>SUM(D107)</f>
        <v>0</v>
      </c>
      <c r="E106" s="38">
        <f t="shared" ref="E106:J106" si="51">SUM(E107)</f>
        <v>0</v>
      </c>
      <c r="F106" s="38">
        <f t="shared" si="51"/>
        <v>0</v>
      </c>
      <c r="G106" s="38">
        <f t="shared" si="51"/>
        <v>0</v>
      </c>
      <c r="H106" s="38">
        <f t="shared" si="51"/>
        <v>0</v>
      </c>
      <c r="I106" s="38">
        <f t="shared" si="51"/>
        <v>0</v>
      </c>
      <c r="J106" s="38">
        <f t="shared" si="51"/>
        <v>0</v>
      </c>
      <c r="K106" s="117">
        <v>19</v>
      </c>
    </row>
    <row r="107" spans="1:11">
      <c r="A107" s="11"/>
      <c r="B107" s="16" t="s">
        <v>6</v>
      </c>
      <c r="C107" s="39">
        <f>D107+E107+F107+G107+H107+I107+J107</f>
        <v>0</v>
      </c>
      <c r="D107" s="39">
        <v>0</v>
      </c>
      <c r="E107" s="39">
        <v>0</v>
      </c>
      <c r="F107" s="32">
        <v>0</v>
      </c>
      <c r="G107" s="40">
        <v>0</v>
      </c>
      <c r="H107" s="40">
        <f>SUM(G107)</f>
        <v>0</v>
      </c>
      <c r="I107" s="40">
        <f>SUM(H107)</f>
        <v>0</v>
      </c>
      <c r="J107" s="40">
        <f>SUM(I107)</f>
        <v>0</v>
      </c>
      <c r="K107" s="119"/>
    </row>
    <row r="108" spans="1:11" ht="28.5" customHeight="1">
      <c r="A108" s="114" t="s">
        <v>68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6"/>
    </row>
    <row r="109" spans="1:11">
      <c r="A109" s="11"/>
      <c r="B109" s="15" t="s">
        <v>16</v>
      </c>
      <c r="C109" s="38">
        <f>D109+E109+F109+G109+H109+I109+J109</f>
        <v>14642</v>
      </c>
      <c r="D109" s="38">
        <f>SUM(D110:D111)</f>
        <v>2142</v>
      </c>
      <c r="E109" s="38">
        <f t="shared" ref="E109:J109" si="52">SUM(E110:E111)</f>
        <v>2000</v>
      </c>
      <c r="F109" s="38">
        <f t="shared" si="52"/>
        <v>2100</v>
      </c>
      <c r="G109" s="38">
        <f t="shared" si="52"/>
        <v>2100</v>
      </c>
      <c r="H109" s="38">
        <f t="shared" si="52"/>
        <v>2100</v>
      </c>
      <c r="I109" s="38">
        <f t="shared" si="52"/>
        <v>2100</v>
      </c>
      <c r="J109" s="38">
        <f t="shared" si="52"/>
        <v>2100</v>
      </c>
      <c r="K109" s="117">
        <v>26</v>
      </c>
    </row>
    <row r="110" spans="1:11">
      <c r="A110" s="11"/>
      <c r="B110" s="16" t="s">
        <v>4</v>
      </c>
      <c r="C110" s="39">
        <f>D110+E110</f>
        <v>4142</v>
      </c>
      <c r="D110" s="39">
        <v>2142</v>
      </c>
      <c r="E110" s="39">
        <v>2000</v>
      </c>
      <c r="F110" s="32">
        <v>2100</v>
      </c>
      <c r="G110" s="40">
        <f t="shared" ref="G110:J111" si="53">SUM(F110)</f>
        <v>2100</v>
      </c>
      <c r="H110" s="40">
        <f t="shared" si="53"/>
        <v>2100</v>
      </c>
      <c r="I110" s="40">
        <f t="shared" si="53"/>
        <v>2100</v>
      </c>
      <c r="J110" s="40">
        <f t="shared" si="53"/>
        <v>2100</v>
      </c>
      <c r="K110" s="118"/>
    </row>
    <row r="111" spans="1:11">
      <c r="A111" s="11"/>
      <c r="B111" s="16" t="s">
        <v>6</v>
      </c>
      <c r="C111" s="39">
        <f>D111+E111</f>
        <v>0</v>
      </c>
      <c r="D111" s="39">
        <v>0</v>
      </c>
      <c r="E111" s="39">
        <v>0</v>
      </c>
      <c r="F111" s="32">
        <v>0</v>
      </c>
      <c r="G111" s="40">
        <v>0</v>
      </c>
      <c r="H111" s="40">
        <f t="shared" si="53"/>
        <v>0</v>
      </c>
      <c r="I111" s="40">
        <f t="shared" si="53"/>
        <v>0</v>
      </c>
      <c r="J111" s="40">
        <f t="shared" si="53"/>
        <v>0</v>
      </c>
      <c r="K111" s="119"/>
    </row>
    <row r="112" spans="1:11">
      <c r="A112" s="114" t="s">
        <v>58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6"/>
    </row>
    <row r="113" spans="1:11">
      <c r="A113" s="11"/>
      <c r="B113" s="15" t="s">
        <v>16</v>
      </c>
      <c r="C113" s="43">
        <f>SUM(D113:J113)</f>
        <v>2092</v>
      </c>
      <c r="D113" s="41">
        <f>SUM(D114)</f>
        <v>2092</v>
      </c>
      <c r="E113" s="41">
        <f t="shared" ref="E113:J113" si="54">SUM(E114)</f>
        <v>0</v>
      </c>
      <c r="F113" s="41">
        <f t="shared" si="54"/>
        <v>0</v>
      </c>
      <c r="G113" s="41">
        <f t="shared" si="54"/>
        <v>0</v>
      </c>
      <c r="H113" s="41">
        <f t="shared" si="54"/>
        <v>0</v>
      </c>
      <c r="I113" s="41">
        <f t="shared" si="54"/>
        <v>0</v>
      </c>
      <c r="J113" s="41">
        <f t="shared" si="54"/>
        <v>0</v>
      </c>
      <c r="K113" s="117">
        <v>28</v>
      </c>
    </row>
    <row r="114" spans="1:11">
      <c r="A114" s="11"/>
      <c r="B114" s="16" t="s">
        <v>4</v>
      </c>
      <c r="C114" s="44">
        <f>SUM(D114:J114)</f>
        <v>2092</v>
      </c>
      <c r="D114" s="42">
        <v>2092</v>
      </c>
      <c r="E114" s="42">
        <v>0</v>
      </c>
      <c r="F114" s="40">
        <v>0</v>
      </c>
      <c r="G114" s="40">
        <f>SUM(F114)</f>
        <v>0</v>
      </c>
      <c r="H114" s="40">
        <f>SUM(G114)</f>
        <v>0</v>
      </c>
      <c r="I114" s="40">
        <f>SUM(H114)</f>
        <v>0</v>
      </c>
      <c r="J114" s="40">
        <f>SUM(I114)</f>
        <v>0</v>
      </c>
      <c r="K114" s="118"/>
    </row>
    <row r="115" spans="1:11">
      <c r="A115" s="114" t="s">
        <v>59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6"/>
    </row>
    <row r="116" spans="1:11">
      <c r="A116" s="11"/>
      <c r="B116" s="15" t="s">
        <v>16</v>
      </c>
      <c r="C116" s="43">
        <f>SUM(D116:J116)</f>
        <v>102.5</v>
      </c>
      <c r="D116" s="41">
        <f>SUM(D117)</f>
        <v>50</v>
      </c>
      <c r="E116" s="41">
        <f t="shared" ref="E116:J116" si="55">SUM(E117)</f>
        <v>52.5</v>
      </c>
      <c r="F116" s="41">
        <f t="shared" si="55"/>
        <v>0</v>
      </c>
      <c r="G116" s="41">
        <f t="shared" si="55"/>
        <v>0</v>
      </c>
      <c r="H116" s="41">
        <f t="shared" si="55"/>
        <v>0</v>
      </c>
      <c r="I116" s="41">
        <f t="shared" si="55"/>
        <v>0</v>
      </c>
      <c r="J116" s="41">
        <f t="shared" si="55"/>
        <v>0</v>
      </c>
      <c r="K116" s="117">
        <v>29</v>
      </c>
    </row>
    <row r="117" spans="1:11">
      <c r="A117" s="11"/>
      <c r="B117" s="16" t="s">
        <v>4</v>
      </c>
      <c r="C117" s="44">
        <f>SUM(D117:J117)</f>
        <v>102.5</v>
      </c>
      <c r="D117" s="42">
        <v>50</v>
      </c>
      <c r="E117" s="42">
        <v>52.5</v>
      </c>
      <c r="F117" s="40">
        <v>0</v>
      </c>
      <c r="G117" s="40">
        <f>SUM(F117)</f>
        <v>0</v>
      </c>
      <c r="H117" s="40">
        <f>SUM(G117)</f>
        <v>0</v>
      </c>
      <c r="I117" s="40">
        <f>SUM(H117)</f>
        <v>0</v>
      </c>
      <c r="J117" s="40">
        <f>SUM(I117)</f>
        <v>0</v>
      </c>
      <c r="K117" s="118"/>
    </row>
    <row r="118" spans="1:11" ht="14.25" customHeight="1">
      <c r="A118" s="136" t="s">
        <v>22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8"/>
    </row>
    <row r="119" spans="1:11" ht="27">
      <c r="A119" s="74"/>
      <c r="B119" s="73" t="s">
        <v>43</v>
      </c>
      <c r="C119" s="76">
        <f>SUM(C120:C120)</f>
        <v>2706.9999999999995</v>
      </c>
      <c r="D119" s="76">
        <f>SUM(D120)</f>
        <v>1513</v>
      </c>
      <c r="E119" s="76">
        <f t="shared" ref="E119:J119" si="56">SUM(E120)</f>
        <v>191</v>
      </c>
      <c r="F119" s="76">
        <f t="shared" si="56"/>
        <v>200.6</v>
      </c>
      <c r="G119" s="76">
        <f t="shared" si="56"/>
        <v>200.6</v>
      </c>
      <c r="H119" s="76">
        <f t="shared" si="56"/>
        <v>200.6</v>
      </c>
      <c r="I119" s="76">
        <f t="shared" si="56"/>
        <v>200.6</v>
      </c>
      <c r="J119" s="76">
        <f t="shared" si="56"/>
        <v>200.6</v>
      </c>
      <c r="K119" s="93"/>
    </row>
    <row r="120" spans="1:11">
      <c r="A120" s="74"/>
      <c r="B120" s="70" t="s">
        <v>4</v>
      </c>
      <c r="C120" s="71">
        <f>SUM(D120:J120)</f>
        <v>2706.9999999999995</v>
      </c>
      <c r="D120" s="71">
        <f>SUM(D132)</f>
        <v>1513</v>
      </c>
      <c r="E120" s="71">
        <f t="shared" ref="E120:J120" si="57">SUM(E132)</f>
        <v>191</v>
      </c>
      <c r="F120" s="71">
        <f t="shared" si="57"/>
        <v>200.6</v>
      </c>
      <c r="G120" s="71">
        <f t="shared" si="57"/>
        <v>200.6</v>
      </c>
      <c r="H120" s="71">
        <f t="shared" si="57"/>
        <v>200.6</v>
      </c>
      <c r="I120" s="71">
        <f t="shared" si="57"/>
        <v>200.6</v>
      </c>
      <c r="J120" s="71">
        <f t="shared" si="57"/>
        <v>200.6</v>
      </c>
      <c r="K120" s="75"/>
    </row>
    <row r="121" spans="1:11" ht="15" customHeight="1">
      <c r="A121" s="120" t="s">
        <v>11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2"/>
    </row>
    <row r="122" spans="1:11" ht="40.5">
      <c r="A122" s="74"/>
      <c r="B122" s="73" t="s">
        <v>39</v>
      </c>
      <c r="C122" s="85">
        <v>0</v>
      </c>
      <c r="D122" s="85">
        <v>0</v>
      </c>
      <c r="E122" s="85">
        <v>0</v>
      </c>
      <c r="F122" s="85">
        <v>0</v>
      </c>
      <c r="G122" s="85">
        <v>0</v>
      </c>
      <c r="H122" s="85">
        <v>0</v>
      </c>
      <c r="I122" s="86">
        <v>0</v>
      </c>
      <c r="J122" s="86">
        <v>0</v>
      </c>
      <c r="K122" s="87"/>
    </row>
    <row r="123" spans="1:11">
      <c r="A123" s="74"/>
      <c r="B123" s="70" t="s">
        <v>4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0</v>
      </c>
      <c r="K123" s="75"/>
    </row>
    <row r="124" spans="1:11" ht="15" customHeight="1">
      <c r="A124" s="109" t="s">
        <v>12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1"/>
    </row>
    <row r="125" spans="1:11" ht="51" customHeight="1">
      <c r="A125" s="11"/>
      <c r="B125" s="15" t="s">
        <v>41</v>
      </c>
      <c r="C125" s="26">
        <f>SUM(C126)</f>
        <v>0</v>
      </c>
      <c r="D125" s="26">
        <f t="shared" ref="D125:J125" si="58">SUM(D126)</f>
        <v>0</v>
      </c>
      <c r="E125" s="26">
        <f t="shared" si="58"/>
        <v>0</v>
      </c>
      <c r="F125" s="26">
        <f t="shared" si="58"/>
        <v>0</v>
      </c>
      <c r="G125" s="26">
        <f t="shared" si="58"/>
        <v>0</v>
      </c>
      <c r="H125" s="26">
        <f t="shared" si="58"/>
        <v>0</v>
      </c>
      <c r="I125" s="26">
        <f t="shared" si="58"/>
        <v>0</v>
      </c>
      <c r="J125" s="26">
        <f t="shared" si="58"/>
        <v>0</v>
      </c>
      <c r="K125" s="12"/>
    </row>
    <row r="126" spans="1:11">
      <c r="A126" s="11"/>
      <c r="B126" s="22" t="s">
        <v>4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6"/>
    </row>
    <row r="127" spans="1:11" ht="12" customHeight="1">
      <c r="A127" s="109" t="s">
        <v>13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1"/>
    </row>
    <row r="128" spans="1:11">
      <c r="A128" s="13"/>
      <c r="B128" s="15" t="s">
        <v>42</v>
      </c>
      <c r="C128" s="27">
        <f>SUM(A130)</f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13"/>
    </row>
    <row r="129" spans="1:11">
      <c r="A129" s="11"/>
      <c r="B129" s="22" t="s">
        <v>4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1"/>
    </row>
    <row r="130" spans="1:11" ht="12" customHeight="1">
      <c r="A130" s="109" t="s">
        <v>14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1"/>
    </row>
    <row r="131" spans="1:11">
      <c r="A131" s="89"/>
      <c r="B131" s="73" t="s">
        <v>20</v>
      </c>
      <c r="C131" s="76">
        <f t="shared" ref="C131:J131" si="59">SUM(C132:C132)</f>
        <v>2706.9999999999995</v>
      </c>
      <c r="D131" s="76">
        <f t="shared" si="59"/>
        <v>1513</v>
      </c>
      <c r="E131" s="76">
        <f t="shared" si="59"/>
        <v>191</v>
      </c>
      <c r="F131" s="76">
        <f t="shared" si="59"/>
        <v>200.6</v>
      </c>
      <c r="G131" s="76">
        <f t="shared" si="59"/>
        <v>200.6</v>
      </c>
      <c r="H131" s="76">
        <f t="shared" si="59"/>
        <v>200.6</v>
      </c>
      <c r="I131" s="76">
        <f t="shared" si="59"/>
        <v>200.6</v>
      </c>
      <c r="J131" s="76">
        <f t="shared" si="59"/>
        <v>200.6</v>
      </c>
      <c r="K131" s="89"/>
    </row>
    <row r="132" spans="1:11">
      <c r="A132" s="74"/>
      <c r="B132" s="70" t="s">
        <v>4</v>
      </c>
      <c r="C132" s="71">
        <f>SUM(D132:J132)</f>
        <v>2706.9999999999995</v>
      </c>
      <c r="D132" s="71">
        <f>SUM(D135)</f>
        <v>1513</v>
      </c>
      <c r="E132" s="71">
        <f t="shared" ref="E132:J132" si="60">SUM(E135)</f>
        <v>191</v>
      </c>
      <c r="F132" s="71">
        <f t="shared" si="60"/>
        <v>200.6</v>
      </c>
      <c r="G132" s="71">
        <f t="shared" si="60"/>
        <v>200.6</v>
      </c>
      <c r="H132" s="71">
        <f t="shared" si="60"/>
        <v>200.6</v>
      </c>
      <c r="I132" s="71">
        <f t="shared" si="60"/>
        <v>200.6</v>
      </c>
      <c r="J132" s="71">
        <f t="shared" si="60"/>
        <v>200.6</v>
      </c>
      <c r="K132" s="75"/>
    </row>
    <row r="133" spans="1:11" ht="12.75" customHeight="1">
      <c r="A133" s="114" t="s">
        <v>60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6"/>
    </row>
    <row r="134" spans="1:11">
      <c r="A134" s="13"/>
      <c r="B134" s="15" t="s">
        <v>42</v>
      </c>
      <c r="C134" s="33">
        <f>SUM(D134:J134)</f>
        <v>2706.9999999999995</v>
      </c>
      <c r="D134" s="33">
        <f>SUM(D135)</f>
        <v>1513</v>
      </c>
      <c r="E134" s="33">
        <f t="shared" ref="E134:J134" si="61">SUM(E135)</f>
        <v>191</v>
      </c>
      <c r="F134" s="33">
        <f t="shared" si="61"/>
        <v>200.6</v>
      </c>
      <c r="G134" s="33">
        <f t="shared" si="61"/>
        <v>200.6</v>
      </c>
      <c r="H134" s="33">
        <f t="shared" si="61"/>
        <v>200.6</v>
      </c>
      <c r="I134" s="33">
        <f t="shared" si="61"/>
        <v>200.6</v>
      </c>
      <c r="J134" s="33">
        <f t="shared" si="61"/>
        <v>200.6</v>
      </c>
      <c r="K134" s="112" t="s">
        <v>101</v>
      </c>
    </row>
    <row r="135" spans="1:11">
      <c r="A135" s="49"/>
      <c r="B135" s="54" t="s">
        <v>4</v>
      </c>
      <c r="C135" s="60">
        <f>SUM(D135:J135)</f>
        <v>2706.9999999999995</v>
      </c>
      <c r="D135" s="60">
        <f>SUM(D138)</f>
        <v>1513</v>
      </c>
      <c r="E135" s="60">
        <f t="shared" ref="E135:J135" si="62">SUM(E138)</f>
        <v>191</v>
      </c>
      <c r="F135" s="60">
        <f t="shared" si="62"/>
        <v>200.6</v>
      </c>
      <c r="G135" s="60">
        <f t="shared" si="62"/>
        <v>200.6</v>
      </c>
      <c r="H135" s="60">
        <f t="shared" si="62"/>
        <v>200.6</v>
      </c>
      <c r="I135" s="60">
        <f t="shared" si="62"/>
        <v>200.6</v>
      </c>
      <c r="J135" s="60">
        <f t="shared" si="62"/>
        <v>200.6</v>
      </c>
      <c r="K135" s="123"/>
    </row>
    <row r="136" spans="1:11">
      <c r="A136" s="124" t="s">
        <v>79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6"/>
    </row>
    <row r="137" spans="1:11">
      <c r="A137" s="55"/>
      <c r="B137" s="61" t="s">
        <v>69</v>
      </c>
      <c r="C137" s="63">
        <f>SUM(C138)</f>
        <v>2706.9999999999995</v>
      </c>
      <c r="D137" s="63">
        <f>SUM(D138)</f>
        <v>1513</v>
      </c>
      <c r="E137" s="63">
        <f t="shared" ref="E137:J137" si="63">SUM(E138)</f>
        <v>191</v>
      </c>
      <c r="F137" s="62">
        <f t="shared" si="63"/>
        <v>200.6</v>
      </c>
      <c r="G137" s="62">
        <f t="shared" si="63"/>
        <v>200.6</v>
      </c>
      <c r="H137" s="62">
        <f t="shared" si="63"/>
        <v>200.6</v>
      </c>
      <c r="I137" s="62">
        <f t="shared" si="63"/>
        <v>200.6</v>
      </c>
      <c r="J137" s="62">
        <f t="shared" si="63"/>
        <v>200.6</v>
      </c>
      <c r="K137" s="50"/>
    </row>
    <row r="138" spans="1:11">
      <c r="A138" s="5"/>
      <c r="B138" s="16" t="s">
        <v>4</v>
      </c>
      <c r="C138" s="32">
        <f>SUM(D138:J138)</f>
        <v>2706.9999999999995</v>
      </c>
      <c r="D138" s="32">
        <v>1513</v>
      </c>
      <c r="E138" s="32">
        <v>191</v>
      </c>
      <c r="F138" s="32">
        <v>200.6</v>
      </c>
      <c r="G138" s="32">
        <f>SUM(F138)</f>
        <v>200.6</v>
      </c>
      <c r="H138" s="32">
        <f>SUM(G138)</f>
        <v>200.6</v>
      </c>
      <c r="I138" s="32">
        <f>SUM(H138)</f>
        <v>200.6</v>
      </c>
      <c r="J138" s="32">
        <f>SUM(I138)</f>
        <v>200.6</v>
      </c>
      <c r="K138" s="50"/>
    </row>
    <row r="139" spans="1:11" ht="30.75" customHeight="1">
      <c r="A139" s="136" t="s">
        <v>24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8"/>
    </row>
    <row r="140" spans="1:11" ht="27">
      <c r="A140" s="74"/>
      <c r="B140" s="73" t="s">
        <v>44</v>
      </c>
      <c r="C140" s="90">
        <f>SUM(C141:C143)</f>
        <v>220772.1568</v>
      </c>
      <c r="D140" s="90">
        <f t="shared" ref="D140:J140" si="64">SUM(D141:D143)</f>
        <v>79496.006800000003</v>
      </c>
      <c r="E140" s="90">
        <f t="shared" si="64"/>
        <v>33830.15</v>
      </c>
      <c r="F140" s="90">
        <f t="shared" si="64"/>
        <v>0</v>
      </c>
      <c r="G140" s="91">
        <f t="shared" si="64"/>
        <v>26861.5</v>
      </c>
      <c r="H140" s="91">
        <f t="shared" si="64"/>
        <v>26861.5</v>
      </c>
      <c r="I140" s="91">
        <f t="shared" si="64"/>
        <v>26861.5</v>
      </c>
      <c r="J140" s="91">
        <f t="shared" si="64"/>
        <v>26861.5</v>
      </c>
      <c r="K140" s="77"/>
    </row>
    <row r="141" spans="1:11">
      <c r="A141" s="74"/>
      <c r="B141" s="70" t="s">
        <v>4</v>
      </c>
      <c r="C141" s="71">
        <f>SUM(D141:J141)</f>
        <v>181154.6568</v>
      </c>
      <c r="D141" s="71">
        <f>SUM(D146)</f>
        <v>39878.506800000003</v>
      </c>
      <c r="E141" s="71">
        <f t="shared" ref="E141:J141" si="65">SUM(E146)</f>
        <v>33830.15</v>
      </c>
      <c r="F141" s="71">
        <f t="shared" si="65"/>
        <v>0</v>
      </c>
      <c r="G141" s="92">
        <f t="shared" si="65"/>
        <v>26861.5</v>
      </c>
      <c r="H141" s="92">
        <f t="shared" si="65"/>
        <v>26861.5</v>
      </c>
      <c r="I141" s="92">
        <f t="shared" si="65"/>
        <v>26861.5</v>
      </c>
      <c r="J141" s="92">
        <f t="shared" si="65"/>
        <v>26861.5</v>
      </c>
      <c r="K141" s="93"/>
    </row>
    <row r="142" spans="1:11">
      <c r="A142" s="74"/>
      <c r="B142" s="70" t="s">
        <v>5</v>
      </c>
      <c r="C142" s="71">
        <f>SUM(D142:J142)</f>
        <v>13944.2</v>
      </c>
      <c r="D142" s="71">
        <f>SUM(D147)</f>
        <v>13944.2</v>
      </c>
      <c r="E142" s="71">
        <f t="shared" ref="E142:J142" si="66">SUM(E147)</f>
        <v>0</v>
      </c>
      <c r="F142" s="71">
        <f t="shared" si="66"/>
        <v>0</v>
      </c>
      <c r="G142" s="92">
        <f t="shared" si="66"/>
        <v>0</v>
      </c>
      <c r="H142" s="92">
        <f t="shared" si="66"/>
        <v>0</v>
      </c>
      <c r="I142" s="92">
        <f t="shared" si="66"/>
        <v>0</v>
      </c>
      <c r="J142" s="92">
        <f t="shared" si="66"/>
        <v>0</v>
      </c>
      <c r="K142" s="93"/>
    </row>
    <row r="143" spans="1:11">
      <c r="A143" s="74"/>
      <c r="B143" s="70" t="s">
        <v>6</v>
      </c>
      <c r="C143" s="71">
        <f>SUM(D143:J143)</f>
        <v>25673.3</v>
      </c>
      <c r="D143" s="71">
        <f>SUM(D148)</f>
        <v>25673.3</v>
      </c>
      <c r="E143" s="71">
        <f t="shared" ref="E143:J143" si="67">SUM(E148)</f>
        <v>0</v>
      </c>
      <c r="F143" s="71">
        <f t="shared" si="67"/>
        <v>0</v>
      </c>
      <c r="G143" s="92">
        <f t="shared" si="67"/>
        <v>0</v>
      </c>
      <c r="H143" s="92">
        <f t="shared" si="67"/>
        <v>0</v>
      </c>
      <c r="I143" s="92">
        <f t="shared" si="67"/>
        <v>0</v>
      </c>
      <c r="J143" s="92">
        <f t="shared" si="67"/>
        <v>0</v>
      </c>
      <c r="K143" s="93"/>
    </row>
    <row r="144" spans="1:11" ht="15" customHeight="1">
      <c r="A144" s="120" t="s">
        <v>11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2"/>
    </row>
    <row r="145" spans="1:11" ht="40.5">
      <c r="A145" s="74"/>
      <c r="B145" s="73" t="s">
        <v>39</v>
      </c>
      <c r="C145" s="90">
        <f>SUM(C146:C148)</f>
        <v>220772.1568</v>
      </c>
      <c r="D145" s="90">
        <f>SUM(D146:D148)</f>
        <v>79496.006800000003</v>
      </c>
      <c r="E145" s="90">
        <f t="shared" ref="E145:J145" si="68">SUM(E146:E148)</f>
        <v>33830.15</v>
      </c>
      <c r="F145" s="90">
        <f t="shared" si="68"/>
        <v>0</v>
      </c>
      <c r="G145" s="91">
        <f t="shared" si="68"/>
        <v>26861.5</v>
      </c>
      <c r="H145" s="91">
        <f t="shared" si="68"/>
        <v>26861.5</v>
      </c>
      <c r="I145" s="91">
        <f t="shared" si="68"/>
        <v>26861.5</v>
      </c>
      <c r="J145" s="91">
        <f t="shared" si="68"/>
        <v>26861.5</v>
      </c>
      <c r="K145" s="87"/>
    </row>
    <row r="146" spans="1:11">
      <c r="A146" s="74"/>
      <c r="B146" s="70" t="s">
        <v>4</v>
      </c>
      <c r="C146" s="71">
        <f>SUM(D146:J146)</f>
        <v>181154.6568</v>
      </c>
      <c r="D146" s="71">
        <f>SUM(D151)</f>
        <v>39878.506800000003</v>
      </c>
      <c r="E146" s="71">
        <f t="shared" ref="E146:J146" si="69">SUM(E151)</f>
        <v>33830.15</v>
      </c>
      <c r="F146" s="71">
        <v>0</v>
      </c>
      <c r="G146" s="92">
        <f t="shared" si="69"/>
        <v>26861.5</v>
      </c>
      <c r="H146" s="92">
        <f t="shared" si="69"/>
        <v>26861.5</v>
      </c>
      <c r="I146" s="92">
        <f t="shared" si="69"/>
        <v>26861.5</v>
      </c>
      <c r="J146" s="92">
        <f t="shared" si="69"/>
        <v>26861.5</v>
      </c>
      <c r="K146" s="75"/>
    </row>
    <row r="147" spans="1:11">
      <c r="A147" s="74"/>
      <c r="B147" s="70" t="s">
        <v>5</v>
      </c>
      <c r="C147" s="71">
        <f>SUM(D147:J147)</f>
        <v>13944.2</v>
      </c>
      <c r="D147" s="71">
        <f>SUM(D152)</f>
        <v>13944.2</v>
      </c>
      <c r="E147" s="71">
        <f t="shared" ref="E147:J147" si="70">SUM(E152)</f>
        <v>0</v>
      </c>
      <c r="F147" s="71">
        <f t="shared" si="70"/>
        <v>0</v>
      </c>
      <c r="G147" s="71">
        <f t="shared" si="70"/>
        <v>0</v>
      </c>
      <c r="H147" s="71">
        <f t="shared" si="70"/>
        <v>0</v>
      </c>
      <c r="I147" s="71">
        <f t="shared" si="70"/>
        <v>0</v>
      </c>
      <c r="J147" s="71">
        <f t="shared" si="70"/>
        <v>0</v>
      </c>
      <c r="K147" s="75"/>
    </row>
    <row r="148" spans="1:11">
      <c r="A148" s="74"/>
      <c r="B148" s="70" t="s">
        <v>6</v>
      </c>
      <c r="C148" s="71">
        <f>SUM(D148:J148)</f>
        <v>25673.3</v>
      </c>
      <c r="D148" s="71">
        <f>SUM(D153)</f>
        <v>25673.3</v>
      </c>
      <c r="E148" s="71">
        <f t="shared" ref="E148:J148" si="71">SUM(E153)</f>
        <v>0</v>
      </c>
      <c r="F148" s="71">
        <f t="shared" si="71"/>
        <v>0</v>
      </c>
      <c r="G148" s="71">
        <f t="shared" si="71"/>
        <v>0</v>
      </c>
      <c r="H148" s="71">
        <f t="shared" si="71"/>
        <v>0</v>
      </c>
      <c r="I148" s="71">
        <f t="shared" si="71"/>
        <v>0</v>
      </c>
      <c r="J148" s="71">
        <f t="shared" si="71"/>
        <v>0</v>
      </c>
      <c r="K148" s="75"/>
    </row>
    <row r="149" spans="1:11" ht="27" customHeight="1">
      <c r="A149" s="127" t="s">
        <v>61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9"/>
    </row>
    <row r="150" spans="1:11" ht="40.5">
      <c r="A150" s="11"/>
      <c r="B150" s="15" t="s">
        <v>39</v>
      </c>
      <c r="C150" s="33">
        <v>208016.2</v>
      </c>
      <c r="D150" s="31">
        <f>SUM(D151:D153)</f>
        <v>79496.006800000003</v>
      </c>
      <c r="E150" s="31">
        <f t="shared" ref="E150:J150" si="72">SUM(E151:E153)</f>
        <v>33830.15</v>
      </c>
      <c r="F150" s="31">
        <v>0</v>
      </c>
      <c r="G150" s="25">
        <f t="shared" si="72"/>
        <v>26861.5</v>
      </c>
      <c r="H150" s="25">
        <f t="shared" si="72"/>
        <v>26861.5</v>
      </c>
      <c r="I150" s="25">
        <f t="shared" si="72"/>
        <v>26861.5</v>
      </c>
      <c r="J150" s="25">
        <f t="shared" si="72"/>
        <v>26861.5</v>
      </c>
      <c r="K150" s="117" t="s">
        <v>102</v>
      </c>
    </row>
    <row r="151" spans="1:11">
      <c r="A151" s="11"/>
      <c r="B151" s="16" t="s">
        <v>4</v>
      </c>
      <c r="C151" s="32">
        <v>208016.2</v>
      </c>
      <c r="D151" s="32">
        <v>39878.506800000003</v>
      </c>
      <c r="E151" s="32">
        <v>33830.15</v>
      </c>
      <c r="F151" s="32">
        <v>0</v>
      </c>
      <c r="G151" s="32">
        <v>26861.5</v>
      </c>
      <c r="H151" s="32">
        <v>26861.5</v>
      </c>
      <c r="I151" s="32">
        <v>26861.5</v>
      </c>
      <c r="J151" s="32">
        <v>26861.5</v>
      </c>
      <c r="K151" s="118"/>
    </row>
    <row r="152" spans="1:11">
      <c r="A152" s="11"/>
      <c r="B152" s="16" t="s">
        <v>5</v>
      </c>
      <c r="C152" s="32">
        <f>SUM(D152:J152)</f>
        <v>13944.2</v>
      </c>
      <c r="D152" s="32">
        <v>13944.2</v>
      </c>
      <c r="E152" s="32">
        <v>0</v>
      </c>
      <c r="F152" s="32">
        <v>0</v>
      </c>
      <c r="G152" s="30">
        <v>0</v>
      </c>
      <c r="H152" s="30">
        <v>0</v>
      </c>
      <c r="I152" s="30">
        <v>0</v>
      </c>
      <c r="J152" s="30">
        <v>0</v>
      </c>
      <c r="K152" s="118"/>
    </row>
    <row r="153" spans="1:11">
      <c r="A153" s="11"/>
      <c r="B153" s="16" t="s">
        <v>6</v>
      </c>
      <c r="C153" s="32">
        <f>SUM(D153:J153)</f>
        <v>25673.3</v>
      </c>
      <c r="D153" s="32">
        <v>25673.3</v>
      </c>
      <c r="E153" s="32">
        <v>0</v>
      </c>
      <c r="F153" s="32">
        <v>0</v>
      </c>
      <c r="G153" s="30">
        <v>0</v>
      </c>
      <c r="H153" s="30">
        <v>0</v>
      </c>
      <c r="I153" s="30">
        <v>0</v>
      </c>
      <c r="J153" s="30">
        <v>0</v>
      </c>
      <c r="K153" s="119"/>
    </row>
    <row r="154" spans="1:11" ht="15" customHeight="1">
      <c r="A154" s="109" t="s">
        <v>12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1"/>
    </row>
    <row r="155" spans="1:11" ht="54">
      <c r="A155" s="11"/>
      <c r="B155" s="15" t="s">
        <v>41</v>
      </c>
      <c r="C155" s="26">
        <f>SUM(C156)</f>
        <v>0</v>
      </c>
      <c r="D155" s="26">
        <f t="shared" ref="D155:J155" si="73">SUM(D156)</f>
        <v>0</v>
      </c>
      <c r="E155" s="26">
        <f t="shared" si="73"/>
        <v>0</v>
      </c>
      <c r="F155" s="26">
        <f t="shared" si="73"/>
        <v>0</v>
      </c>
      <c r="G155" s="26">
        <f t="shared" si="73"/>
        <v>0</v>
      </c>
      <c r="H155" s="26">
        <f t="shared" si="73"/>
        <v>0</v>
      </c>
      <c r="I155" s="26">
        <f t="shared" si="73"/>
        <v>0</v>
      </c>
      <c r="J155" s="26">
        <f t="shared" si="73"/>
        <v>0</v>
      </c>
      <c r="K155" s="12"/>
    </row>
    <row r="156" spans="1:11">
      <c r="A156" s="11"/>
      <c r="B156" s="22" t="s">
        <v>4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6"/>
    </row>
    <row r="157" spans="1:11" ht="15" customHeight="1">
      <c r="A157" s="109" t="s">
        <v>13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1"/>
    </row>
    <row r="158" spans="1:11">
      <c r="A158" s="13"/>
      <c r="B158" s="15" t="s">
        <v>42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13"/>
    </row>
    <row r="159" spans="1:11">
      <c r="A159" s="11"/>
      <c r="B159" s="22" t="s">
        <v>4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1"/>
    </row>
    <row r="160" spans="1:11" ht="15" customHeight="1">
      <c r="A160" s="120" t="s">
        <v>23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2"/>
    </row>
    <row r="161" spans="1:11">
      <c r="A161" s="89"/>
      <c r="B161" s="73" t="s">
        <v>45</v>
      </c>
      <c r="C161" s="85">
        <v>0</v>
      </c>
      <c r="D161" s="85">
        <v>0</v>
      </c>
      <c r="E161" s="85">
        <v>0</v>
      </c>
      <c r="F161" s="85">
        <v>0</v>
      </c>
      <c r="G161" s="85">
        <v>0</v>
      </c>
      <c r="H161" s="85">
        <v>0</v>
      </c>
      <c r="I161" s="85">
        <v>0</v>
      </c>
      <c r="J161" s="85">
        <v>0</v>
      </c>
      <c r="K161" s="89"/>
    </row>
    <row r="162" spans="1:11">
      <c r="A162" s="74"/>
      <c r="B162" s="94" t="s">
        <v>4</v>
      </c>
      <c r="C162" s="88">
        <v>0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0</v>
      </c>
      <c r="K162" s="75"/>
    </row>
    <row r="163" spans="1:11" ht="30" customHeight="1">
      <c r="A163" s="136" t="s">
        <v>65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8"/>
    </row>
    <row r="164" spans="1:11" ht="27" customHeight="1">
      <c r="A164" s="74"/>
      <c r="B164" s="73" t="s">
        <v>46</v>
      </c>
      <c r="C164" s="90">
        <f t="shared" ref="C164:J164" si="74">C165+C166+C167</f>
        <v>64276.1</v>
      </c>
      <c r="D164" s="90">
        <f t="shared" si="74"/>
        <v>7892</v>
      </c>
      <c r="E164" s="90">
        <f t="shared" si="74"/>
        <v>9021.6</v>
      </c>
      <c r="F164" s="90">
        <f t="shared" si="74"/>
        <v>9472.5</v>
      </c>
      <c r="G164" s="90">
        <f t="shared" si="74"/>
        <v>9472.5</v>
      </c>
      <c r="H164" s="90">
        <f t="shared" si="74"/>
        <v>9472.5</v>
      </c>
      <c r="I164" s="90">
        <f t="shared" si="74"/>
        <v>9472.5</v>
      </c>
      <c r="J164" s="90">
        <f t="shared" si="74"/>
        <v>9472.5</v>
      </c>
      <c r="K164" s="77"/>
    </row>
    <row r="165" spans="1:11" ht="18" customHeight="1">
      <c r="A165" s="74"/>
      <c r="B165" s="95" t="s">
        <v>93</v>
      </c>
      <c r="C165" s="71">
        <f>SUM(D165:J165)</f>
        <v>0</v>
      </c>
      <c r="D165" s="71">
        <f>SUM(D179)</f>
        <v>0</v>
      </c>
      <c r="E165" s="71">
        <f t="shared" ref="E165:J165" si="75">SUM(E179)</f>
        <v>0</v>
      </c>
      <c r="F165" s="71">
        <f t="shared" si="75"/>
        <v>0</v>
      </c>
      <c r="G165" s="71">
        <f t="shared" si="75"/>
        <v>0</v>
      </c>
      <c r="H165" s="71">
        <f t="shared" si="75"/>
        <v>0</v>
      </c>
      <c r="I165" s="71">
        <f t="shared" si="75"/>
        <v>0</v>
      </c>
      <c r="J165" s="71">
        <f t="shared" si="75"/>
        <v>0</v>
      </c>
      <c r="K165" s="77"/>
    </row>
    <row r="166" spans="1:11" ht="25.5" customHeight="1">
      <c r="A166" s="74"/>
      <c r="B166" s="95" t="s">
        <v>94</v>
      </c>
      <c r="C166" s="71">
        <f>SUM(D166:J166)</f>
        <v>0</v>
      </c>
      <c r="D166" s="71">
        <f>SUM(D180)</f>
        <v>0</v>
      </c>
      <c r="E166" s="71">
        <f t="shared" ref="E166:J166" si="76">SUM(E180)</f>
        <v>0</v>
      </c>
      <c r="F166" s="71">
        <f t="shared" si="76"/>
        <v>0</v>
      </c>
      <c r="G166" s="71">
        <f t="shared" si="76"/>
        <v>0</v>
      </c>
      <c r="H166" s="71">
        <f t="shared" si="76"/>
        <v>0</v>
      </c>
      <c r="I166" s="71">
        <f t="shared" si="76"/>
        <v>0</v>
      </c>
      <c r="J166" s="71">
        <f t="shared" si="76"/>
        <v>0</v>
      </c>
      <c r="K166" s="87"/>
    </row>
    <row r="167" spans="1:11" ht="16.5" customHeight="1">
      <c r="A167" s="74"/>
      <c r="B167" s="70" t="s">
        <v>4</v>
      </c>
      <c r="C167" s="71">
        <f>SUM(D167:J167)</f>
        <v>64276.1</v>
      </c>
      <c r="D167" s="71">
        <f>SUM(D181)</f>
        <v>7892</v>
      </c>
      <c r="E167" s="71">
        <f t="shared" ref="E167:J167" si="77">SUM(E181)</f>
        <v>9021.6</v>
      </c>
      <c r="F167" s="71">
        <f t="shared" si="77"/>
        <v>9472.5</v>
      </c>
      <c r="G167" s="71">
        <f t="shared" si="77"/>
        <v>9472.5</v>
      </c>
      <c r="H167" s="71">
        <f t="shared" si="77"/>
        <v>9472.5</v>
      </c>
      <c r="I167" s="71">
        <f t="shared" si="77"/>
        <v>9472.5</v>
      </c>
      <c r="J167" s="71">
        <f t="shared" si="77"/>
        <v>9472.5</v>
      </c>
      <c r="K167" s="93"/>
    </row>
    <row r="168" spans="1:11" ht="15" customHeight="1">
      <c r="A168" s="120" t="s">
        <v>11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2"/>
    </row>
    <row r="169" spans="1:11" ht="40.5">
      <c r="A169" s="74"/>
      <c r="B169" s="73" t="s">
        <v>39</v>
      </c>
      <c r="C169" s="85">
        <f>SUM(C170)</f>
        <v>0</v>
      </c>
      <c r="D169" s="85">
        <f t="shared" ref="D169:J169" si="78">SUM(D170)</f>
        <v>0</v>
      </c>
      <c r="E169" s="85">
        <f t="shared" si="78"/>
        <v>0</v>
      </c>
      <c r="F169" s="85">
        <f t="shared" si="78"/>
        <v>0</v>
      </c>
      <c r="G169" s="85">
        <f t="shared" si="78"/>
        <v>0</v>
      </c>
      <c r="H169" s="85">
        <f t="shared" si="78"/>
        <v>0</v>
      </c>
      <c r="I169" s="85">
        <f t="shared" si="78"/>
        <v>0</v>
      </c>
      <c r="J169" s="85">
        <f t="shared" si="78"/>
        <v>0</v>
      </c>
      <c r="K169" s="87"/>
    </row>
    <row r="170" spans="1:11" ht="15" customHeight="1">
      <c r="A170" s="74"/>
      <c r="B170" s="70" t="s">
        <v>4</v>
      </c>
      <c r="C170" s="88">
        <v>0</v>
      </c>
      <c r="D170" s="88">
        <v>0</v>
      </c>
      <c r="E170" s="88">
        <v>0</v>
      </c>
      <c r="F170" s="88">
        <v>0</v>
      </c>
      <c r="G170" s="88">
        <v>0</v>
      </c>
      <c r="H170" s="88">
        <v>0</v>
      </c>
      <c r="I170" s="88">
        <v>0</v>
      </c>
      <c r="J170" s="88">
        <v>0</v>
      </c>
      <c r="K170" s="75"/>
    </row>
    <row r="171" spans="1:11" ht="15" customHeight="1">
      <c r="A171" s="109" t="s">
        <v>12</v>
      </c>
      <c r="B171" s="110"/>
      <c r="C171" s="110"/>
      <c r="D171" s="110"/>
      <c r="E171" s="110"/>
      <c r="F171" s="110"/>
      <c r="G171" s="110"/>
      <c r="H171" s="110"/>
      <c r="I171" s="110"/>
      <c r="J171" s="110"/>
      <c r="K171" s="111"/>
    </row>
    <row r="172" spans="1:11" ht="54">
      <c r="A172" s="21"/>
      <c r="B172" s="15" t="s">
        <v>41</v>
      </c>
      <c r="C172" s="26">
        <f>SUM(C173)</f>
        <v>0</v>
      </c>
      <c r="D172" s="26">
        <f t="shared" ref="D172:J172" si="79">SUM(D173)</f>
        <v>0</v>
      </c>
      <c r="E172" s="26">
        <f t="shared" si="79"/>
        <v>0</v>
      </c>
      <c r="F172" s="26">
        <f t="shared" si="79"/>
        <v>0</v>
      </c>
      <c r="G172" s="26">
        <f t="shared" si="79"/>
        <v>0</v>
      </c>
      <c r="H172" s="26">
        <f t="shared" si="79"/>
        <v>0</v>
      </c>
      <c r="I172" s="26">
        <f t="shared" si="79"/>
        <v>0</v>
      </c>
      <c r="J172" s="26">
        <f t="shared" si="79"/>
        <v>0</v>
      </c>
      <c r="K172" s="12"/>
    </row>
    <row r="173" spans="1:11">
      <c r="A173" s="11"/>
      <c r="B173" s="22" t="s">
        <v>4</v>
      </c>
      <c r="C173" s="24">
        <f>SUM(D173:J173)</f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6"/>
    </row>
    <row r="174" spans="1:11" ht="15" customHeight="1">
      <c r="A174" s="109" t="s">
        <v>13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1"/>
    </row>
    <row r="175" spans="1:11">
      <c r="A175" s="13"/>
      <c r="B175" s="15" t="s">
        <v>45</v>
      </c>
      <c r="C175" s="27">
        <v>0</v>
      </c>
      <c r="D175" s="27">
        <f>SUM(C173)</f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13"/>
    </row>
    <row r="176" spans="1:11">
      <c r="A176" s="11"/>
      <c r="B176" s="22" t="s">
        <v>4</v>
      </c>
      <c r="C176" s="24">
        <f>SUM(D176:J176)</f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1"/>
    </row>
    <row r="177" spans="1:12" ht="15" customHeight="1">
      <c r="A177" s="152" t="s">
        <v>23</v>
      </c>
      <c r="B177" s="153"/>
      <c r="C177" s="153"/>
      <c r="D177" s="153"/>
      <c r="E177" s="153"/>
      <c r="F177" s="153"/>
      <c r="G177" s="153"/>
      <c r="H177" s="153"/>
      <c r="I177" s="153"/>
      <c r="J177" s="153"/>
      <c r="K177" s="154"/>
    </row>
    <row r="178" spans="1:12" ht="15" customHeight="1">
      <c r="A178" s="96"/>
      <c r="B178" s="73" t="s">
        <v>42</v>
      </c>
      <c r="C178" s="90">
        <f>SUM(C179:C181)</f>
        <v>64276.1</v>
      </c>
      <c r="D178" s="90">
        <f>SUM(D179:D181)</f>
        <v>7892</v>
      </c>
      <c r="E178" s="90">
        <f t="shared" ref="E178:J178" si="80">SUM(E179:E181)</f>
        <v>9021.6</v>
      </c>
      <c r="F178" s="90">
        <f t="shared" si="80"/>
        <v>9472.5</v>
      </c>
      <c r="G178" s="90">
        <f t="shared" si="80"/>
        <v>9472.5</v>
      </c>
      <c r="H178" s="90">
        <f t="shared" si="80"/>
        <v>9472.5</v>
      </c>
      <c r="I178" s="90">
        <f t="shared" si="80"/>
        <v>9472.5</v>
      </c>
      <c r="J178" s="90">
        <f t="shared" si="80"/>
        <v>9472.5</v>
      </c>
      <c r="K178" s="97"/>
    </row>
    <row r="179" spans="1:12" ht="15" customHeight="1">
      <c r="A179" s="96"/>
      <c r="B179" s="95" t="s">
        <v>93</v>
      </c>
      <c r="C179" s="71">
        <f>SUM(D179:J179)</f>
        <v>0</v>
      </c>
      <c r="D179" s="71">
        <f>SUM(D197)</f>
        <v>0</v>
      </c>
      <c r="E179" s="71">
        <f t="shared" ref="E179:J179" si="81">SUM(E197)</f>
        <v>0</v>
      </c>
      <c r="F179" s="71">
        <f t="shared" si="81"/>
        <v>0</v>
      </c>
      <c r="G179" s="71">
        <f t="shared" si="81"/>
        <v>0</v>
      </c>
      <c r="H179" s="71">
        <f t="shared" si="81"/>
        <v>0</v>
      </c>
      <c r="I179" s="71">
        <f t="shared" si="81"/>
        <v>0</v>
      </c>
      <c r="J179" s="71">
        <f t="shared" si="81"/>
        <v>0</v>
      </c>
      <c r="K179" s="97"/>
      <c r="L179" s="69"/>
    </row>
    <row r="180" spans="1:12" ht="24" customHeight="1">
      <c r="A180" s="89"/>
      <c r="B180" s="95" t="s">
        <v>94</v>
      </c>
      <c r="C180" s="71">
        <f>SUM(D180:J180)</f>
        <v>0</v>
      </c>
      <c r="D180" s="71">
        <f>SUM(D198)</f>
        <v>0</v>
      </c>
      <c r="E180" s="71">
        <f t="shared" ref="E180:J180" si="82">SUM(E198)</f>
        <v>0</v>
      </c>
      <c r="F180" s="71">
        <f t="shared" si="82"/>
        <v>0</v>
      </c>
      <c r="G180" s="71">
        <f t="shared" si="82"/>
        <v>0</v>
      </c>
      <c r="H180" s="71">
        <f t="shared" si="82"/>
        <v>0</v>
      </c>
      <c r="I180" s="71">
        <f t="shared" si="82"/>
        <v>0</v>
      </c>
      <c r="J180" s="71">
        <f t="shared" si="82"/>
        <v>0</v>
      </c>
      <c r="K180" s="89"/>
    </row>
    <row r="181" spans="1:12">
      <c r="A181" s="74"/>
      <c r="B181" s="94" t="s">
        <v>4</v>
      </c>
      <c r="C181" s="71">
        <f>SUM(D181:J181)</f>
        <v>64276.1</v>
      </c>
      <c r="D181" s="71">
        <f t="shared" ref="D181:J181" si="83">D184+D187+D190+D193+D196</f>
        <v>7892</v>
      </c>
      <c r="E181" s="71">
        <f t="shared" si="83"/>
        <v>9021.6</v>
      </c>
      <c r="F181" s="71">
        <f t="shared" si="83"/>
        <v>9472.5</v>
      </c>
      <c r="G181" s="71">
        <f t="shared" si="83"/>
        <v>9472.5</v>
      </c>
      <c r="H181" s="71">
        <f t="shared" si="83"/>
        <v>9472.5</v>
      </c>
      <c r="I181" s="71">
        <f t="shared" si="83"/>
        <v>9472.5</v>
      </c>
      <c r="J181" s="71">
        <f t="shared" si="83"/>
        <v>9472.5</v>
      </c>
      <c r="K181" s="93"/>
    </row>
    <row r="182" spans="1:12" ht="28.5" customHeight="1">
      <c r="A182" s="114" t="s">
        <v>66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6"/>
    </row>
    <row r="183" spans="1:12">
      <c r="A183" s="13"/>
      <c r="B183" s="15" t="s">
        <v>20</v>
      </c>
      <c r="C183" s="31">
        <f>SUM(C184)</f>
        <v>7039.5999999999995</v>
      </c>
      <c r="D183" s="31">
        <f>SUM(D184)</f>
        <v>342</v>
      </c>
      <c r="E183" s="31">
        <f t="shared" ref="E183:J183" si="84">SUM(E184)</f>
        <v>1081.5999999999999</v>
      </c>
      <c r="F183" s="31">
        <f t="shared" si="84"/>
        <v>1123.2</v>
      </c>
      <c r="G183" s="31">
        <f t="shared" si="84"/>
        <v>1123.2</v>
      </c>
      <c r="H183" s="31">
        <f t="shared" si="84"/>
        <v>1123.2</v>
      </c>
      <c r="I183" s="31">
        <f t="shared" si="84"/>
        <v>1123.2</v>
      </c>
      <c r="J183" s="31">
        <f t="shared" si="84"/>
        <v>1123.2</v>
      </c>
      <c r="K183" s="112">
        <v>49</v>
      </c>
    </row>
    <row r="184" spans="1:12">
      <c r="A184" s="11"/>
      <c r="B184" s="16" t="s">
        <v>4</v>
      </c>
      <c r="C184" s="34">
        <f>SUM(D184:J184)</f>
        <v>7039.5999999999995</v>
      </c>
      <c r="D184" s="32">
        <v>342</v>
      </c>
      <c r="E184" s="32">
        <v>1081.5999999999999</v>
      </c>
      <c r="F184" s="32">
        <v>1123.2</v>
      </c>
      <c r="G184" s="32">
        <f>SUM(F184)</f>
        <v>1123.2</v>
      </c>
      <c r="H184" s="32">
        <f>SUM(G184)</f>
        <v>1123.2</v>
      </c>
      <c r="I184" s="32">
        <f>SUM(H184)</f>
        <v>1123.2</v>
      </c>
      <c r="J184" s="32">
        <f>SUM(I184)</f>
        <v>1123.2</v>
      </c>
      <c r="K184" s="123"/>
    </row>
    <row r="185" spans="1:12" ht="24.75" customHeight="1">
      <c r="A185" s="114" t="s">
        <v>67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6"/>
    </row>
    <row r="186" spans="1:12">
      <c r="A186" s="13"/>
      <c r="B186" s="15" t="s">
        <v>20</v>
      </c>
      <c r="C186" s="37">
        <f>SUM(D186:J186)</f>
        <v>11344</v>
      </c>
      <c r="D186" s="31">
        <f>SUM(D187)</f>
        <v>1500</v>
      </c>
      <c r="E186" s="31">
        <f t="shared" ref="E186:J186" si="85">SUM(E187)</f>
        <v>1575</v>
      </c>
      <c r="F186" s="31">
        <f t="shared" si="85"/>
        <v>1653.8</v>
      </c>
      <c r="G186" s="31">
        <f t="shared" si="85"/>
        <v>1653.8</v>
      </c>
      <c r="H186" s="31">
        <f t="shared" si="85"/>
        <v>1653.8</v>
      </c>
      <c r="I186" s="31">
        <f t="shared" si="85"/>
        <v>1653.8</v>
      </c>
      <c r="J186" s="31">
        <f t="shared" si="85"/>
        <v>1653.8</v>
      </c>
      <c r="K186" s="112">
        <v>51</v>
      </c>
    </row>
    <row r="187" spans="1:12">
      <c r="A187" s="11"/>
      <c r="B187" s="16" t="s">
        <v>4</v>
      </c>
      <c r="C187" s="34">
        <f>SUM(D187:J187)</f>
        <v>11344</v>
      </c>
      <c r="D187" s="32">
        <v>1500</v>
      </c>
      <c r="E187" s="32">
        <v>1575</v>
      </c>
      <c r="F187" s="32">
        <v>1653.8</v>
      </c>
      <c r="G187" s="32">
        <f>SUM(F187)</f>
        <v>1653.8</v>
      </c>
      <c r="H187" s="32">
        <f>SUM(G187)</f>
        <v>1653.8</v>
      </c>
      <c r="I187" s="32">
        <f>SUM(H187)</f>
        <v>1653.8</v>
      </c>
      <c r="J187" s="32">
        <f>SUM(I187)</f>
        <v>1653.8</v>
      </c>
      <c r="K187" s="123"/>
    </row>
    <row r="188" spans="1:12" ht="28.5" customHeight="1">
      <c r="A188" s="114" t="s">
        <v>62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6"/>
    </row>
    <row r="189" spans="1:12">
      <c r="A189" s="13"/>
      <c r="B189" s="15" t="s">
        <v>20</v>
      </c>
      <c r="C189" s="37">
        <f>SUM(D189:J189)</f>
        <v>7562.5</v>
      </c>
      <c r="D189" s="31">
        <f>SUM(D190)</f>
        <v>1000</v>
      </c>
      <c r="E189" s="31">
        <f t="shared" ref="E189:J189" si="86">SUM(E190)</f>
        <v>1050</v>
      </c>
      <c r="F189" s="31">
        <f t="shared" si="86"/>
        <v>1102.5</v>
      </c>
      <c r="G189" s="31">
        <f t="shared" si="86"/>
        <v>1102.5</v>
      </c>
      <c r="H189" s="31">
        <f t="shared" si="86"/>
        <v>1102.5</v>
      </c>
      <c r="I189" s="31">
        <f t="shared" si="86"/>
        <v>1102.5</v>
      </c>
      <c r="J189" s="31">
        <f t="shared" si="86"/>
        <v>1102.5</v>
      </c>
      <c r="K189" s="112">
        <v>51</v>
      </c>
    </row>
    <row r="190" spans="1:12">
      <c r="A190" s="11"/>
      <c r="B190" s="16" t="s">
        <v>4</v>
      </c>
      <c r="C190" s="34">
        <f>SUM(D190:J190)</f>
        <v>7562.5</v>
      </c>
      <c r="D190" s="32">
        <v>1000</v>
      </c>
      <c r="E190" s="32">
        <v>1050</v>
      </c>
      <c r="F190" s="32">
        <v>1102.5</v>
      </c>
      <c r="G190" s="32">
        <f>SUM(F190)</f>
        <v>1102.5</v>
      </c>
      <c r="H190" s="32">
        <f>SUM(G190)</f>
        <v>1102.5</v>
      </c>
      <c r="I190" s="32">
        <f>SUM(H190)</f>
        <v>1102.5</v>
      </c>
      <c r="J190" s="32">
        <f>SUM(I190)</f>
        <v>1102.5</v>
      </c>
      <c r="K190" s="123"/>
    </row>
    <row r="191" spans="1:12" ht="24" customHeight="1">
      <c r="A191" s="114" t="s">
        <v>63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6"/>
    </row>
    <row r="192" spans="1:12">
      <c r="A192" s="13"/>
      <c r="B192" s="15" t="s">
        <v>20</v>
      </c>
      <c r="C192" s="31">
        <f>SUM(C193)</f>
        <v>9830</v>
      </c>
      <c r="D192" s="31">
        <f>SUM(D193)</f>
        <v>1300</v>
      </c>
      <c r="E192" s="31">
        <f t="shared" ref="E192:J192" si="87">SUM(E193)</f>
        <v>1365</v>
      </c>
      <c r="F192" s="31">
        <f t="shared" si="87"/>
        <v>1433</v>
      </c>
      <c r="G192" s="31">
        <f t="shared" si="87"/>
        <v>1433</v>
      </c>
      <c r="H192" s="31">
        <f t="shared" si="87"/>
        <v>1433</v>
      </c>
      <c r="I192" s="31">
        <f t="shared" si="87"/>
        <v>1433</v>
      </c>
      <c r="J192" s="31">
        <f t="shared" si="87"/>
        <v>1433</v>
      </c>
      <c r="K192" s="112">
        <v>51</v>
      </c>
    </row>
    <row r="193" spans="1:172">
      <c r="A193" s="11"/>
      <c r="B193" s="16" t="s">
        <v>4</v>
      </c>
      <c r="C193" s="34">
        <f>SUM(D193:J193)</f>
        <v>9830</v>
      </c>
      <c r="D193" s="32">
        <v>1300</v>
      </c>
      <c r="E193" s="32">
        <v>1365</v>
      </c>
      <c r="F193" s="32">
        <v>1433</v>
      </c>
      <c r="G193" s="32">
        <f>SUM(F193)</f>
        <v>1433</v>
      </c>
      <c r="H193" s="32">
        <f>SUM(G193)</f>
        <v>1433</v>
      </c>
      <c r="I193" s="32">
        <f>SUM(H193)</f>
        <v>1433</v>
      </c>
      <c r="J193" s="32">
        <f>SUM(I193)</f>
        <v>1433</v>
      </c>
      <c r="K193" s="113"/>
    </row>
    <row r="194" spans="1:172" ht="14.25" customHeight="1">
      <c r="A194" s="127" t="s">
        <v>92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9"/>
    </row>
    <row r="195" spans="1:172" ht="15.75" customHeight="1">
      <c r="A195" s="66"/>
      <c r="B195" s="35" t="s">
        <v>20</v>
      </c>
      <c r="C195" s="33">
        <f>SUM(C196:C198)</f>
        <v>28500</v>
      </c>
      <c r="D195" s="33">
        <f>SUM(D196:D198)</f>
        <v>3750</v>
      </c>
      <c r="E195" s="33">
        <f t="shared" ref="E195:J195" si="88">SUM(E196:E198)</f>
        <v>3950</v>
      </c>
      <c r="F195" s="33">
        <f t="shared" si="88"/>
        <v>4160</v>
      </c>
      <c r="G195" s="33">
        <f t="shared" si="88"/>
        <v>4160</v>
      </c>
      <c r="H195" s="33">
        <f t="shared" si="88"/>
        <v>4160</v>
      </c>
      <c r="I195" s="33">
        <f t="shared" si="88"/>
        <v>4160</v>
      </c>
      <c r="J195" s="33">
        <f t="shared" si="88"/>
        <v>4160</v>
      </c>
      <c r="K195" s="112">
        <v>50</v>
      </c>
    </row>
    <row r="196" spans="1:172" ht="15" customHeight="1">
      <c r="A196" s="66"/>
      <c r="B196" s="36" t="s">
        <v>4</v>
      </c>
      <c r="C196" s="34">
        <f>SUM(D196:J196)</f>
        <v>28500</v>
      </c>
      <c r="D196" s="32">
        <v>3750</v>
      </c>
      <c r="E196" s="32">
        <v>3950</v>
      </c>
      <c r="F196" s="32">
        <v>4160</v>
      </c>
      <c r="G196" s="32">
        <v>4160</v>
      </c>
      <c r="H196" s="32">
        <v>4160</v>
      </c>
      <c r="I196" s="32">
        <v>4160</v>
      </c>
      <c r="J196" s="32">
        <v>4160</v>
      </c>
      <c r="K196" s="123"/>
    </row>
    <row r="197" spans="1:172">
      <c r="A197" s="66"/>
      <c r="B197" s="36" t="s">
        <v>93</v>
      </c>
      <c r="C197" s="34">
        <f>SUM(D197:J197)</f>
        <v>0</v>
      </c>
      <c r="D197" s="32">
        <v>0</v>
      </c>
      <c r="E197" s="32">
        <v>0</v>
      </c>
      <c r="F197" s="32">
        <v>0</v>
      </c>
      <c r="G197" s="32">
        <f>F197*1</f>
        <v>0</v>
      </c>
      <c r="H197" s="32">
        <f>G197*1</f>
        <v>0</v>
      </c>
      <c r="I197" s="32">
        <f>H197*1</f>
        <v>0</v>
      </c>
      <c r="J197" s="32">
        <f>I197*1</f>
        <v>0</v>
      </c>
      <c r="K197" s="123"/>
    </row>
    <row r="198" spans="1:172" ht="25.5">
      <c r="A198" s="65"/>
      <c r="B198" s="36" t="s">
        <v>94</v>
      </c>
      <c r="C198" s="34">
        <f>SUM(D198:J198)</f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113"/>
    </row>
    <row r="199" spans="1:172" ht="12.75" customHeight="1">
      <c r="A199" s="161" t="s">
        <v>85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</row>
    <row r="200" spans="1:172" s="8" customFormat="1" ht="27">
      <c r="A200" s="74"/>
      <c r="B200" s="73" t="s">
        <v>47</v>
      </c>
      <c r="C200" s="90">
        <f>SUM(C201)</f>
        <v>8819.9</v>
      </c>
      <c r="D200" s="90">
        <f>SUM(D201)</f>
        <v>1205</v>
      </c>
      <c r="E200" s="90">
        <f t="shared" ref="E200:J200" si="89">SUM(E201)</f>
        <v>1422.4</v>
      </c>
      <c r="F200" s="90">
        <f t="shared" si="89"/>
        <v>1238.4999999999998</v>
      </c>
      <c r="G200" s="90">
        <f t="shared" si="89"/>
        <v>1238.4999999999998</v>
      </c>
      <c r="H200" s="90">
        <f t="shared" si="89"/>
        <v>1238.4999999999998</v>
      </c>
      <c r="I200" s="90">
        <f t="shared" si="89"/>
        <v>1238.4999999999998</v>
      </c>
      <c r="J200" s="90">
        <f t="shared" si="89"/>
        <v>1238.4999999999998</v>
      </c>
      <c r="K200" s="77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</row>
    <row r="201" spans="1:172" s="8" customFormat="1">
      <c r="A201" s="74"/>
      <c r="B201" s="70" t="s">
        <v>4</v>
      </c>
      <c r="C201" s="71">
        <f>SUM(D201:J201)</f>
        <v>8819.9</v>
      </c>
      <c r="D201" s="71">
        <f>SUM(D213)</f>
        <v>1205</v>
      </c>
      <c r="E201" s="71">
        <f t="shared" ref="E201:J201" si="90">SUM(E213)</f>
        <v>1422.4</v>
      </c>
      <c r="F201" s="71">
        <f t="shared" si="90"/>
        <v>1238.4999999999998</v>
      </c>
      <c r="G201" s="71">
        <f t="shared" si="90"/>
        <v>1238.4999999999998</v>
      </c>
      <c r="H201" s="71">
        <f t="shared" si="90"/>
        <v>1238.4999999999998</v>
      </c>
      <c r="I201" s="71">
        <f t="shared" si="90"/>
        <v>1238.4999999999998</v>
      </c>
      <c r="J201" s="71">
        <f t="shared" si="90"/>
        <v>1238.4999999999998</v>
      </c>
      <c r="K201" s="75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</row>
    <row r="202" spans="1:172" ht="12.75" customHeight="1">
      <c r="A202" s="120" t="s">
        <v>11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2"/>
    </row>
    <row r="203" spans="1:172" ht="40.5">
      <c r="A203" s="74"/>
      <c r="B203" s="73" t="s">
        <v>39</v>
      </c>
      <c r="C203" s="85">
        <v>0</v>
      </c>
      <c r="D203" s="85">
        <v>0</v>
      </c>
      <c r="E203" s="85">
        <v>0</v>
      </c>
      <c r="F203" s="85">
        <v>0</v>
      </c>
      <c r="G203" s="85">
        <v>0</v>
      </c>
      <c r="H203" s="85">
        <v>0</v>
      </c>
      <c r="I203" s="86">
        <v>0</v>
      </c>
      <c r="J203" s="86">
        <v>0</v>
      </c>
      <c r="K203" s="87"/>
    </row>
    <row r="204" spans="1:172">
      <c r="A204" s="74"/>
      <c r="B204" s="70" t="s">
        <v>4</v>
      </c>
      <c r="C204" s="88">
        <v>0</v>
      </c>
      <c r="D204" s="88">
        <v>0</v>
      </c>
      <c r="E204" s="88">
        <v>0</v>
      </c>
      <c r="F204" s="88">
        <v>0</v>
      </c>
      <c r="G204" s="88">
        <v>0</v>
      </c>
      <c r="H204" s="88">
        <v>0</v>
      </c>
      <c r="I204" s="88">
        <v>0</v>
      </c>
      <c r="J204" s="88">
        <v>0</v>
      </c>
      <c r="K204" s="75"/>
    </row>
    <row r="205" spans="1:172" ht="12.75" customHeight="1">
      <c r="A205" s="109" t="s">
        <v>12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</row>
    <row r="206" spans="1:172" ht="54">
      <c r="A206" s="11"/>
      <c r="B206" s="15" t="s">
        <v>41</v>
      </c>
      <c r="C206" s="105">
        <f>SUM(C207)</f>
        <v>0</v>
      </c>
      <c r="D206" s="105">
        <f t="shared" ref="D206:J206" si="91">SUM(D207)</f>
        <v>0</v>
      </c>
      <c r="E206" s="105">
        <f t="shared" si="91"/>
        <v>0</v>
      </c>
      <c r="F206" s="105">
        <f t="shared" si="91"/>
        <v>0</v>
      </c>
      <c r="G206" s="105">
        <f t="shared" si="91"/>
        <v>0</v>
      </c>
      <c r="H206" s="105">
        <f t="shared" si="91"/>
        <v>0</v>
      </c>
      <c r="I206" s="105">
        <f t="shared" si="91"/>
        <v>0</v>
      </c>
      <c r="J206" s="105">
        <f t="shared" si="91"/>
        <v>0</v>
      </c>
      <c r="K206" s="1"/>
    </row>
    <row r="207" spans="1:172">
      <c r="A207" s="11"/>
      <c r="B207" s="22" t="s">
        <v>4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6"/>
    </row>
    <row r="208" spans="1:172" ht="12" customHeight="1">
      <c r="A208" s="109" t="s">
        <v>13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1"/>
    </row>
    <row r="209" spans="1:11">
      <c r="A209" s="13"/>
      <c r="B209" s="15" t="s">
        <v>10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13"/>
    </row>
    <row r="210" spans="1:11">
      <c r="A210" s="11"/>
      <c r="B210" s="22" t="s">
        <v>4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1"/>
    </row>
    <row r="211" spans="1:11" ht="15" customHeight="1">
      <c r="A211" s="120" t="s">
        <v>23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122"/>
    </row>
    <row r="212" spans="1:11">
      <c r="A212" s="89"/>
      <c r="B212" s="73" t="s">
        <v>10</v>
      </c>
      <c r="C212" s="90">
        <f>SUM(C213)</f>
        <v>8819.9</v>
      </c>
      <c r="D212" s="90">
        <f>SUM(D213)</f>
        <v>1205</v>
      </c>
      <c r="E212" s="90">
        <f t="shared" ref="E212:J212" si="92">SUM(E213)</f>
        <v>1422.4</v>
      </c>
      <c r="F212" s="90">
        <f t="shared" si="92"/>
        <v>1238.4999999999998</v>
      </c>
      <c r="G212" s="90">
        <f t="shared" si="92"/>
        <v>1238.4999999999998</v>
      </c>
      <c r="H212" s="90">
        <f t="shared" si="92"/>
        <v>1238.4999999999998</v>
      </c>
      <c r="I212" s="90">
        <f t="shared" si="92"/>
        <v>1238.4999999999998</v>
      </c>
      <c r="J212" s="90">
        <f t="shared" si="92"/>
        <v>1238.4999999999998</v>
      </c>
      <c r="K212" s="98"/>
    </row>
    <row r="213" spans="1:11">
      <c r="A213" s="74"/>
      <c r="B213" s="94" t="s">
        <v>4</v>
      </c>
      <c r="C213" s="71">
        <f>SUM(D213:J213)</f>
        <v>8819.9</v>
      </c>
      <c r="D213" s="71">
        <f t="shared" ref="D213:J213" si="93">SUM(D216+D231)</f>
        <v>1205</v>
      </c>
      <c r="E213" s="71">
        <f t="shared" si="93"/>
        <v>1422.4</v>
      </c>
      <c r="F213" s="71">
        <f t="shared" si="93"/>
        <v>1238.4999999999998</v>
      </c>
      <c r="G213" s="71">
        <f t="shared" si="93"/>
        <v>1238.4999999999998</v>
      </c>
      <c r="H213" s="71">
        <f t="shared" si="93"/>
        <v>1238.4999999999998</v>
      </c>
      <c r="I213" s="71">
        <f t="shared" si="93"/>
        <v>1238.4999999999998</v>
      </c>
      <c r="J213" s="71">
        <f t="shared" si="93"/>
        <v>1238.4999999999998</v>
      </c>
      <c r="K213" s="75"/>
    </row>
    <row r="214" spans="1:11" ht="15" customHeight="1">
      <c r="A214" s="127" t="s">
        <v>91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6"/>
    </row>
    <row r="215" spans="1:11">
      <c r="A215" s="13"/>
      <c r="B215" s="15" t="s">
        <v>42</v>
      </c>
      <c r="C215" s="23">
        <f>SUM(C216)</f>
        <v>8441.9</v>
      </c>
      <c r="D215" s="31">
        <f>SUM(D216)</f>
        <v>1155</v>
      </c>
      <c r="E215" s="23">
        <f t="shared" ref="E215:J215" si="94">SUM(E216)</f>
        <v>1369.9</v>
      </c>
      <c r="F215" s="23">
        <f t="shared" si="94"/>
        <v>1183.3999999999999</v>
      </c>
      <c r="G215" s="23">
        <f t="shared" si="94"/>
        <v>1183.3999999999999</v>
      </c>
      <c r="H215" s="23">
        <f t="shared" si="94"/>
        <v>1183.3999999999999</v>
      </c>
      <c r="I215" s="23">
        <f t="shared" si="94"/>
        <v>1183.3999999999999</v>
      </c>
      <c r="J215" s="23">
        <f t="shared" si="94"/>
        <v>1183.3999999999999</v>
      </c>
      <c r="K215" s="112"/>
    </row>
    <row r="216" spans="1:11">
      <c r="A216" s="11"/>
      <c r="B216" s="16" t="s">
        <v>4</v>
      </c>
      <c r="C216" s="30">
        <f>SUM(D216:J216)</f>
        <v>8441.9</v>
      </c>
      <c r="D216" s="29">
        <f>SUM(D219+D222+D225+D228)</f>
        <v>1155</v>
      </c>
      <c r="E216" s="29">
        <f t="shared" ref="E216:J216" si="95">SUM(E219+E222+E225+E228)</f>
        <v>1369.9</v>
      </c>
      <c r="F216" s="29">
        <f t="shared" si="95"/>
        <v>1183.3999999999999</v>
      </c>
      <c r="G216" s="29">
        <f t="shared" si="95"/>
        <v>1183.3999999999999</v>
      </c>
      <c r="H216" s="29">
        <f t="shared" si="95"/>
        <v>1183.3999999999999</v>
      </c>
      <c r="I216" s="29">
        <f t="shared" si="95"/>
        <v>1183.3999999999999</v>
      </c>
      <c r="J216" s="29">
        <f t="shared" si="95"/>
        <v>1183.3999999999999</v>
      </c>
      <c r="K216" s="113"/>
    </row>
    <row r="217" spans="1:11" ht="15" customHeight="1">
      <c r="A217" s="124" t="s">
        <v>70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6"/>
    </row>
    <row r="218" spans="1:11">
      <c r="A218" s="5"/>
      <c r="B218" s="51" t="s">
        <v>69</v>
      </c>
      <c r="C218" s="52">
        <f>SUM(C219)</f>
        <v>204.40000000000003</v>
      </c>
      <c r="D218" s="53">
        <f>SUM(D219)</f>
        <v>27</v>
      </c>
      <c r="E218" s="53">
        <f t="shared" ref="E218:J218" si="96">SUM(E219)</f>
        <v>28.4</v>
      </c>
      <c r="F218" s="53">
        <f t="shared" si="96"/>
        <v>29.8</v>
      </c>
      <c r="G218" s="53">
        <f t="shared" si="96"/>
        <v>29.8</v>
      </c>
      <c r="H218" s="53">
        <f t="shared" si="96"/>
        <v>29.8</v>
      </c>
      <c r="I218" s="53">
        <f t="shared" si="96"/>
        <v>29.8</v>
      </c>
      <c r="J218" s="53">
        <f t="shared" si="96"/>
        <v>29.8</v>
      </c>
      <c r="K218" s="112">
        <v>55</v>
      </c>
    </row>
    <row r="219" spans="1:11">
      <c r="A219" s="5"/>
      <c r="B219" s="16" t="s">
        <v>4</v>
      </c>
      <c r="C219" s="30">
        <f>SUM(D219:J219)</f>
        <v>204.40000000000003</v>
      </c>
      <c r="D219" s="29">
        <v>27</v>
      </c>
      <c r="E219" s="29">
        <v>28.4</v>
      </c>
      <c r="F219" s="29">
        <v>29.8</v>
      </c>
      <c r="G219" s="29">
        <f>SUM(F219)</f>
        <v>29.8</v>
      </c>
      <c r="H219" s="29">
        <f>SUM(G219)</f>
        <v>29.8</v>
      </c>
      <c r="I219" s="29">
        <f>SUM(H219)</f>
        <v>29.8</v>
      </c>
      <c r="J219" s="29">
        <f>SUM(I219)</f>
        <v>29.8</v>
      </c>
      <c r="K219" s="113"/>
    </row>
    <row r="220" spans="1:11" ht="15" customHeight="1">
      <c r="A220" s="158" t="s">
        <v>71</v>
      </c>
      <c r="B220" s="159"/>
      <c r="C220" s="159"/>
      <c r="D220" s="159"/>
      <c r="E220" s="159"/>
      <c r="F220" s="159"/>
      <c r="G220" s="159"/>
      <c r="H220" s="159"/>
      <c r="I220" s="159"/>
      <c r="J220" s="159"/>
      <c r="K220" s="160"/>
    </row>
    <row r="221" spans="1:11">
      <c r="A221" s="5"/>
      <c r="B221" s="51" t="s">
        <v>69</v>
      </c>
      <c r="C221" s="52">
        <f>SUM(C222)</f>
        <v>983</v>
      </c>
      <c r="D221" s="53">
        <f>SUM(D222)</f>
        <v>130</v>
      </c>
      <c r="E221" s="53">
        <f t="shared" ref="E221:J221" si="97">SUM(E222)</f>
        <v>136.5</v>
      </c>
      <c r="F221" s="53">
        <f t="shared" si="97"/>
        <v>143.30000000000001</v>
      </c>
      <c r="G221" s="53">
        <f t="shared" si="97"/>
        <v>143.30000000000001</v>
      </c>
      <c r="H221" s="53">
        <f t="shared" si="97"/>
        <v>143.30000000000001</v>
      </c>
      <c r="I221" s="53">
        <f t="shared" si="97"/>
        <v>143.30000000000001</v>
      </c>
      <c r="J221" s="53">
        <f t="shared" si="97"/>
        <v>143.30000000000001</v>
      </c>
      <c r="K221" s="112">
        <v>56</v>
      </c>
    </row>
    <row r="222" spans="1:11">
      <c r="A222" s="5"/>
      <c r="B222" s="16" t="s">
        <v>4</v>
      </c>
      <c r="C222" s="30">
        <f>SUM(D222:J222)</f>
        <v>983</v>
      </c>
      <c r="D222" s="29">
        <v>130</v>
      </c>
      <c r="E222" s="29">
        <v>136.5</v>
      </c>
      <c r="F222" s="29">
        <v>143.30000000000001</v>
      </c>
      <c r="G222" s="29">
        <f>SUM(F222)</f>
        <v>143.30000000000001</v>
      </c>
      <c r="H222" s="29">
        <f>SUM(G222)</f>
        <v>143.30000000000001</v>
      </c>
      <c r="I222" s="29">
        <f>SUM(H222)</f>
        <v>143.30000000000001</v>
      </c>
      <c r="J222" s="29">
        <f>SUM(I222)</f>
        <v>143.30000000000001</v>
      </c>
      <c r="K222" s="113"/>
    </row>
    <row r="223" spans="1:11">
      <c r="A223" s="155" t="s">
        <v>72</v>
      </c>
      <c r="B223" s="156"/>
      <c r="C223" s="156"/>
      <c r="D223" s="156"/>
      <c r="E223" s="156"/>
      <c r="F223" s="156"/>
      <c r="G223" s="156"/>
      <c r="H223" s="156"/>
      <c r="I223" s="156"/>
      <c r="J223" s="156"/>
      <c r="K223" s="157"/>
    </row>
    <row r="224" spans="1:11">
      <c r="A224" s="5"/>
      <c r="B224" s="51" t="s">
        <v>69</v>
      </c>
      <c r="C224" s="52">
        <f>SUM(C225)</f>
        <v>6498</v>
      </c>
      <c r="D224" s="53">
        <f>SUM(D225)</f>
        <v>898</v>
      </c>
      <c r="E224" s="53">
        <f t="shared" ref="E224:J224" si="98">SUM(E225)</f>
        <v>1100</v>
      </c>
      <c r="F224" s="53">
        <f t="shared" si="98"/>
        <v>900</v>
      </c>
      <c r="G224" s="53">
        <f t="shared" si="98"/>
        <v>900</v>
      </c>
      <c r="H224" s="53">
        <f t="shared" si="98"/>
        <v>900</v>
      </c>
      <c r="I224" s="53">
        <f t="shared" si="98"/>
        <v>900</v>
      </c>
      <c r="J224" s="53">
        <f t="shared" si="98"/>
        <v>900</v>
      </c>
      <c r="K224" s="112">
        <v>57</v>
      </c>
    </row>
    <row r="225" spans="1:11">
      <c r="A225" s="5"/>
      <c r="B225" s="16" t="s">
        <v>4</v>
      </c>
      <c r="C225" s="30">
        <f>SUM(D225:J225)</f>
        <v>6498</v>
      </c>
      <c r="D225" s="29">
        <v>898</v>
      </c>
      <c r="E225" s="29">
        <v>1100</v>
      </c>
      <c r="F225" s="29">
        <v>900</v>
      </c>
      <c r="G225" s="29">
        <f>SUM(F225)</f>
        <v>900</v>
      </c>
      <c r="H225" s="29">
        <f>SUM(G225)</f>
        <v>900</v>
      </c>
      <c r="I225" s="29">
        <f>SUM(H225)</f>
        <v>900</v>
      </c>
      <c r="J225" s="29">
        <f>SUM(I225)</f>
        <v>900</v>
      </c>
      <c r="K225" s="113"/>
    </row>
    <row r="226" spans="1:11">
      <c r="A226" s="155" t="s">
        <v>73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7"/>
    </row>
    <row r="227" spans="1:11">
      <c r="A227" s="5"/>
      <c r="B227" s="51" t="s">
        <v>69</v>
      </c>
      <c r="C227" s="52">
        <f>SUM(C228)</f>
        <v>756.49999999999989</v>
      </c>
      <c r="D227" s="53">
        <f>SUM(D228)</f>
        <v>100</v>
      </c>
      <c r="E227" s="53">
        <f t="shared" ref="E227:J227" si="99">SUM(E228)</f>
        <v>105</v>
      </c>
      <c r="F227" s="53">
        <f t="shared" si="99"/>
        <v>110.3</v>
      </c>
      <c r="G227" s="53">
        <f t="shared" si="99"/>
        <v>110.3</v>
      </c>
      <c r="H227" s="53">
        <f t="shared" si="99"/>
        <v>110.3</v>
      </c>
      <c r="I227" s="53">
        <f t="shared" si="99"/>
        <v>110.3</v>
      </c>
      <c r="J227" s="53">
        <f t="shared" si="99"/>
        <v>110.3</v>
      </c>
      <c r="K227" s="112">
        <v>59</v>
      </c>
    </row>
    <row r="228" spans="1:11">
      <c r="A228" s="5"/>
      <c r="B228" s="16" t="s">
        <v>4</v>
      </c>
      <c r="C228" s="30">
        <f>SUM(D228:J228)</f>
        <v>756.49999999999989</v>
      </c>
      <c r="D228" s="29">
        <v>100</v>
      </c>
      <c r="E228" s="29">
        <v>105</v>
      </c>
      <c r="F228" s="29">
        <v>110.3</v>
      </c>
      <c r="G228" s="29">
        <v>110.3</v>
      </c>
      <c r="H228" s="29">
        <f>SUM(G228)</f>
        <v>110.3</v>
      </c>
      <c r="I228" s="29">
        <f>SUM(H228)</f>
        <v>110.3</v>
      </c>
      <c r="J228" s="29">
        <f>SUM(I228)</f>
        <v>110.3</v>
      </c>
      <c r="K228" s="113"/>
    </row>
    <row r="229" spans="1:11" ht="27.75" customHeight="1">
      <c r="A229" s="127" t="s">
        <v>90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6"/>
    </row>
    <row r="230" spans="1:11">
      <c r="A230" s="13"/>
      <c r="B230" s="15" t="s">
        <v>42</v>
      </c>
      <c r="C230" s="57">
        <f>SUM(C231)</f>
        <v>378.00000000000006</v>
      </c>
      <c r="D230" s="57">
        <f>SUM(D231)</f>
        <v>50</v>
      </c>
      <c r="E230" s="57">
        <f t="shared" ref="E230:J230" si="100">SUM(E231)</f>
        <v>52.5</v>
      </c>
      <c r="F230" s="57">
        <f t="shared" si="100"/>
        <v>55.1</v>
      </c>
      <c r="G230" s="57">
        <f t="shared" si="100"/>
        <v>55.1</v>
      </c>
      <c r="H230" s="57">
        <f t="shared" si="100"/>
        <v>55.1</v>
      </c>
      <c r="I230" s="57">
        <f t="shared" si="100"/>
        <v>55.1</v>
      </c>
      <c r="J230" s="57">
        <f t="shared" si="100"/>
        <v>55.1</v>
      </c>
      <c r="K230" s="112"/>
    </row>
    <row r="231" spans="1:11">
      <c r="A231" s="49"/>
      <c r="B231" s="54" t="s">
        <v>4</v>
      </c>
      <c r="C231" s="56">
        <f>SUM(D231:J231)</f>
        <v>378.00000000000006</v>
      </c>
      <c r="D231" s="56">
        <f>SUM(D234)</f>
        <v>50</v>
      </c>
      <c r="E231" s="56">
        <f t="shared" ref="E231:J231" si="101">SUM(E234)</f>
        <v>52.5</v>
      </c>
      <c r="F231" s="56">
        <f t="shared" si="101"/>
        <v>55.1</v>
      </c>
      <c r="G231" s="56">
        <f t="shared" si="101"/>
        <v>55.1</v>
      </c>
      <c r="H231" s="56">
        <f t="shared" si="101"/>
        <v>55.1</v>
      </c>
      <c r="I231" s="56">
        <f t="shared" si="101"/>
        <v>55.1</v>
      </c>
      <c r="J231" s="56">
        <f t="shared" si="101"/>
        <v>55.1</v>
      </c>
      <c r="K231" s="123"/>
    </row>
    <row r="232" spans="1:11">
      <c r="A232" s="124" t="s">
        <v>78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6"/>
    </row>
    <row r="233" spans="1:11">
      <c r="A233" s="106"/>
      <c r="B233" s="17" t="s">
        <v>42</v>
      </c>
      <c r="C233" s="107">
        <f>SUM(C234)</f>
        <v>378.00000000000006</v>
      </c>
      <c r="D233" s="108">
        <f>SUM(D234)</f>
        <v>50</v>
      </c>
      <c r="E233" s="108">
        <f t="shared" ref="E233:J233" si="102">SUM(E234)</f>
        <v>52.5</v>
      </c>
      <c r="F233" s="108">
        <f t="shared" si="102"/>
        <v>55.1</v>
      </c>
      <c r="G233" s="108">
        <f t="shared" si="102"/>
        <v>55.1</v>
      </c>
      <c r="H233" s="108">
        <f t="shared" si="102"/>
        <v>55.1</v>
      </c>
      <c r="I233" s="108">
        <f t="shared" si="102"/>
        <v>55.1</v>
      </c>
      <c r="J233" s="108">
        <f t="shared" si="102"/>
        <v>55.1</v>
      </c>
      <c r="K233" s="112">
        <v>60</v>
      </c>
    </row>
    <row r="234" spans="1:11">
      <c r="A234" s="5"/>
      <c r="B234" s="16" t="s">
        <v>4</v>
      </c>
      <c r="C234" s="30">
        <f>SUM(D234:J234)</f>
        <v>378.00000000000006</v>
      </c>
      <c r="D234" s="29">
        <v>50</v>
      </c>
      <c r="E234" s="29">
        <v>52.5</v>
      </c>
      <c r="F234" s="29">
        <v>55.1</v>
      </c>
      <c r="G234" s="29">
        <v>55.1</v>
      </c>
      <c r="H234" s="29">
        <f>SUM(G234)</f>
        <v>55.1</v>
      </c>
      <c r="I234" s="29">
        <f>SUM(H234)</f>
        <v>55.1</v>
      </c>
      <c r="J234" s="29">
        <f>SUM(I234)</f>
        <v>55.1</v>
      </c>
      <c r="K234" s="113"/>
    </row>
    <row r="235" spans="1:11" ht="15.75">
      <c r="A235" s="136" t="s">
        <v>86</v>
      </c>
      <c r="B235" s="137"/>
      <c r="C235" s="137"/>
      <c r="D235" s="137"/>
      <c r="E235" s="137"/>
      <c r="F235" s="137"/>
      <c r="G235" s="137"/>
      <c r="H235" s="137"/>
      <c r="I235" s="137"/>
      <c r="J235" s="137"/>
      <c r="K235" s="138"/>
    </row>
    <row r="236" spans="1:11" ht="27">
      <c r="A236" s="74"/>
      <c r="B236" s="73" t="s">
        <v>48</v>
      </c>
      <c r="C236" s="100">
        <f t="shared" ref="C236:J237" si="103">C239+C248</f>
        <v>21946.6</v>
      </c>
      <c r="D236" s="90">
        <f t="shared" si="103"/>
        <v>2902</v>
      </c>
      <c r="E236" s="90">
        <f t="shared" si="103"/>
        <v>3047.1</v>
      </c>
      <c r="F236" s="90">
        <f t="shared" si="103"/>
        <v>3199.5</v>
      </c>
      <c r="G236" s="90">
        <f t="shared" si="103"/>
        <v>3199.5</v>
      </c>
      <c r="H236" s="90">
        <f t="shared" si="103"/>
        <v>3199.5</v>
      </c>
      <c r="I236" s="90">
        <f t="shared" si="103"/>
        <v>3199.5</v>
      </c>
      <c r="J236" s="90">
        <f t="shared" si="103"/>
        <v>3199.5</v>
      </c>
      <c r="K236" s="77"/>
    </row>
    <row r="237" spans="1:11">
      <c r="A237" s="74"/>
      <c r="B237" s="70" t="s">
        <v>4</v>
      </c>
      <c r="C237" s="99">
        <f t="shared" si="103"/>
        <v>21946.6</v>
      </c>
      <c r="D237" s="71">
        <f t="shared" si="103"/>
        <v>2902</v>
      </c>
      <c r="E237" s="71">
        <f t="shared" si="103"/>
        <v>3047.1</v>
      </c>
      <c r="F237" s="71">
        <f t="shared" si="103"/>
        <v>3199.5</v>
      </c>
      <c r="G237" s="71">
        <f t="shared" si="103"/>
        <v>3199.5</v>
      </c>
      <c r="H237" s="71">
        <f t="shared" si="103"/>
        <v>3199.5</v>
      </c>
      <c r="I237" s="71">
        <f t="shared" si="103"/>
        <v>3199.5</v>
      </c>
      <c r="J237" s="71">
        <f t="shared" si="103"/>
        <v>3199.5</v>
      </c>
      <c r="K237" s="75"/>
    </row>
    <row r="238" spans="1:11">
      <c r="A238" s="120" t="s">
        <v>11</v>
      </c>
      <c r="B238" s="121"/>
      <c r="C238" s="121"/>
      <c r="D238" s="121"/>
      <c r="E238" s="121"/>
      <c r="F238" s="121"/>
      <c r="G238" s="121"/>
      <c r="H238" s="121"/>
      <c r="I238" s="121"/>
      <c r="J238" s="121"/>
      <c r="K238" s="122"/>
    </row>
    <row r="239" spans="1:11" ht="40.5">
      <c r="A239" s="74"/>
      <c r="B239" s="73" t="s">
        <v>49</v>
      </c>
      <c r="C239" s="85">
        <v>0</v>
      </c>
      <c r="D239" s="85">
        <v>0</v>
      </c>
      <c r="E239" s="85">
        <v>0</v>
      </c>
      <c r="F239" s="85">
        <v>0</v>
      </c>
      <c r="G239" s="85">
        <v>0</v>
      </c>
      <c r="H239" s="85">
        <v>0</v>
      </c>
      <c r="I239" s="86">
        <v>0</v>
      </c>
      <c r="J239" s="86">
        <v>0</v>
      </c>
      <c r="K239" s="87"/>
    </row>
    <row r="240" spans="1:11">
      <c r="A240" s="74"/>
      <c r="B240" s="70" t="s">
        <v>4</v>
      </c>
      <c r="C240" s="88">
        <v>0</v>
      </c>
      <c r="D240" s="88">
        <v>0</v>
      </c>
      <c r="E240" s="88">
        <v>0</v>
      </c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75"/>
    </row>
    <row r="241" spans="1:14">
      <c r="A241" s="109" t="s">
        <v>12</v>
      </c>
      <c r="B241" s="110"/>
      <c r="C241" s="110"/>
      <c r="D241" s="110"/>
      <c r="E241" s="110"/>
      <c r="F241" s="110"/>
      <c r="G241" s="110"/>
      <c r="H241" s="110"/>
      <c r="I241" s="110"/>
      <c r="J241" s="110"/>
      <c r="K241" s="111"/>
    </row>
    <row r="242" spans="1:14" ht="54">
      <c r="A242" s="21"/>
      <c r="B242" s="15" t="s">
        <v>41</v>
      </c>
      <c r="C242" s="28">
        <f t="shared" ref="C242:J242" si="104">SUM(C243)</f>
        <v>0</v>
      </c>
      <c r="D242" s="28">
        <f t="shared" si="104"/>
        <v>0</v>
      </c>
      <c r="E242" s="28">
        <f t="shared" si="104"/>
        <v>0</v>
      </c>
      <c r="F242" s="28">
        <f t="shared" si="104"/>
        <v>0</v>
      </c>
      <c r="G242" s="28">
        <f t="shared" si="104"/>
        <v>0</v>
      </c>
      <c r="H242" s="28">
        <f t="shared" si="104"/>
        <v>0</v>
      </c>
      <c r="I242" s="28">
        <f t="shared" si="104"/>
        <v>0</v>
      </c>
      <c r="J242" s="28">
        <f t="shared" si="104"/>
        <v>0</v>
      </c>
      <c r="K242" s="12"/>
    </row>
    <row r="243" spans="1:14">
      <c r="A243" s="11"/>
      <c r="B243" s="22" t="s">
        <v>4</v>
      </c>
      <c r="C243" s="24">
        <f>SUM(D243:J243)</f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6"/>
    </row>
    <row r="244" spans="1:14">
      <c r="A244" s="109" t="s">
        <v>13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1"/>
    </row>
    <row r="245" spans="1:14">
      <c r="A245" s="13"/>
      <c r="B245" s="15" t="s">
        <v>10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13"/>
    </row>
    <row r="246" spans="1:14">
      <c r="A246" s="11"/>
      <c r="B246" s="22" t="s">
        <v>4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1"/>
    </row>
    <row r="247" spans="1:14">
      <c r="A247" s="120" t="s">
        <v>23</v>
      </c>
      <c r="B247" s="121"/>
      <c r="C247" s="121"/>
      <c r="D247" s="121"/>
      <c r="E247" s="121"/>
      <c r="F247" s="121"/>
      <c r="G247" s="121"/>
      <c r="H247" s="121"/>
      <c r="I247" s="121"/>
      <c r="J247" s="121"/>
      <c r="K247" s="122"/>
    </row>
    <row r="248" spans="1:14">
      <c r="A248" s="89"/>
      <c r="B248" s="73" t="s">
        <v>10</v>
      </c>
      <c r="C248" s="90">
        <f t="shared" ref="C248:J248" si="105">SUM(C249)</f>
        <v>21946.6</v>
      </c>
      <c r="D248" s="90">
        <f t="shared" si="105"/>
        <v>2902</v>
      </c>
      <c r="E248" s="90">
        <f t="shared" si="105"/>
        <v>3047.1</v>
      </c>
      <c r="F248" s="90">
        <f t="shared" si="105"/>
        <v>3199.5</v>
      </c>
      <c r="G248" s="90">
        <f t="shared" si="105"/>
        <v>3199.5</v>
      </c>
      <c r="H248" s="90">
        <f t="shared" si="105"/>
        <v>3199.5</v>
      </c>
      <c r="I248" s="90">
        <f t="shared" si="105"/>
        <v>3199.5</v>
      </c>
      <c r="J248" s="90">
        <f t="shared" si="105"/>
        <v>3199.5</v>
      </c>
      <c r="K248" s="98"/>
    </row>
    <row r="249" spans="1:14">
      <c r="A249" s="74"/>
      <c r="B249" s="94" t="s">
        <v>4</v>
      </c>
      <c r="C249" s="71">
        <f>SUM(D249:J249)</f>
        <v>21946.6</v>
      </c>
      <c r="D249" s="71">
        <f>SUM(D252)</f>
        <v>2902</v>
      </c>
      <c r="E249" s="71">
        <f t="shared" ref="E249:J249" si="106">SUM(E252)</f>
        <v>3047.1</v>
      </c>
      <c r="F249" s="71">
        <f t="shared" si="106"/>
        <v>3199.5</v>
      </c>
      <c r="G249" s="71">
        <f t="shared" si="106"/>
        <v>3199.5</v>
      </c>
      <c r="H249" s="71">
        <f t="shared" si="106"/>
        <v>3199.5</v>
      </c>
      <c r="I249" s="71">
        <f t="shared" si="106"/>
        <v>3199.5</v>
      </c>
      <c r="J249" s="71">
        <f t="shared" si="106"/>
        <v>3199.5</v>
      </c>
      <c r="K249" s="75"/>
    </row>
    <row r="250" spans="1:14">
      <c r="A250" s="127" t="s">
        <v>98</v>
      </c>
      <c r="B250" s="115"/>
      <c r="C250" s="115"/>
      <c r="D250" s="115"/>
      <c r="E250" s="115"/>
      <c r="F250" s="115"/>
      <c r="G250" s="115"/>
      <c r="H250" s="115"/>
      <c r="I250" s="115"/>
      <c r="J250" s="115"/>
      <c r="K250" s="116"/>
    </row>
    <row r="251" spans="1:14">
      <c r="A251" s="13"/>
      <c r="B251" s="35" t="s">
        <v>20</v>
      </c>
      <c r="C251" s="33">
        <f t="shared" ref="C251:J251" si="107">SUM(C252:C252)</f>
        <v>21946.6</v>
      </c>
      <c r="D251" s="33">
        <f t="shared" si="107"/>
        <v>2902</v>
      </c>
      <c r="E251" s="33">
        <f t="shared" si="107"/>
        <v>3047.1</v>
      </c>
      <c r="F251" s="33">
        <f t="shared" si="107"/>
        <v>3199.5</v>
      </c>
      <c r="G251" s="33">
        <f t="shared" si="107"/>
        <v>3199.5</v>
      </c>
      <c r="H251" s="33">
        <f t="shared" si="107"/>
        <v>3199.5</v>
      </c>
      <c r="I251" s="33">
        <f t="shared" si="107"/>
        <v>3199.5</v>
      </c>
      <c r="J251" s="33">
        <f t="shared" si="107"/>
        <v>3199.5</v>
      </c>
      <c r="K251" s="112">
        <v>64</v>
      </c>
    </row>
    <row r="252" spans="1:14">
      <c r="A252" s="11"/>
      <c r="B252" s="36" t="s">
        <v>4</v>
      </c>
      <c r="C252" s="40">
        <f>SUM(D252:J252)</f>
        <v>21946.6</v>
      </c>
      <c r="D252" s="40">
        <v>2902</v>
      </c>
      <c r="E252" s="40">
        <v>3047.1</v>
      </c>
      <c r="F252" s="40">
        <v>3199.5</v>
      </c>
      <c r="G252" s="40">
        <f>SUM(F252)</f>
        <v>3199.5</v>
      </c>
      <c r="H252" s="40">
        <f>SUM(G252)</f>
        <v>3199.5</v>
      </c>
      <c r="I252" s="40">
        <f>SUM(H252)</f>
        <v>3199.5</v>
      </c>
      <c r="J252" s="40">
        <f>SUM(I252)</f>
        <v>3199.5</v>
      </c>
      <c r="K252" s="113"/>
    </row>
    <row r="253" spans="1:14" ht="47.25" customHeight="1">
      <c r="A253" s="136" t="s">
        <v>104</v>
      </c>
      <c r="B253" s="137"/>
      <c r="C253" s="137"/>
      <c r="D253" s="137"/>
      <c r="E253" s="137"/>
      <c r="F253" s="137"/>
      <c r="G253" s="137"/>
      <c r="H253" s="137"/>
      <c r="I253" s="137"/>
      <c r="J253" s="137"/>
      <c r="K253" s="138"/>
    </row>
    <row r="254" spans="1:14" ht="27">
      <c r="A254" s="74"/>
      <c r="B254" s="73" t="s">
        <v>50</v>
      </c>
      <c r="C254" s="90">
        <f>SUM(C255:C256)</f>
        <v>73609.8</v>
      </c>
      <c r="D254" s="90">
        <f>SUM(D255:D256)</f>
        <v>9879.7999999999993</v>
      </c>
      <c r="E254" s="90">
        <f t="shared" ref="E254:J254" si="108">SUM(E255:E256)</f>
        <v>10199.5</v>
      </c>
      <c r="F254" s="90">
        <f t="shared" si="108"/>
        <v>10706.1</v>
      </c>
      <c r="G254" s="90">
        <f t="shared" si="108"/>
        <v>10706.1</v>
      </c>
      <c r="H254" s="90">
        <f t="shared" si="108"/>
        <v>10706.1</v>
      </c>
      <c r="I254" s="90">
        <f t="shared" si="108"/>
        <v>10706.1</v>
      </c>
      <c r="J254" s="90">
        <f t="shared" si="108"/>
        <v>10706.1</v>
      </c>
      <c r="K254" s="87"/>
      <c r="L254" s="9"/>
      <c r="N254" s="2"/>
    </row>
    <row r="255" spans="1:14">
      <c r="A255" s="74"/>
      <c r="B255" s="95" t="s">
        <v>87</v>
      </c>
      <c r="C255" s="99">
        <f>SUM(D255:J255)</f>
        <v>631.79999999999995</v>
      </c>
      <c r="D255" s="71">
        <f>SUM(D268)</f>
        <v>229.8</v>
      </c>
      <c r="E255" s="71">
        <f t="shared" ref="E255:J255" si="109">SUM(E268)</f>
        <v>67</v>
      </c>
      <c r="F255" s="71">
        <f t="shared" si="109"/>
        <v>67</v>
      </c>
      <c r="G255" s="71">
        <f t="shared" si="109"/>
        <v>67</v>
      </c>
      <c r="H255" s="71">
        <f t="shared" si="109"/>
        <v>67</v>
      </c>
      <c r="I255" s="71">
        <f t="shared" si="109"/>
        <v>67</v>
      </c>
      <c r="J255" s="71">
        <f t="shared" si="109"/>
        <v>67</v>
      </c>
      <c r="K255" s="87"/>
      <c r="L255" s="9"/>
      <c r="N255" s="2"/>
    </row>
    <row r="256" spans="1:14">
      <c r="A256" s="74"/>
      <c r="B256" s="70" t="s">
        <v>4</v>
      </c>
      <c r="C256" s="99">
        <f>SUM(D256:J256)</f>
        <v>72978</v>
      </c>
      <c r="D256" s="71">
        <f>D259+D269</f>
        <v>9650</v>
      </c>
      <c r="E256" s="71">
        <f t="shared" ref="E256:J256" si="110">E259+E269</f>
        <v>10132.5</v>
      </c>
      <c r="F256" s="71">
        <f t="shared" si="110"/>
        <v>10639.1</v>
      </c>
      <c r="G256" s="71">
        <f t="shared" si="110"/>
        <v>10639.1</v>
      </c>
      <c r="H256" s="71">
        <f t="shared" si="110"/>
        <v>10639.1</v>
      </c>
      <c r="I256" s="71">
        <f t="shared" si="110"/>
        <v>10639.1</v>
      </c>
      <c r="J256" s="71">
        <f t="shared" si="110"/>
        <v>10639.1</v>
      </c>
      <c r="K256" s="75"/>
      <c r="L256" s="4"/>
      <c r="N256" s="2"/>
    </row>
    <row r="257" spans="1:13" ht="10.5" customHeight="1">
      <c r="A257" s="120" t="s">
        <v>11</v>
      </c>
      <c r="B257" s="121"/>
      <c r="C257" s="121"/>
      <c r="D257" s="121"/>
      <c r="E257" s="121"/>
      <c r="F257" s="121"/>
      <c r="G257" s="121"/>
      <c r="H257" s="121"/>
      <c r="I257" s="121"/>
      <c r="J257" s="121"/>
      <c r="K257" s="122"/>
      <c r="L257" s="4"/>
    </row>
    <row r="258" spans="1:13" ht="40.5">
      <c r="A258" s="74"/>
      <c r="B258" s="73" t="s">
        <v>49</v>
      </c>
      <c r="C258" s="85">
        <v>0</v>
      </c>
      <c r="D258" s="85">
        <v>0</v>
      </c>
      <c r="E258" s="85">
        <v>0</v>
      </c>
      <c r="F258" s="85">
        <v>0</v>
      </c>
      <c r="G258" s="85">
        <v>0</v>
      </c>
      <c r="H258" s="85">
        <v>0</v>
      </c>
      <c r="I258" s="86">
        <v>0</v>
      </c>
      <c r="J258" s="86">
        <v>0</v>
      </c>
      <c r="K258" s="87"/>
      <c r="L258" s="4"/>
    </row>
    <row r="259" spans="1:13">
      <c r="A259" s="74"/>
      <c r="B259" s="70" t="s">
        <v>4</v>
      </c>
      <c r="C259" s="88">
        <v>0</v>
      </c>
      <c r="D259" s="88">
        <v>0</v>
      </c>
      <c r="E259" s="88">
        <v>0</v>
      </c>
      <c r="F259" s="88">
        <v>0</v>
      </c>
      <c r="G259" s="88">
        <v>0</v>
      </c>
      <c r="H259" s="88">
        <v>0</v>
      </c>
      <c r="I259" s="88">
        <v>0</v>
      </c>
      <c r="J259" s="88">
        <v>0</v>
      </c>
      <c r="K259" s="75"/>
      <c r="L259" s="4"/>
    </row>
    <row r="260" spans="1:13" ht="12.75" customHeight="1">
      <c r="A260" s="109" t="s">
        <v>12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1"/>
      <c r="L260" s="4"/>
    </row>
    <row r="261" spans="1:13" ht="54">
      <c r="A261" s="21"/>
      <c r="B261" s="15" t="s">
        <v>41</v>
      </c>
      <c r="C261" s="28">
        <f>SUM(C262)</f>
        <v>0</v>
      </c>
      <c r="D261" s="28">
        <f t="shared" ref="D261:J261" si="111">SUM(D262)</f>
        <v>0</v>
      </c>
      <c r="E261" s="28">
        <f t="shared" si="111"/>
        <v>0</v>
      </c>
      <c r="F261" s="28">
        <f t="shared" si="111"/>
        <v>0</v>
      </c>
      <c r="G261" s="28">
        <f t="shared" si="111"/>
        <v>0</v>
      </c>
      <c r="H261" s="28">
        <f t="shared" si="111"/>
        <v>0</v>
      </c>
      <c r="I261" s="28">
        <f t="shared" si="111"/>
        <v>0</v>
      </c>
      <c r="J261" s="28">
        <f t="shared" si="111"/>
        <v>0</v>
      </c>
      <c r="K261" s="12"/>
      <c r="L261" s="4"/>
    </row>
    <row r="262" spans="1:13">
      <c r="A262" s="11"/>
      <c r="B262" s="22" t="s">
        <v>4</v>
      </c>
      <c r="C262" s="24">
        <f>SUM(D262:J262)</f>
        <v>0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6"/>
      <c r="L262" s="4"/>
    </row>
    <row r="263" spans="1:13" ht="12.75" customHeight="1">
      <c r="A263" s="109" t="s">
        <v>13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1"/>
    </row>
    <row r="264" spans="1:13">
      <c r="A264" s="13"/>
      <c r="B264" s="15" t="s">
        <v>10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13"/>
    </row>
    <row r="265" spans="1:13">
      <c r="A265" s="11"/>
      <c r="B265" s="22" t="s">
        <v>4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1"/>
    </row>
    <row r="266" spans="1:13" ht="12.75" customHeight="1">
      <c r="A266" s="120" t="s">
        <v>23</v>
      </c>
      <c r="B266" s="121"/>
      <c r="C266" s="121"/>
      <c r="D266" s="121"/>
      <c r="E266" s="121"/>
      <c r="F266" s="121"/>
      <c r="G266" s="121"/>
      <c r="H266" s="121"/>
      <c r="I266" s="121"/>
      <c r="J266" s="121"/>
      <c r="K266" s="122"/>
    </row>
    <row r="267" spans="1:13">
      <c r="A267" s="89"/>
      <c r="B267" s="73" t="s">
        <v>10</v>
      </c>
      <c r="C267" s="90">
        <f>SUM(C268:C269)</f>
        <v>73609.8</v>
      </c>
      <c r="D267" s="90">
        <f>SUM(D268:D269)</f>
        <v>9879.7999999999993</v>
      </c>
      <c r="E267" s="90">
        <f t="shared" ref="E267:J267" si="112">SUM(E268:E269)</f>
        <v>10199.5</v>
      </c>
      <c r="F267" s="90">
        <f t="shared" si="112"/>
        <v>10706.1</v>
      </c>
      <c r="G267" s="90">
        <f t="shared" si="112"/>
        <v>10706.1</v>
      </c>
      <c r="H267" s="90">
        <f t="shared" si="112"/>
        <v>10706.1</v>
      </c>
      <c r="I267" s="90">
        <f t="shared" si="112"/>
        <v>10706.1</v>
      </c>
      <c r="J267" s="90">
        <f t="shared" si="112"/>
        <v>10706.1</v>
      </c>
      <c r="K267" s="98"/>
      <c r="M267" s="7"/>
    </row>
    <row r="268" spans="1:13">
      <c r="A268" s="89"/>
      <c r="B268" s="95" t="s">
        <v>87</v>
      </c>
      <c r="C268" s="71">
        <f>SUM(D268:J268)</f>
        <v>631.79999999999995</v>
      </c>
      <c r="D268" s="71">
        <f>SUM(D281)</f>
        <v>229.8</v>
      </c>
      <c r="E268" s="71">
        <f t="shared" ref="E268:J268" si="113">SUM(E281)</f>
        <v>67</v>
      </c>
      <c r="F268" s="71">
        <f t="shared" si="113"/>
        <v>67</v>
      </c>
      <c r="G268" s="71">
        <f t="shared" si="113"/>
        <v>67</v>
      </c>
      <c r="H268" s="71">
        <f t="shared" si="113"/>
        <v>67</v>
      </c>
      <c r="I268" s="71">
        <f t="shared" si="113"/>
        <v>67</v>
      </c>
      <c r="J268" s="71">
        <f t="shared" si="113"/>
        <v>67</v>
      </c>
      <c r="K268" s="89"/>
      <c r="M268" s="7"/>
    </row>
    <row r="269" spans="1:13">
      <c r="A269" s="74"/>
      <c r="B269" s="94" t="s">
        <v>4</v>
      </c>
      <c r="C269" s="71">
        <f>SUM(D269:J269)</f>
        <v>72978</v>
      </c>
      <c r="D269" s="71">
        <f>SUM(D272+D275)</f>
        <v>9650</v>
      </c>
      <c r="E269" s="71">
        <f t="shared" ref="E269:J269" si="114">SUM(E272+E275)</f>
        <v>10132.5</v>
      </c>
      <c r="F269" s="71">
        <f t="shared" si="114"/>
        <v>10639.1</v>
      </c>
      <c r="G269" s="71">
        <f t="shared" si="114"/>
        <v>10639.1</v>
      </c>
      <c r="H269" s="71">
        <f t="shared" si="114"/>
        <v>10639.1</v>
      </c>
      <c r="I269" s="71">
        <f t="shared" si="114"/>
        <v>10639.1</v>
      </c>
      <c r="J269" s="71">
        <f t="shared" si="114"/>
        <v>10639.1</v>
      </c>
      <c r="K269" s="75"/>
      <c r="M269" s="7"/>
    </row>
    <row r="270" spans="1:13" ht="28.5" customHeight="1">
      <c r="A270" s="127" t="s">
        <v>99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6"/>
    </row>
    <row r="271" spans="1:13">
      <c r="A271" s="13"/>
      <c r="B271" s="35" t="s">
        <v>20</v>
      </c>
      <c r="C271" s="45">
        <f t="shared" ref="C271:J271" si="115">SUM(C272:C272)</f>
        <v>68062.5</v>
      </c>
      <c r="D271" s="33">
        <f t="shared" si="115"/>
        <v>9000</v>
      </c>
      <c r="E271" s="33">
        <f t="shared" si="115"/>
        <v>9450</v>
      </c>
      <c r="F271" s="33">
        <f t="shared" si="115"/>
        <v>9922.5</v>
      </c>
      <c r="G271" s="33">
        <f t="shared" si="115"/>
        <v>9922.5</v>
      </c>
      <c r="H271" s="33">
        <f t="shared" si="115"/>
        <v>9922.5</v>
      </c>
      <c r="I271" s="33">
        <f t="shared" si="115"/>
        <v>9922.5</v>
      </c>
      <c r="J271" s="33">
        <f t="shared" si="115"/>
        <v>9922.5</v>
      </c>
      <c r="K271" s="112" t="s">
        <v>103</v>
      </c>
    </row>
    <row r="272" spans="1:13">
      <c r="A272" s="11"/>
      <c r="B272" s="36" t="s">
        <v>4</v>
      </c>
      <c r="C272" s="32">
        <f>SUM(D272:J272)</f>
        <v>68062.5</v>
      </c>
      <c r="D272" s="32">
        <v>9000</v>
      </c>
      <c r="E272" s="32">
        <v>9450</v>
      </c>
      <c r="F272" s="32">
        <v>9922.5</v>
      </c>
      <c r="G272" s="32">
        <f>SUM(F272)</f>
        <v>9922.5</v>
      </c>
      <c r="H272" s="32">
        <f>SUM(G272)</f>
        <v>9922.5</v>
      </c>
      <c r="I272" s="32">
        <f>SUM(H272)</f>
        <v>9922.5</v>
      </c>
      <c r="J272" s="32">
        <f>SUM(I272)</f>
        <v>9922.5</v>
      </c>
      <c r="K272" s="123"/>
    </row>
    <row r="273" spans="1:11" ht="14.25" customHeight="1">
      <c r="A273" s="127" t="s">
        <v>89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6"/>
    </row>
    <row r="274" spans="1:11">
      <c r="A274" s="13"/>
      <c r="B274" s="15" t="s">
        <v>42</v>
      </c>
      <c r="C274" s="33">
        <f>SUM(C275:C275)</f>
        <v>4915.5</v>
      </c>
      <c r="D274" s="33">
        <f>SUM(D275:D275)</f>
        <v>650</v>
      </c>
      <c r="E274" s="33">
        <f t="shared" ref="E274:J274" si="116">SUM(E275)</f>
        <v>682.5</v>
      </c>
      <c r="F274" s="33">
        <f t="shared" si="116"/>
        <v>716.6</v>
      </c>
      <c r="G274" s="33">
        <f t="shared" si="116"/>
        <v>716.6</v>
      </c>
      <c r="H274" s="33">
        <f t="shared" si="116"/>
        <v>716.6</v>
      </c>
      <c r="I274" s="33">
        <f t="shared" si="116"/>
        <v>716.6</v>
      </c>
      <c r="J274" s="33">
        <f t="shared" si="116"/>
        <v>716.6</v>
      </c>
      <c r="K274" s="162">
        <v>73</v>
      </c>
    </row>
    <row r="275" spans="1:11">
      <c r="A275" s="11"/>
      <c r="B275" s="16" t="s">
        <v>4</v>
      </c>
      <c r="C275" s="32">
        <f>SUM(D275:J275)</f>
        <v>4915.5</v>
      </c>
      <c r="D275" s="32">
        <f>SUM(D278)</f>
        <v>650</v>
      </c>
      <c r="E275" s="32">
        <f t="shared" ref="E275:J275" si="117">SUM(E278)</f>
        <v>682.5</v>
      </c>
      <c r="F275" s="32">
        <f t="shared" si="117"/>
        <v>716.6</v>
      </c>
      <c r="G275" s="32">
        <f t="shared" si="117"/>
        <v>716.6</v>
      </c>
      <c r="H275" s="32">
        <f t="shared" si="117"/>
        <v>716.6</v>
      </c>
      <c r="I275" s="32">
        <f t="shared" si="117"/>
        <v>716.6</v>
      </c>
      <c r="J275" s="32">
        <f t="shared" si="117"/>
        <v>716.6</v>
      </c>
      <c r="K275" s="162"/>
    </row>
    <row r="276" spans="1:11" ht="12" customHeight="1">
      <c r="A276" s="155" t="s">
        <v>84</v>
      </c>
      <c r="B276" s="156"/>
      <c r="C276" s="156"/>
      <c r="D276" s="156"/>
      <c r="E276" s="156"/>
      <c r="F276" s="156"/>
      <c r="G276" s="156"/>
      <c r="H276" s="156"/>
      <c r="I276" s="156"/>
      <c r="J276" s="156"/>
      <c r="K276" s="157"/>
    </row>
    <row r="277" spans="1:11">
      <c r="A277" s="5"/>
      <c r="B277" s="51" t="s">
        <v>69</v>
      </c>
      <c r="C277" s="52">
        <f>SUM(C278)</f>
        <v>4915.5</v>
      </c>
      <c r="D277" s="53">
        <f>SUM(D278)</f>
        <v>650</v>
      </c>
      <c r="E277" s="53">
        <f t="shared" ref="E277:J277" si="118">SUM(E278)</f>
        <v>682.5</v>
      </c>
      <c r="F277" s="53">
        <f t="shared" si="118"/>
        <v>716.6</v>
      </c>
      <c r="G277" s="53">
        <f t="shared" si="118"/>
        <v>716.6</v>
      </c>
      <c r="H277" s="53">
        <f t="shared" si="118"/>
        <v>716.6</v>
      </c>
      <c r="I277" s="53">
        <f t="shared" si="118"/>
        <v>716.6</v>
      </c>
      <c r="J277" s="53">
        <f t="shared" si="118"/>
        <v>716.6</v>
      </c>
      <c r="K277" s="112">
        <v>73</v>
      </c>
    </row>
    <row r="278" spans="1:11">
      <c r="A278" s="5"/>
      <c r="B278" s="16" t="s">
        <v>4</v>
      </c>
      <c r="C278" s="30">
        <f>SUM(D278:J278)</f>
        <v>4915.5</v>
      </c>
      <c r="D278" s="29">
        <v>650</v>
      </c>
      <c r="E278" s="29">
        <v>682.5</v>
      </c>
      <c r="F278" s="29">
        <v>716.6</v>
      </c>
      <c r="G278" s="29">
        <v>716.6</v>
      </c>
      <c r="H278" s="29">
        <f>SUM(G278)</f>
        <v>716.6</v>
      </c>
      <c r="I278" s="29">
        <f>SUM(H278)</f>
        <v>716.6</v>
      </c>
      <c r="J278" s="29">
        <f>SUM(I278)</f>
        <v>716.6</v>
      </c>
      <c r="K278" s="113"/>
    </row>
    <row r="279" spans="1:11" ht="30" customHeight="1">
      <c r="A279" s="127" t="s">
        <v>88</v>
      </c>
      <c r="B279" s="128"/>
      <c r="C279" s="128"/>
      <c r="D279" s="128"/>
      <c r="E279" s="128"/>
      <c r="F279" s="128"/>
      <c r="G279" s="128"/>
      <c r="H279" s="128"/>
      <c r="I279" s="128"/>
      <c r="J279" s="128"/>
      <c r="K279" s="129"/>
    </row>
    <row r="280" spans="1:11">
      <c r="A280" s="66"/>
      <c r="B280" s="35" t="s">
        <v>42</v>
      </c>
      <c r="C280" s="32">
        <f t="shared" ref="C280:J280" si="119">SUM(C281)</f>
        <v>631.79999999999995</v>
      </c>
      <c r="D280" s="32">
        <f t="shared" si="119"/>
        <v>229.8</v>
      </c>
      <c r="E280" s="32">
        <f t="shared" si="119"/>
        <v>67</v>
      </c>
      <c r="F280" s="32">
        <f t="shared" si="119"/>
        <v>67</v>
      </c>
      <c r="G280" s="32">
        <f t="shared" si="119"/>
        <v>67</v>
      </c>
      <c r="H280" s="32">
        <f t="shared" si="119"/>
        <v>67</v>
      </c>
      <c r="I280" s="32">
        <f t="shared" si="119"/>
        <v>67</v>
      </c>
      <c r="J280" s="32">
        <f t="shared" si="119"/>
        <v>67</v>
      </c>
      <c r="K280" s="162">
        <v>74</v>
      </c>
    </row>
    <row r="281" spans="1:11">
      <c r="A281" s="65"/>
      <c r="B281" s="36" t="s">
        <v>87</v>
      </c>
      <c r="C281" s="32">
        <f>SUM(D281:J281)</f>
        <v>631.79999999999995</v>
      </c>
      <c r="D281" s="32">
        <v>229.8</v>
      </c>
      <c r="E281" s="32">
        <v>67</v>
      </c>
      <c r="F281" s="32">
        <v>67</v>
      </c>
      <c r="G281" s="32">
        <v>67</v>
      </c>
      <c r="H281" s="32">
        <v>67</v>
      </c>
      <c r="I281" s="32">
        <v>67</v>
      </c>
      <c r="J281" s="32">
        <v>67</v>
      </c>
      <c r="K281" s="162"/>
    </row>
    <row r="282" spans="1:11" ht="12.75" customHeight="1"/>
    <row r="291" ht="12.75" customHeight="1"/>
  </sheetData>
  <mergeCells count="145">
    <mergeCell ref="K251:K252"/>
    <mergeCell ref="A279:K279"/>
    <mergeCell ref="K277:K278"/>
    <mergeCell ref="K233:K234"/>
    <mergeCell ref="K271:K272"/>
    <mergeCell ref="A235:K235"/>
    <mergeCell ref="A238:K238"/>
    <mergeCell ref="A270:K270"/>
    <mergeCell ref="K280:K281"/>
    <mergeCell ref="A250:K250"/>
    <mergeCell ref="A232:K232"/>
    <mergeCell ref="A253:K253"/>
    <mergeCell ref="A241:K241"/>
    <mergeCell ref="A244:K244"/>
    <mergeCell ref="A247:K247"/>
    <mergeCell ref="A276:K276"/>
    <mergeCell ref="K274:K275"/>
    <mergeCell ref="A273:K273"/>
    <mergeCell ref="A202:K202"/>
    <mergeCell ref="A208:K208"/>
    <mergeCell ref="A205:K205"/>
    <mergeCell ref="A188:K188"/>
    <mergeCell ref="A199:K199"/>
    <mergeCell ref="K195:K198"/>
    <mergeCell ref="A185:K185"/>
    <mergeCell ref="A191:K191"/>
    <mergeCell ref="K192:K193"/>
    <mergeCell ref="A194:K194"/>
    <mergeCell ref="K186:K187"/>
    <mergeCell ref="K189:K190"/>
    <mergeCell ref="A211:K211"/>
    <mergeCell ref="A214:K214"/>
    <mergeCell ref="K221:K222"/>
    <mergeCell ref="K215:K216"/>
    <mergeCell ref="K218:K219"/>
    <mergeCell ref="A217:K217"/>
    <mergeCell ref="A220:K220"/>
    <mergeCell ref="A223:K223"/>
    <mergeCell ref="K224:K225"/>
    <mergeCell ref="A266:K266"/>
    <mergeCell ref="A263:K263"/>
    <mergeCell ref="A260:K260"/>
    <mergeCell ref="A257:K257"/>
    <mergeCell ref="K230:K231"/>
    <mergeCell ref="A226:K226"/>
    <mergeCell ref="K227:K228"/>
    <mergeCell ref="A229:K229"/>
    <mergeCell ref="A177:K177"/>
    <mergeCell ref="A182:K182"/>
    <mergeCell ref="A115:K115"/>
    <mergeCell ref="A121:K121"/>
    <mergeCell ref="A130:K130"/>
    <mergeCell ref="A139:K139"/>
    <mergeCell ref="A133:K133"/>
    <mergeCell ref="A136:K136"/>
    <mergeCell ref="A124:K124"/>
    <mergeCell ref="K134:K135"/>
    <mergeCell ref="A1:K1"/>
    <mergeCell ref="H22:H23"/>
    <mergeCell ref="K7:K8"/>
    <mergeCell ref="K22:K23"/>
    <mergeCell ref="G22:G23"/>
    <mergeCell ref="A28:K28"/>
    <mergeCell ref="A25:K25"/>
    <mergeCell ref="J22:J23"/>
    <mergeCell ref="K183:K184"/>
    <mergeCell ref="B7:B8"/>
    <mergeCell ref="A2:K2"/>
    <mergeCell ref="A3:K3"/>
    <mergeCell ref="A4:K4"/>
    <mergeCell ref="A5:K5"/>
    <mergeCell ref="F22:F23"/>
    <mergeCell ref="C7:J7"/>
    <mergeCell ref="A7:A8"/>
    <mergeCell ref="I32:I33"/>
    <mergeCell ref="C22:C23"/>
    <mergeCell ref="D22:D23"/>
    <mergeCell ref="E22:E23"/>
    <mergeCell ref="A174:K174"/>
    <mergeCell ref="A157:K157"/>
    <mergeCell ref="A163:K163"/>
    <mergeCell ref="A160:K160"/>
    <mergeCell ref="A171:K171"/>
    <mergeCell ref="A118:K118"/>
    <mergeCell ref="K116:K117"/>
    <mergeCell ref="I22:I23"/>
    <mergeCell ref="K32:K33"/>
    <mergeCell ref="A31:K31"/>
    <mergeCell ref="A35:K35"/>
    <mergeCell ref="A41:K41"/>
    <mergeCell ref="K66:K67"/>
    <mergeCell ref="A53:K53"/>
    <mergeCell ref="K54:K55"/>
    <mergeCell ref="K36:K37"/>
    <mergeCell ref="A22:A23"/>
    <mergeCell ref="A21:K21"/>
    <mergeCell ref="A68:K68"/>
    <mergeCell ref="A50:K50"/>
    <mergeCell ref="K48:K49"/>
    <mergeCell ref="A56:K56"/>
    <mergeCell ref="K63:K64"/>
    <mergeCell ref="K57:K58"/>
    <mergeCell ref="K45:K46"/>
    <mergeCell ref="A44:K44"/>
    <mergeCell ref="A32:A33"/>
    <mergeCell ref="K51:K52"/>
    <mergeCell ref="A81:K81"/>
    <mergeCell ref="A76:K76"/>
    <mergeCell ref="A59:K59"/>
    <mergeCell ref="K60:K61"/>
    <mergeCell ref="K69:K70"/>
    <mergeCell ref="A71:K71"/>
    <mergeCell ref="D32:D33"/>
    <mergeCell ref="F32:F33"/>
    <mergeCell ref="C32:C33"/>
    <mergeCell ref="K42:K43"/>
    <mergeCell ref="A38:K38"/>
    <mergeCell ref="A47:K47"/>
    <mergeCell ref="A144:K144"/>
    <mergeCell ref="A149:K149"/>
    <mergeCell ref="K150:K153"/>
    <mergeCell ref="A168:K168"/>
    <mergeCell ref="A154:K154"/>
    <mergeCell ref="H32:H33"/>
    <mergeCell ref="J32:J33"/>
    <mergeCell ref="B32:B33"/>
    <mergeCell ref="G32:G33"/>
    <mergeCell ref="E32:E33"/>
    <mergeCell ref="A108:K108"/>
    <mergeCell ref="A88:K88"/>
    <mergeCell ref="A62:K62"/>
    <mergeCell ref="A127:K127"/>
    <mergeCell ref="K109:K111"/>
    <mergeCell ref="K106:K107"/>
    <mergeCell ref="A112:K112"/>
    <mergeCell ref="K113:K114"/>
    <mergeCell ref="A65:K65"/>
    <mergeCell ref="A102:K102"/>
    <mergeCell ref="A83:K83"/>
    <mergeCell ref="K103:K104"/>
    <mergeCell ref="A105:K105"/>
    <mergeCell ref="K98:K100"/>
    <mergeCell ref="A97:K97"/>
    <mergeCell ref="A93:K93"/>
    <mergeCell ref="K89:K92"/>
  </mergeCells>
  <phoneticPr fontId="0" type="noConversion"/>
  <pageMargins left="0.51181102362204722" right="0.31496062992125984" top="0.94488188976377963" bottom="0.59055118110236227" header="0.51181102362204722" footer="0.31496062992125984"/>
  <pageSetup paperSize="9" scale="95" orientation="landscape" r:id="rId1"/>
  <headerFooter differentFirst="1">
    <oddHeader>&amp;C&amp;P</oddHeader>
  </headerFooter>
  <cellWatches>
    <cellWatch r="H29"/>
    <cellWatch r="L16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2014-03-20T11:01:50Z</cp:lastPrinted>
  <dcterms:created xsi:type="dcterms:W3CDTF">2013-09-11T09:57:45Z</dcterms:created>
  <dcterms:modified xsi:type="dcterms:W3CDTF">2014-03-21T03:58:48Z</dcterms:modified>
</cp:coreProperties>
</file>