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>
    <definedName name="_xlnm.Print_Area" localSheetId="0">'Мероприятия'!$A$1:$L$133</definedName>
  </definedNames>
  <calcPr fullCalcOnLoad="1"/>
</workbook>
</file>

<file path=xl/sharedStrings.xml><?xml version="1.0" encoding="utf-8"?>
<sst xmlns="http://schemas.openxmlformats.org/spreadsheetml/2006/main" count="188" uniqueCount="79">
  <si>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</si>
  <si>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</si>
  <si>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</si>
  <si>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</si>
  <si>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</si>
  <si>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</si>
  <si>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</si>
  <si>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</si>
  <si>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</si>
  <si>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</si>
  <si>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</si>
  <si>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>в том числе:</t>
  </si>
  <si>
    <t>1. Капитальные вложения</t>
  </si>
  <si>
    <t xml:space="preserve">Всего по направлению «Капитальные вложения», </t>
  </si>
  <si>
    <t>1.2. Иные капитальные вложения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</si>
  <si>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</si>
  <si>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</si>
  <si>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2. Прочие нужды</t>
  </si>
  <si>
    <t>по выполнению муниципальной программы Североуральского городского округа</t>
  </si>
  <si>
    <t>В ТОМ ЧИСЛЕ:</t>
  </si>
  <si>
    <t>Х</t>
  </si>
  <si>
    <t>Всего, в т.ч.</t>
  </si>
  <si>
    <t>Мероприятие 3- Ремонт автомобильных дорог общего пользования  местного значения и искусственных сооружений, расположенных на них</t>
  </si>
  <si>
    <t>Мероприятие 4- Содержание автомобильных дорог общего пользования местного значения и искусственных сооружений, расположенных на них</t>
  </si>
  <si>
    <t>5.1 Установка, ремонт, обслуживание дорожных знаков и нанесение дорожной разметки</t>
  </si>
  <si>
    <t>5.3 Информационно пропагандистская компания по безопасности дорожного движения</t>
  </si>
  <si>
    <t xml:space="preserve"> ПЛАН МЕРОПРИЯТИЙ </t>
  </si>
  <si>
    <t>4.1 Содержание автомобильных дорог общего пользования местного значения</t>
  </si>
  <si>
    <t>4.2 Содержание мостов</t>
  </si>
  <si>
    <t>Мероприятие 5  - Мероприятия, направленные на обеспечение безопасности дорожного движения</t>
  </si>
  <si>
    <t>5.3.1 Обеспечение проведения тематических информационно- пропагандистских мероприятий, слетов, конкурсов с несовершеннолетними участниками дорожного движения, в том числе общественными формированиями детей</t>
  </si>
  <si>
    <t>3.1 Ремонт автомобильных дорог общего пользования местного значения и искусственных сооружений, расположенных на них</t>
  </si>
  <si>
    <t>3.2 Установка  искусственных неровностей (лежачих полицейских)</t>
  </si>
  <si>
    <t>3.3  Установка ограждений у пешеходных переходов к образовательным учреждениям и светофорных объектов</t>
  </si>
  <si>
    <t xml:space="preserve">Мероприятие 1- Капитальный ремонт автомобильных дорог общего пользования местного значения и искусственных сооружений, расположенных на них                                                                                                                                    </t>
  </si>
  <si>
    <t>стр. 6</t>
  </si>
  <si>
    <t>стр. 17,19</t>
  </si>
  <si>
    <t>Мероприятие 6 -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</si>
  <si>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4.3 Содержание светофоров</t>
  </si>
  <si>
    <t>5.4 Приобретение и установка светофорных объектов</t>
  </si>
  <si>
    <t xml:space="preserve">6.1 Приобретение спецтехники  </t>
  </si>
  <si>
    <t>стр. 7</t>
  </si>
  <si>
    <t>стр. 3,4,7</t>
  </si>
  <si>
    <t>стр.3,4,7</t>
  </si>
  <si>
    <t>стр.3,4,9,10,11</t>
  </si>
  <si>
    <t>стр. 16,17,19</t>
  </si>
  <si>
    <t>стр. 18,20</t>
  </si>
  <si>
    <t>стр. 17,18,19,20</t>
  </si>
  <si>
    <t>стр. 14</t>
  </si>
  <si>
    <t>стр. 14,16,17,18,19,20</t>
  </si>
  <si>
    <t>стр. 22</t>
  </si>
  <si>
    <t>5.2 Разработка проекта организации дорожного движения муниципальных автомобильных дорог, внесение изменений в проект организации дорожного движения муниципальных автомобильных дорог</t>
  </si>
  <si>
    <t>1.1 Капитальный ремонт автомобильной дороги общего пользования местного значения и искусственных сооружений, расположенных на ней по улице Белинского</t>
  </si>
  <si>
    <t>1.2 Капитальный ремонт автомобильной дороги общего пользования местного значения и искусственных сооружений, расположенных на ней по улице Ленина</t>
  </si>
  <si>
    <t>1.3 Капитальный ремонт автомобильных дорог общего пользования местного значения и искусственных сооружений, расположенных на них в Североуральском городском округе</t>
  </si>
  <si>
    <t>5.4.1. Приобретение и установка светофоров Т-7 у образовательных учреждений</t>
  </si>
  <si>
    <t>всего, в т.ч.:</t>
  </si>
  <si>
    <t>стр.3,4,9,10. с 2016 года стр.12</t>
  </si>
  <si>
    <t>стр.3,4,9,10. с 2016 года стр.11</t>
  </si>
  <si>
    <t>стр. 5,9,10  с 2016 года стр.5</t>
  </si>
  <si>
    <t>Мероприятие 7- Разработка комплексной схемы организации дорожного движения, программы по формированию законопослушного поведения участников дорожного движения, программ комплексного развития транспортной  и социальной инфраструктуры на территории Североуральского городского округа</t>
  </si>
  <si>
    <t>5.3.2 Выпуск листовок, буклетов и т.д.</t>
  </si>
  <si>
    <t>5.3.3 Приобретение мобильных автогородков, оборудования, позволяющего в игровой форме формировать навыки поведения на улично-дорожной сети</t>
  </si>
  <si>
    <t>Мероприятие 2- Разработка и экспертиза проектно-сметной документации по капитальному ремонту, строительству, реконструкции мостов и автомобильных дорог общего пользования местного значения, осуществление авторского надзора</t>
  </si>
  <si>
    <t>стр.13.</t>
  </si>
  <si>
    <t>стр.3,4,9,10,12,13.</t>
  </si>
  <si>
    <t>"Развитие дорожного хозяйства и обеспечение безопасности дорожного движения в Североуральском городском округе" 2014- 2021 годы</t>
  </si>
  <si>
    <t>стр.5</t>
  </si>
  <si>
    <t>2.1. Разработка и экспертиза проектно-сметной документации по реконструкции автомобильной дороги по ул. Ленина п.Калья</t>
  </si>
  <si>
    <t>2.2.Разработка и экспертиза проектно-сметной документации по реконструкции моста через р. Сарайная, находящегося по ул. Буденного-Ст.Разина, г. Североуральск</t>
  </si>
  <si>
    <t>Мероприятие 2- Разработка и экспертиза проектно-сметной документации по капитальному ремонту,  строительству, реконструкции мостов и автомобильных дорог общего пользования местного значения, осуществление авторского надзора</t>
  </si>
  <si>
    <t>Мероприятие 8 - Реконструкция автомобильной дороги общего пользования местного значения улицы Ленина поселка Калья города Североуральска Свердловской области</t>
  </si>
  <si>
    <t xml:space="preserve">Мероприятие 9 - Реконструкция автомобильного моста через р. Сарайная, находящегося по ул. Буденного - Ст. Разина в г. Североуральске </t>
  </si>
  <si>
    <t>стр. 7.1.</t>
  </si>
  <si>
    <t>стр. 7.2.</t>
  </si>
  <si>
    <r>
      <t>Приложение № 2
к муниципальной программе Североуральского городского округа «Развитие дорожного хозяйства и обеспечение безопасности дорожного движения в Североуральском городском округе» 2014- 2021 годы</t>
    </r>
    <r>
      <rPr>
        <sz val="11"/>
        <color indexed="8"/>
        <rFont val="PT Astra Serif"/>
        <family val="1"/>
      </rPr>
      <t xml:space="preserve">
</t>
    </r>
  </si>
  <si>
    <t xml:space="preserve">3.4 Ремонт автомобильных дорог и тротуаров города Североуральска </t>
  </si>
  <si>
    <t>местный бюджет, в том числе:</t>
  </si>
  <si>
    <t>Приложение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от 23.07.2019 № 753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</si>
</sst>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0.000"/>
    <numFmt numFmtId="180" formatCode="0.00000"/>
    <numFmt numFmtId="181" formatCode="#,##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"/>
      <color indexed="8"/>
      <name val="PT Astra Serif"/>
      <family val="1"/>
    </font>
    <font>
      <b/>
      <sz val="11"/>
      <name val="PT Astra Serif"/>
      <family val="1"/>
    </font>
    <font>
      <b/>
      <i/>
      <sz val="11"/>
      <color indexed="8"/>
      <name val="PT Astra Serif"/>
      <family val="1"/>
    </font>
    <font>
      <i/>
      <sz val="11"/>
      <color indexed="8"/>
      <name val="PT Astra Serif"/>
      <family val="1"/>
    </font>
    <font>
      <sz val="11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181" fontId="10" fillId="0" borderId="10" xfId="0" applyNumberFormat="1" applyFont="1" applyBorder="1" applyAlignment="1">
      <alignment vertical="top" wrapText="1"/>
    </xf>
    <xf numFmtId="181" fontId="6" fillId="0" borderId="12" xfId="0" applyNumberFormat="1" applyFont="1" applyBorder="1" applyAlignment="1">
      <alignment horizontal="center" vertical="center" wrapText="1"/>
    </xf>
    <xf numFmtId="181" fontId="9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181" fontId="6" fillId="0" borderId="17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181" fontId="6" fillId="0" borderId="13" xfId="0" applyNumberFormat="1" applyFont="1" applyFill="1" applyBorder="1" applyAlignment="1">
      <alignment horizontal="center" vertical="center" wrapText="1"/>
    </xf>
    <xf numFmtId="181" fontId="6" fillId="0" borderId="1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81" fontId="3" fillId="0" borderId="13" xfId="0" applyNumberFormat="1" applyFont="1" applyFill="1" applyBorder="1" applyAlignment="1">
      <alignment horizontal="center" vertical="center" wrapText="1"/>
    </xf>
    <xf numFmtId="181" fontId="3" fillId="0" borderId="16" xfId="0" applyNumberFormat="1" applyFont="1" applyBorder="1" applyAlignment="1">
      <alignment horizontal="center" vertical="center" wrapText="1"/>
    </xf>
    <xf numFmtId="181" fontId="3" fillId="0" borderId="17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177" fontId="3" fillId="0" borderId="19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81" fontId="3" fillId="0" borderId="15" xfId="0" applyNumberFormat="1" applyFont="1" applyBorder="1" applyAlignment="1">
      <alignment horizontal="center" vertical="center" wrapText="1"/>
    </xf>
    <xf numFmtId="181" fontId="3" fillId="0" borderId="20" xfId="0" applyNumberFormat="1" applyFont="1" applyBorder="1" applyAlignment="1">
      <alignment horizontal="center" vertical="center" wrapText="1"/>
    </xf>
    <xf numFmtId="181" fontId="3" fillId="0" borderId="18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3"/>
  <sheetViews>
    <sheetView tabSelected="1" view="pageBreakPreview" zoomScale="60" zoomScalePageLayoutView="70" workbookViewId="0" topLeftCell="D1">
      <selection activeCell="I1" sqref="I1:L1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4.8515625" style="0" customWidth="1"/>
    <col min="5" max="5" width="17.140625" style="0" customWidth="1"/>
    <col min="6" max="6" width="15.7109375" style="0" customWidth="1"/>
    <col min="7" max="7" width="15.7109375" style="0" bestFit="1" customWidth="1"/>
    <col min="8" max="8" width="14.7109375" style="0" bestFit="1" customWidth="1"/>
    <col min="9" max="9" width="14.00390625" style="0" customWidth="1"/>
    <col min="10" max="10" width="18.00390625" style="0" customWidth="1"/>
    <col min="11" max="11" width="17.7109375" style="0" customWidth="1"/>
    <col min="12" max="12" width="14.421875" style="0" customWidth="1"/>
    <col min="16" max="16" width="14.28125" style="0" bestFit="1" customWidth="1"/>
  </cols>
  <sheetData>
    <row r="1" spans="1:12" ht="62.25" customHeight="1">
      <c r="A1" s="3"/>
      <c r="B1" s="3"/>
      <c r="C1" s="3"/>
      <c r="D1" s="3"/>
      <c r="E1" s="3"/>
      <c r="F1" s="3"/>
      <c r="G1" s="3"/>
      <c r="H1" s="3"/>
      <c r="I1" s="74" t="s">
        <v>78</v>
      </c>
      <c r="J1" s="74"/>
      <c r="K1" s="74"/>
      <c r="L1" s="74"/>
    </row>
    <row r="2" spans="1:12" ht="84" customHeight="1">
      <c r="A2" s="3"/>
      <c r="B2" s="3"/>
      <c r="C2" s="3"/>
      <c r="D2" s="3"/>
      <c r="E2" s="3"/>
      <c r="F2" s="3"/>
      <c r="G2" s="3"/>
      <c r="H2" s="3"/>
      <c r="I2" s="73" t="s">
        <v>75</v>
      </c>
      <c r="J2" s="74"/>
      <c r="K2" s="74"/>
      <c r="L2" s="74"/>
    </row>
    <row r="3" spans="1:12" ht="15.75">
      <c r="A3" s="61" t="s">
        <v>26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5.75">
      <c r="A4" s="62" t="s">
        <v>18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5.75">
      <c r="A5" s="62" t="s">
        <v>66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5.7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7" ht="15.75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O7" s="59"/>
      <c r="P7" s="60"/>
      <c r="Q7" s="60"/>
    </row>
    <row r="8" spans="1:12" ht="94.5" customHeight="1">
      <c r="A8" s="63" t="s">
        <v>0</v>
      </c>
      <c r="B8" s="63" t="s">
        <v>1</v>
      </c>
      <c r="C8" s="94" t="s">
        <v>2</v>
      </c>
      <c r="D8" s="95"/>
      <c r="E8" s="95"/>
      <c r="F8" s="95"/>
      <c r="G8" s="95"/>
      <c r="H8" s="95"/>
      <c r="I8" s="95"/>
      <c r="J8" s="95"/>
      <c r="K8" s="96"/>
      <c r="L8" s="63" t="s">
        <v>16</v>
      </c>
    </row>
    <row r="9" spans="1:12" ht="36" customHeight="1">
      <c r="A9" s="63"/>
      <c r="B9" s="63"/>
      <c r="C9" s="5" t="s">
        <v>3</v>
      </c>
      <c r="D9" s="5">
        <v>2014</v>
      </c>
      <c r="E9" s="5">
        <f aca="true" t="shared" si="0" ref="E9:K9">D9+1</f>
        <v>2015</v>
      </c>
      <c r="F9" s="5">
        <f t="shared" si="0"/>
        <v>2016</v>
      </c>
      <c r="G9" s="5">
        <f t="shared" si="0"/>
        <v>2017</v>
      </c>
      <c r="H9" s="6">
        <f t="shared" si="0"/>
        <v>2018</v>
      </c>
      <c r="I9" s="5">
        <f t="shared" si="0"/>
        <v>2019</v>
      </c>
      <c r="J9" s="5">
        <f t="shared" si="0"/>
        <v>2020</v>
      </c>
      <c r="K9" s="5">
        <f t="shared" si="0"/>
        <v>2021</v>
      </c>
      <c r="L9" s="63"/>
    </row>
    <row r="10" spans="1:12" ht="13.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</row>
    <row r="11" spans="1:12" ht="30" customHeight="1">
      <c r="A11" s="8">
        <v>1</v>
      </c>
      <c r="B11" s="9" t="s">
        <v>4</v>
      </c>
      <c r="C11" s="10">
        <f>SUM(D11:K11)</f>
        <v>638957.30697</v>
      </c>
      <c r="D11" s="10">
        <f>SUM(D12:D15)</f>
        <v>93819.79999999999</v>
      </c>
      <c r="E11" s="10">
        <f aca="true" t="shared" si="1" ref="E11:K11">SUM(E12:E15)</f>
        <v>84965.5</v>
      </c>
      <c r="F11" s="10">
        <f t="shared" si="1"/>
        <v>138460.18821</v>
      </c>
      <c r="G11" s="10">
        <f>SUM(G12:G15)</f>
        <v>102821.93464</v>
      </c>
      <c r="H11" s="10">
        <f>SUM(H12:H15)</f>
        <v>46196.45824</v>
      </c>
      <c r="I11" s="10">
        <f t="shared" si="1"/>
        <v>87892.26587999999</v>
      </c>
      <c r="J11" s="10">
        <f t="shared" si="1"/>
        <v>56762.16</v>
      </c>
      <c r="K11" s="10">
        <f t="shared" si="1"/>
        <v>28039</v>
      </c>
      <c r="L11" s="11" t="s">
        <v>20</v>
      </c>
    </row>
    <row r="12" spans="1:12" ht="21" customHeight="1">
      <c r="A12" s="8">
        <f>SUM(A11+1)</f>
        <v>2</v>
      </c>
      <c r="B12" s="12" t="s">
        <v>5</v>
      </c>
      <c r="C12" s="13">
        <f>SUM(D12:K12)</f>
        <v>299637.11405</v>
      </c>
      <c r="D12" s="13">
        <f aca="true" t="shared" si="2" ref="D12:K12">SUM(D22+D17)</f>
        <v>26472.9</v>
      </c>
      <c r="E12" s="13">
        <f t="shared" si="2"/>
        <v>28094.5</v>
      </c>
      <c r="F12" s="13">
        <f>SUM(F22+F17)</f>
        <v>55900.229289999996</v>
      </c>
      <c r="G12" s="13">
        <f t="shared" si="2"/>
        <v>36693.54964</v>
      </c>
      <c r="H12" s="13">
        <f>SUM(H22+H17)</f>
        <v>36592.50924</v>
      </c>
      <c r="I12" s="13">
        <f t="shared" si="2"/>
        <v>31082.26588</v>
      </c>
      <c r="J12" s="13">
        <f t="shared" si="2"/>
        <v>56762.16</v>
      </c>
      <c r="K12" s="13">
        <f t="shared" si="2"/>
        <v>28039</v>
      </c>
      <c r="L12" s="11" t="s">
        <v>20</v>
      </c>
    </row>
    <row r="13" spans="1:12" ht="18.75" customHeight="1">
      <c r="A13" s="8">
        <f aca="true" t="shared" si="3" ref="A13:A76">SUM(A12+1)</f>
        <v>3</v>
      </c>
      <c r="B13" s="12" t="s">
        <v>6</v>
      </c>
      <c r="C13" s="13">
        <f>SUM(D13:J13)</f>
        <v>0</v>
      </c>
      <c r="D13" s="13">
        <f>D18+D23</f>
        <v>0</v>
      </c>
      <c r="E13" s="13">
        <f>E18+E23</f>
        <v>0</v>
      </c>
      <c r="F13" s="13">
        <f>F18+F23</f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1" t="s">
        <v>20</v>
      </c>
    </row>
    <row r="14" spans="1:16" ht="19.5" customHeight="1">
      <c r="A14" s="8">
        <f t="shared" si="3"/>
        <v>4</v>
      </c>
      <c r="B14" s="12" t="s">
        <v>7</v>
      </c>
      <c r="C14" s="13">
        <f>SUM(D14:K14)</f>
        <v>339320.19292000006</v>
      </c>
      <c r="D14" s="13">
        <f>SUM(D24+D19)</f>
        <v>67346.9</v>
      </c>
      <c r="E14" s="13">
        <f aca="true" t="shared" si="4" ref="E14:J14">SUM(E24+E19)</f>
        <v>56871</v>
      </c>
      <c r="F14" s="13">
        <f>SUM(F24+F19)</f>
        <v>82559.95892</v>
      </c>
      <c r="G14" s="13">
        <f t="shared" si="4"/>
        <v>66128.38500000001</v>
      </c>
      <c r="H14" s="13">
        <f>SUM(H24+H19)</f>
        <v>9603.949</v>
      </c>
      <c r="I14" s="13">
        <f>SUM(I24+I19)</f>
        <v>56810</v>
      </c>
      <c r="J14" s="13">
        <f t="shared" si="4"/>
        <v>0</v>
      </c>
      <c r="K14" s="13">
        <f>SUM(K24+K19)</f>
        <v>0</v>
      </c>
      <c r="L14" s="11" t="s">
        <v>20</v>
      </c>
      <c r="P14" s="2"/>
    </row>
    <row r="15" spans="1:12" ht="20.25" customHeight="1">
      <c r="A15" s="8">
        <f t="shared" si="3"/>
        <v>5</v>
      </c>
      <c r="B15" s="12" t="s">
        <v>8</v>
      </c>
      <c r="C15" s="13">
        <f>SUM(D15:J15)</f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1" t="s">
        <v>20</v>
      </c>
    </row>
    <row r="16" spans="1:12" ht="21.75" customHeight="1">
      <c r="A16" s="8">
        <f t="shared" si="3"/>
        <v>6</v>
      </c>
      <c r="B16" s="9" t="s">
        <v>9</v>
      </c>
      <c r="C16" s="10">
        <f>SUM(D16:K16)</f>
        <v>386448.69944</v>
      </c>
      <c r="D16" s="10">
        <f>SUM(D17:D20)</f>
        <v>67346.9</v>
      </c>
      <c r="E16" s="10">
        <f aca="true" t="shared" si="5" ref="E16:J16">SUM(E17:E20)</f>
        <v>56871</v>
      </c>
      <c r="F16" s="10">
        <f t="shared" si="5"/>
        <v>101857.36743000001</v>
      </c>
      <c r="G16" s="10">
        <f t="shared" si="5"/>
        <v>48115.985</v>
      </c>
      <c r="H16" s="10">
        <f t="shared" si="5"/>
        <v>15392.547</v>
      </c>
      <c r="I16" s="10">
        <f t="shared" si="5"/>
        <v>61141.74001</v>
      </c>
      <c r="J16" s="10">
        <f t="shared" si="5"/>
        <v>35723.16</v>
      </c>
      <c r="K16" s="10">
        <f>SUM(K17:K20)</f>
        <v>0</v>
      </c>
      <c r="L16" s="11" t="s">
        <v>20</v>
      </c>
    </row>
    <row r="17" spans="1:12" ht="21" customHeight="1">
      <c r="A17" s="8">
        <f t="shared" si="3"/>
        <v>7</v>
      </c>
      <c r="B17" s="12" t="s">
        <v>5</v>
      </c>
      <c r="C17" s="13">
        <f>SUM(D17:K17)</f>
        <v>72948.78152</v>
      </c>
      <c r="D17" s="13">
        <f aca="true" t="shared" si="6" ref="D17:K17">SUM(D29)</f>
        <v>0</v>
      </c>
      <c r="E17" s="13">
        <f t="shared" si="6"/>
        <v>0</v>
      </c>
      <c r="F17" s="13">
        <f t="shared" si="6"/>
        <v>20412.28351</v>
      </c>
      <c r="G17" s="13">
        <f t="shared" si="6"/>
        <v>0</v>
      </c>
      <c r="H17" s="13">
        <f t="shared" si="6"/>
        <v>12481.598</v>
      </c>
      <c r="I17" s="13">
        <f t="shared" si="6"/>
        <v>4331.7400099999995</v>
      </c>
      <c r="J17" s="13">
        <f t="shared" si="6"/>
        <v>35723.16</v>
      </c>
      <c r="K17" s="13">
        <f t="shared" si="6"/>
        <v>0</v>
      </c>
      <c r="L17" s="11" t="s">
        <v>20</v>
      </c>
    </row>
    <row r="18" spans="1:12" ht="22.5" customHeight="1">
      <c r="A18" s="8">
        <f t="shared" si="3"/>
        <v>8</v>
      </c>
      <c r="B18" s="12" t="s">
        <v>6</v>
      </c>
      <c r="C18" s="13">
        <f>SUM(D18:J18)</f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1" t="s">
        <v>20</v>
      </c>
    </row>
    <row r="19" spans="1:12" ht="21" customHeight="1">
      <c r="A19" s="8">
        <f t="shared" si="3"/>
        <v>9</v>
      </c>
      <c r="B19" s="12" t="s">
        <v>7</v>
      </c>
      <c r="C19" s="13">
        <f>SUM(D19:K19)</f>
        <v>313499.91792000004</v>
      </c>
      <c r="D19" s="13">
        <f>SUM(D38)</f>
        <v>67346.9</v>
      </c>
      <c r="E19" s="13">
        <f>SUM(E38)</f>
        <v>56871</v>
      </c>
      <c r="F19" s="13">
        <f>SUM(F38)</f>
        <v>81445.08392</v>
      </c>
      <c r="G19" s="13">
        <f>SUM(G38)</f>
        <v>48115.985</v>
      </c>
      <c r="H19" s="13">
        <f>SUM(H31)</f>
        <v>2910.949</v>
      </c>
      <c r="I19" s="13">
        <f>SUM(I31)</f>
        <v>56810</v>
      </c>
      <c r="J19" s="13">
        <f>SUM(J31)</f>
        <v>0</v>
      </c>
      <c r="K19" s="13">
        <f>SUM(K31)</f>
        <v>0</v>
      </c>
      <c r="L19" s="11" t="s">
        <v>20</v>
      </c>
    </row>
    <row r="20" spans="1:12" ht="23.25" customHeight="1">
      <c r="A20" s="8">
        <f t="shared" si="3"/>
        <v>10</v>
      </c>
      <c r="B20" s="12" t="s">
        <v>8</v>
      </c>
      <c r="C20" s="13">
        <f>SUM(D20:J20)</f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1" t="s">
        <v>20</v>
      </c>
    </row>
    <row r="21" spans="1:12" ht="15.75" customHeight="1">
      <c r="A21" s="8">
        <f t="shared" si="3"/>
        <v>11</v>
      </c>
      <c r="B21" s="9" t="s">
        <v>10</v>
      </c>
      <c r="C21" s="10">
        <f>SUM(D21:K21)</f>
        <v>252508.60752999998</v>
      </c>
      <c r="D21" s="10">
        <f>SUM(D22:D25)</f>
        <v>26472.9</v>
      </c>
      <c r="E21" s="10">
        <f aca="true" t="shared" si="7" ref="E21:J21">SUM(E22:E25)</f>
        <v>28094.5</v>
      </c>
      <c r="F21" s="10">
        <f t="shared" si="7"/>
        <v>36602.820779999995</v>
      </c>
      <c r="G21" s="10">
        <f t="shared" si="7"/>
        <v>54705.94964</v>
      </c>
      <c r="H21" s="10">
        <f t="shared" si="7"/>
        <v>30803.911239999998</v>
      </c>
      <c r="I21" s="10">
        <f t="shared" si="7"/>
        <v>26750.525869999998</v>
      </c>
      <c r="J21" s="10">
        <f t="shared" si="7"/>
        <v>21039</v>
      </c>
      <c r="K21" s="10">
        <f>SUM(K22:K25)</f>
        <v>28039</v>
      </c>
      <c r="L21" s="11" t="s">
        <v>20</v>
      </c>
    </row>
    <row r="22" spans="1:12" ht="15">
      <c r="A22" s="8">
        <f t="shared" si="3"/>
        <v>12</v>
      </c>
      <c r="B22" s="12" t="s">
        <v>5</v>
      </c>
      <c r="C22" s="13">
        <f>SUM(D22:K22)</f>
        <v>226688.33253</v>
      </c>
      <c r="D22" s="13">
        <f aca="true" t="shared" si="8" ref="D22:J22">SUM(D65)</f>
        <v>26472.9</v>
      </c>
      <c r="E22" s="13">
        <f t="shared" si="8"/>
        <v>28094.5</v>
      </c>
      <c r="F22" s="13">
        <f>SUM(F65)</f>
        <v>35487.945779999995</v>
      </c>
      <c r="G22" s="13">
        <f t="shared" si="8"/>
        <v>36693.54964</v>
      </c>
      <c r="H22" s="13">
        <f>SUM(H65)</f>
        <v>24110.911239999998</v>
      </c>
      <c r="I22" s="13">
        <f t="shared" si="8"/>
        <v>26750.525869999998</v>
      </c>
      <c r="J22" s="13">
        <f t="shared" si="8"/>
        <v>21039</v>
      </c>
      <c r="K22" s="13">
        <f>SUM(K65)</f>
        <v>28039</v>
      </c>
      <c r="L22" s="11" t="s">
        <v>20</v>
      </c>
    </row>
    <row r="23" spans="1:12" ht="15">
      <c r="A23" s="8">
        <f t="shared" si="3"/>
        <v>13</v>
      </c>
      <c r="B23" s="12" t="s">
        <v>6</v>
      </c>
      <c r="C23" s="13">
        <f>SUM(D23:J23)</f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1" t="s">
        <v>20</v>
      </c>
    </row>
    <row r="24" spans="1:12" ht="15">
      <c r="A24" s="8">
        <f t="shared" si="3"/>
        <v>14</v>
      </c>
      <c r="B24" s="12" t="s">
        <v>7</v>
      </c>
      <c r="C24" s="13">
        <f>SUM(D24:K24)</f>
        <v>25820.275</v>
      </c>
      <c r="D24" s="13">
        <f>SUM(D66)</f>
        <v>0</v>
      </c>
      <c r="E24" s="13">
        <f aca="true" t="shared" si="9" ref="E24:J24">SUM(E66)</f>
        <v>0</v>
      </c>
      <c r="F24" s="13">
        <f t="shared" si="9"/>
        <v>1114.875</v>
      </c>
      <c r="G24" s="13">
        <f t="shared" si="9"/>
        <v>18012.4</v>
      </c>
      <c r="H24" s="13">
        <f t="shared" si="9"/>
        <v>6693</v>
      </c>
      <c r="I24" s="13">
        <f t="shared" si="9"/>
        <v>0</v>
      </c>
      <c r="J24" s="13">
        <f t="shared" si="9"/>
        <v>0</v>
      </c>
      <c r="K24" s="13">
        <f>SUM(K66)</f>
        <v>0</v>
      </c>
      <c r="L24" s="11" t="s">
        <v>20</v>
      </c>
    </row>
    <row r="25" spans="1:12" ht="15">
      <c r="A25" s="8">
        <f t="shared" si="3"/>
        <v>15</v>
      </c>
      <c r="B25" s="12" t="s">
        <v>8</v>
      </c>
      <c r="C25" s="13">
        <f>SUM(D25:J25)</f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1" t="s">
        <v>20</v>
      </c>
    </row>
    <row r="26" spans="1:13" ht="15" customHeight="1">
      <c r="A26" s="8">
        <f t="shared" si="3"/>
        <v>16</v>
      </c>
      <c r="B26" s="67" t="s">
        <v>12</v>
      </c>
      <c r="C26" s="68"/>
      <c r="D26" s="68"/>
      <c r="E26" s="68"/>
      <c r="F26" s="68"/>
      <c r="G26" s="68"/>
      <c r="H26" s="68"/>
      <c r="I26" s="68"/>
      <c r="J26" s="68"/>
      <c r="K26" s="68"/>
      <c r="L26" s="69"/>
      <c r="M26" s="52"/>
    </row>
    <row r="27" spans="1:12" ht="24.75" customHeight="1">
      <c r="A27" s="8">
        <f t="shared" si="3"/>
        <v>17</v>
      </c>
      <c r="B27" s="9" t="s">
        <v>13</v>
      </c>
      <c r="C27" s="58">
        <f>SUM(C29:C32)</f>
        <v>386448.69944000005</v>
      </c>
      <c r="D27" s="58">
        <f>SUM(D29:D32)</f>
        <v>67346.9</v>
      </c>
      <c r="E27" s="58">
        <f aca="true" t="shared" si="10" ref="E27:J27">SUM(E29:E32)</f>
        <v>56871</v>
      </c>
      <c r="F27" s="58">
        <f t="shared" si="10"/>
        <v>101857.36743000001</v>
      </c>
      <c r="G27" s="58">
        <f t="shared" si="10"/>
        <v>48115.985</v>
      </c>
      <c r="H27" s="58">
        <f>SUM(H29:H32)</f>
        <v>15392.547</v>
      </c>
      <c r="I27" s="58">
        <f>SUM(I29:I32)</f>
        <v>61141.74001</v>
      </c>
      <c r="J27" s="58">
        <f t="shared" si="10"/>
        <v>35723.16</v>
      </c>
      <c r="K27" s="58">
        <f>SUM(K29:K32)</f>
        <v>0</v>
      </c>
      <c r="L27" s="90" t="s">
        <v>43</v>
      </c>
    </row>
    <row r="28" spans="1:12" ht="15">
      <c r="A28" s="8">
        <f t="shared" si="3"/>
        <v>18</v>
      </c>
      <c r="B28" s="9" t="s">
        <v>11</v>
      </c>
      <c r="C28" s="58"/>
      <c r="D28" s="58"/>
      <c r="E28" s="58"/>
      <c r="F28" s="58"/>
      <c r="G28" s="58"/>
      <c r="H28" s="58"/>
      <c r="I28" s="58"/>
      <c r="J28" s="58"/>
      <c r="K28" s="58"/>
      <c r="L28" s="90"/>
    </row>
    <row r="29" spans="1:12" ht="15">
      <c r="A29" s="8">
        <f t="shared" si="3"/>
        <v>19</v>
      </c>
      <c r="B29" s="12" t="s">
        <v>5</v>
      </c>
      <c r="C29" s="13">
        <f>SUM(D29:K29)</f>
        <v>72948.78152</v>
      </c>
      <c r="D29" s="13">
        <f>SUM(D36+D50+D57+D61)</f>
        <v>0</v>
      </c>
      <c r="E29" s="13">
        <f aca="true" t="shared" si="11" ref="E29:K29">SUM(E36+E50+E57+E61)</f>
        <v>0</v>
      </c>
      <c r="F29" s="13">
        <f t="shared" si="11"/>
        <v>20412.28351</v>
      </c>
      <c r="G29" s="13">
        <f t="shared" si="11"/>
        <v>0</v>
      </c>
      <c r="H29" s="13">
        <f t="shared" si="11"/>
        <v>12481.598</v>
      </c>
      <c r="I29" s="13">
        <f>SUM(I36+I50+I57+I61)</f>
        <v>4331.7400099999995</v>
      </c>
      <c r="J29" s="13">
        <f t="shared" si="11"/>
        <v>35723.16</v>
      </c>
      <c r="K29" s="13">
        <f t="shared" si="11"/>
        <v>0</v>
      </c>
      <c r="L29" s="11" t="s">
        <v>20</v>
      </c>
    </row>
    <row r="30" spans="1:12" ht="15">
      <c r="A30" s="8">
        <f t="shared" si="3"/>
        <v>20</v>
      </c>
      <c r="B30" s="12" t="s">
        <v>6</v>
      </c>
      <c r="C30" s="13">
        <f>SUM(D30:J30)</f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1" t="s">
        <v>20</v>
      </c>
    </row>
    <row r="31" spans="1:12" ht="15">
      <c r="A31" s="8">
        <f t="shared" si="3"/>
        <v>21</v>
      </c>
      <c r="B31" s="12" t="s">
        <v>7</v>
      </c>
      <c r="C31" s="13">
        <f>SUM(D31:K31)</f>
        <v>313499.91792000004</v>
      </c>
      <c r="D31" s="13">
        <f>SUM(D38+D58+D62)</f>
        <v>67346.9</v>
      </c>
      <c r="E31" s="13">
        <f aca="true" t="shared" si="12" ref="E31:K31">SUM(E38+E58+E62)</f>
        <v>56871</v>
      </c>
      <c r="F31" s="13">
        <f t="shared" si="12"/>
        <v>81445.08392</v>
      </c>
      <c r="G31" s="13">
        <f t="shared" si="12"/>
        <v>48115.985</v>
      </c>
      <c r="H31" s="13">
        <f t="shared" si="12"/>
        <v>2910.949</v>
      </c>
      <c r="I31" s="13">
        <f t="shared" si="12"/>
        <v>56810</v>
      </c>
      <c r="J31" s="13">
        <f t="shared" si="12"/>
        <v>0</v>
      </c>
      <c r="K31" s="13">
        <f t="shared" si="12"/>
        <v>0</v>
      </c>
      <c r="L31" s="11" t="s">
        <v>20</v>
      </c>
    </row>
    <row r="32" spans="1:12" ht="15.75" customHeight="1">
      <c r="A32" s="8">
        <f t="shared" si="3"/>
        <v>22</v>
      </c>
      <c r="B32" s="12" t="s">
        <v>8</v>
      </c>
      <c r="C32" s="13">
        <f>SUM(D32:J32)</f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1" t="s">
        <v>20</v>
      </c>
    </row>
    <row r="33" spans="1:12" ht="15" customHeight="1">
      <c r="A33" s="8">
        <f t="shared" si="3"/>
        <v>23</v>
      </c>
      <c r="B33" s="70" t="s">
        <v>14</v>
      </c>
      <c r="C33" s="71"/>
      <c r="D33" s="71"/>
      <c r="E33" s="71"/>
      <c r="F33" s="71"/>
      <c r="G33" s="71"/>
      <c r="H33" s="71"/>
      <c r="I33" s="71"/>
      <c r="J33" s="71"/>
      <c r="K33" s="71"/>
      <c r="L33" s="72"/>
    </row>
    <row r="34" spans="1:12" ht="18.75" customHeight="1">
      <c r="A34" s="8">
        <f t="shared" si="3"/>
        <v>24</v>
      </c>
      <c r="B34" s="70" t="s">
        <v>34</v>
      </c>
      <c r="C34" s="71"/>
      <c r="D34" s="71"/>
      <c r="E34" s="71"/>
      <c r="F34" s="71"/>
      <c r="G34" s="71"/>
      <c r="H34" s="71"/>
      <c r="I34" s="71"/>
      <c r="J34" s="71"/>
      <c r="K34" s="71"/>
      <c r="L34" s="72"/>
    </row>
    <row r="35" spans="1:12" ht="15" customHeight="1">
      <c r="A35" s="8">
        <f t="shared" si="3"/>
        <v>25</v>
      </c>
      <c r="B35" s="14" t="s">
        <v>21</v>
      </c>
      <c r="C35" s="15">
        <f>SUM(D35:K35)</f>
        <v>285083.79943</v>
      </c>
      <c r="D35" s="15">
        <f aca="true" t="shared" si="13" ref="D35:K35">SUM(D36:D39)</f>
        <v>67346.9</v>
      </c>
      <c r="E35" s="15">
        <f t="shared" si="13"/>
        <v>56871</v>
      </c>
      <c r="F35" s="15">
        <f t="shared" si="13"/>
        <v>101857.36743000001</v>
      </c>
      <c r="G35" s="15">
        <f t="shared" si="13"/>
        <v>48115.985</v>
      </c>
      <c r="H35" s="15">
        <f t="shared" si="13"/>
        <v>10892.547</v>
      </c>
      <c r="I35" s="15">
        <f t="shared" si="13"/>
        <v>0</v>
      </c>
      <c r="J35" s="15">
        <f t="shared" si="13"/>
        <v>0</v>
      </c>
      <c r="K35" s="15">
        <f t="shared" si="13"/>
        <v>0</v>
      </c>
      <c r="L35" s="11"/>
    </row>
    <row r="36" spans="1:12" ht="15">
      <c r="A36" s="8">
        <f t="shared" si="3"/>
        <v>26</v>
      </c>
      <c r="B36" s="16" t="s">
        <v>5</v>
      </c>
      <c r="C36" s="17">
        <f>SUM(D36:K36)</f>
        <v>28393.88151</v>
      </c>
      <c r="D36" s="17">
        <f aca="true" t="shared" si="14" ref="D36:K36">SUM(D41+D44+D47)</f>
        <v>0</v>
      </c>
      <c r="E36" s="17">
        <f t="shared" si="14"/>
        <v>0</v>
      </c>
      <c r="F36" s="17">
        <f t="shared" si="14"/>
        <v>20412.28351</v>
      </c>
      <c r="G36" s="17">
        <f t="shared" si="14"/>
        <v>0</v>
      </c>
      <c r="H36" s="17">
        <f t="shared" si="14"/>
        <v>7981.598</v>
      </c>
      <c r="I36" s="17">
        <f t="shared" si="14"/>
        <v>0</v>
      </c>
      <c r="J36" s="17">
        <f t="shared" si="14"/>
        <v>0</v>
      </c>
      <c r="K36" s="17">
        <f t="shared" si="14"/>
        <v>0</v>
      </c>
      <c r="L36" s="18" t="s">
        <v>41</v>
      </c>
    </row>
    <row r="37" spans="1:12" ht="15">
      <c r="A37" s="8">
        <f t="shared" si="3"/>
        <v>27</v>
      </c>
      <c r="B37" s="16" t="s">
        <v>6</v>
      </c>
      <c r="C37" s="17">
        <f>SUM(D37:F37)</f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1" t="s">
        <v>20</v>
      </c>
    </row>
    <row r="38" spans="1:12" ht="15">
      <c r="A38" s="8">
        <f t="shared" si="3"/>
        <v>28</v>
      </c>
      <c r="B38" s="16" t="s">
        <v>7</v>
      </c>
      <c r="C38" s="17">
        <f>SUM(D38:K38)</f>
        <v>256689.91792</v>
      </c>
      <c r="D38" s="17">
        <f aca="true" t="shared" si="15" ref="D38:K38">SUM(D45+D42)</f>
        <v>67346.9</v>
      </c>
      <c r="E38" s="17">
        <f t="shared" si="15"/>
        <v>56871</v>
      </c>
      <c r="F38" s="17">
        <f t="shared" si="15"/>
        <v>81445.08392</v>
      </c>
      <c r="G38" s="17">
        <f t="shared" si="15"/>
        <v>48115.985</v>
      </c>
      <c r="H38" s="17">
        <f>SUM(H45+H42)</f>
        <v>2910.949</v>
      </c>
      <c r="I38" s="17">
        <f t="shared" si="15"/>
        <v>0</v>
      </c>
      <c r="J38" s="17">
        <f t="shared" si="15"/>
        <v>0</v>
      </c>
      <c r="K38" s="17">
        <f t="shared" si="15"/>
        <v>0</v>
      </c>
      <c r="L38" s="18" t="s">
        <v>42</v>
      </c>
    </row>
    <row r="39" spans="1:12" ht="15">
      <c r="A39" s="8">
        <f t="shared" si="3"/>
        <v>29</v>
      </c>
      <c r="B39" s="16" t="s">
        <v>8</v>
      </c>
      <c r="C39" s="17">
        <f>SUM(D39:F39)</f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1" t="s">
        <v>20</v>
      </c>
    </row>
    <row r="40" spans="1:12" ht="15" customHeight="1">
      <c r="A40" s="8">
        <f t="shared" si="3"/>
        <v>30</v>
      </c>
      <c r="B40" s="64" t="s">
        <v>52</v>
      </c>
      <c r="C40" s="65"/>
      <c r="D40" s="65"/>
      <c r="E40" s="65"/>
      <c r="F40" s="65"/>
      <c r="G40" s="65"/>
      <c r="H40" s="65"/>
      <c r="I40" s="65"/>
      <c r="J40" s="65"/>
      <c r="K40" s="65"/>
      <c r="L40" s="66"/>
    </row>
    <row r="41" spans="1:12" ht="15">
      <c r="A41" s="8">
        <f t="shared" si="3"/>
        <v>31</v>
      </c>
      <c r="B41" s="16" t="s">
        <v>5</v>
      </c>
      <c r="C41" s="17">
        <f>SUM(D41:K41)</f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56" t="s">
        <v>42</v>
      </c>
    </row>
    <row r="42" spans="1:12" ht="15">
      <c r="A42" s="8">
        <f t="shared" si="3"/>
        <v>32</v>
      </c>
      <c r="B42" s="16" t="s">
        <v>7</v>
      </c>
      <c r="C42" s="17">
        <f>SUM(D42:K42)</f>
        <v>130029.98392</v>
      </c>
      <c r="D42" s="17">
        <v>67346.9</v>
      </c>
      <c r="E42" s="17">
        <v>56871</v>
      </c>
      <c r="F42" s="17">
        <v>5812.08392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57"/>
    </row>
    <row r="43" spans="1:12" ht="15" customHeight="1">
      <c r="A43" s="8">
        <f t="shared" si="3"/>
        <v>33</v>
      </c>
      <c r="B43" s="64" t="s">
        <v>53</v>
      </c>
      <c r="C43" s="65"/>
      <c r="D43" s="65"/>
      <c r="E43" s="65"/>
      <c r="F43" s="65"/>
      <c r="G43" s="65"/>
      <c r="H43" s="65"/>
      <c r="I43" s="65"/>
      <c r="J43" s="65"/>
      <c r="K43" s="65"/>
      <c r="L43" s="66"/>
    </row>
    <row r="44" spans="1:12" ht="15">
      <c r="A44" s="8">
        <f t="shared" si="3"/>
        <v>34</v>
      </c>
      <c r="B44" s="16" t="s">
        <v>5</v>
      </c>
      <c r="C44" s="17">
        <f>SUM(D44:K44)</f>
        <v>11964.588</v>
      </c>
      <c r="D44" s="17">
        <v>0</v>
      </c>
      <c r="E44" s="17">
        <v>0</v>
      </c>
      <c r="F44" s="17">
        <v>3982.99</v>
      </c>
      <c r="G44" s="17">
        <v>0</v>
      </c>
      <c r="H44" s="17">
        <v>7981.598</v>
      </c>
      <c r="I44" s="17">
        <v>0</v>
      </c>
      <c r="J44" s="17">
        <v>0</v>
      </c>
      <c r="K44" s="17">
        <v>0</v>
      </c>
      <c r="L44" s="56" t="s">
        <v>41</v>
      </c>
    </row>
    <row r="45" spans="1:12" ht="15">
      <c r="A45" s="8">
        <f t="shared" si="3"/>
        <v>35</v>
      </c>
      <c r="B45" s="16" t="s">
        <v>7</v>
      </c>
      <c r="C45" s="17">
        <f>SUM(D45:K45)</f>
        <v>126659.934</v>
      </c>
      <c r="D45" s="17">
        <v>0</v>
      </c>
      <c r="E45" s="17">
        <v>0</v>
      </c>
      <c r="F45" s="17">
        <v>75633</v>
      </c>
      <c r="G45" s="17">
        <v>48115.985</v>
      </c>
      <c r="H45" s="17">
        <v>2910.949</v>
      </c>
      <c r="I45" s="17">
        <v>0</v>
      </c>
      <c r="J45" s="17">
        <v>0</v>
      </c>
      <c r="K45" s="17">
        <v>0</v>
      </c>
      <c r="L45" s="57"/>
    </row>
    <row r="46" spans="1:12" ht="15" customHeight="1">
      <c r="A46" s="8">
        <f t="shared" si="3"/>
        <v>36</v>
      </c>
      <c r="B46" s="64" t="s">
        <v>54</v>
      </c>
      <c r="C46" s="65"/>
      <c r="D46" s="65"/>
      <c r="E46" s="65"/>
      <c r="F46" s="65"/>
      <c r="G46" s="65"/>
      <c r="H46" s="65"/>
      <c r="I46" s="65"/>
      <c r="J46" s="65"/>
      <c r="K46" s="65"/>
      <c r="L46" s="66"/>
    </row>
    <row r="47" spans="1:12" ht="15">
      <c r="A47" s="8">
        <f t="shared" si="3"/>
        <v>37</v>
      </c>
      <c r="B47" s="16" t="s">
        <v>5</v>
      </c>
      <c r="C47" s="17">
        <f>SUM(D47:K47)</f>
        <v>16429.29351</v>
      </c>
      <c r="D47" s="17">
        <v>0</v>
      </c>
      <c r="E47" s="17">
        <v>0</v>
      </c>
      <c r="F47" s="17">
        <v>16429.29351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 t="s">
        <v>41</v>
      </c>
    </row>
    <row r="48" spans="1:12" ht="30.75" customHeight="1">
      <c r="A48" s="8">
        <f t="shared" si="3"/>
        <v>38</v>
      </c>
      <c r="B48" s="67" t="s">
        <v>70</v>
      </c>
      <c r="C48" s="68"/>
      <c r="D48" s="68"/>
      <c r="E48" s="68"/>
      <c r="F48" s="68"/>
      <c r="G48" s="68"/>
      <c r="H48" s="68"/>
      <c r="I48" s="68"/>
      <c r="J48" s="68"/>
      <c r="K48" s="68"/>
      <c r="L48" s="69"/>
    </row>
    <row r="49" spans="1:12" ht="15">
      <c r="A49" s="8">
        <f t="shared" si="3"/>
        <v>39</v>
      </c>
      <c r="B49" s="14" t="s">
        <v>21</v>
      </c>
      <c r="C49" s="10">
        <f>SUM(D49:J49)</f>
        <v>5825.41001</v>
      </c>
      <c r="D49" s="15">
        <f aca="true" t="shared" si="16" ref="D49:K49">SUM(D50)</f>
        <v>0</v>
      </c>
      <c r="E49" s="15">
        <f t="shared" si="16"/>
        <v>0</v>
      </c>
      <c r="F49" s="15">
        <f t="shared" si="16"/>
        <v>0</v>
      </c>
      <c r="G49" s="15">
        <f t="shared" si="16"/>
        <v>0</v>
      </c>
      <c r="H49" s="15">
        <f t="shared" si="16"/>
        <v>4500</v>
      </c>
      <c r="I49" s="15">
        <f t="shared" si="16"/>
        <v>1325.41001</v>
      </c>
      <c r="J49" s="15">
        <f t="shared" si="16"/>
        <v>0</v>
      </c>
      <c r="K49" s="15">
        <f t="shared" si="16"/>
        <v>0</v>
      </c>
      <c r="L49" s="56" t="s">
        <v>67</v>
      </c>
    </row>
    <row r="50" spans="1:12" ht="15">
      <c r="A50" s="8">
        <f t="shared" si="3"/>
        <v>40</v>
      </c>
      <c r="B50" s="12" t="s">
        <v>5</v>
      </c>
      <c r="C50" s="13">
        <f>SUM(D50:J50)</f>
        <v>5825.41001</v>
      </c>
      <c r="D50" s="17">
        <f aca="true" t="shared" si="17" ref="D50:K50">SUM(D54+D52)</f>
        <v>0</v>
      </c>
      <c r="E50" s="17">
        <f t="shared" si="17"/>
        <v>0</v>
      </c>
      <c r="F50" s="17">
        <f t="shared" si="17"/>
        <v>0</v>
      </c>
      <c r="G50" s="17">
        <f t="shared" si="17"/>
        <v>0</v>
      </c>
      <c r="H50" s="17">
        <f t="shared" si="17"/>
        <v>4500</v>
      </c>
      <c r="I50" s="17">
        <f t="shared" si="17"/>
        <v>1325.41001</v>
      </c>
      <c r="J50" s="17">
        <f t="shared" si="17"/>
        <v>0</v>
      </c>
      <c r="K50" s="17">
        <f t="shared" si="17"/>
        <v>0</v>
      </c>
      <c r="L50" s="57"/>
    </row>
    <row r="51" spans="1:12" ht="15">
      <c r="A51" s="8">
        <f t="shared" si="3"/>
        <v>41</v>
      </c>
      <c r="B51" s="64" t="s">
        <v>68</v>
      </c>
      <c r="C51" s="65"/>
      <c r="D51" s="65"/>
      <c r="E51" s="65"/>
      <c r="F51" s="65"/>
      <c r="G51" s="65"/>
      <c r="H51" s="65"/>
      <c r="I51" s="65"/>
      <c r="J51" s="65"/>
      <c r="K51" s="65"/>
      <c r="L51" s="66"/>
    </row>
    <row r="52" spans="1:12" ht="15">
      <c r="A52" s="8">
        <f t="shared" si="3"/>
        <v>42</v>
      </c>
      <c r="B52" s="16" t="s">
        <v>5</v>
      </c>
      <c r="C52" s="13">
        <f>SUM(D52:J52)</f>
        <v>2362.30349</v>
      </c>
      <c r="D52" s="13">
        <v>0</v>
      </c>
      <c r="E52" s="13">
        <v>0</v>
      </c>
      <c r="F52" s="13">
        <v>0</v>
      </c>
      <c r="G52" s="13">
        <v>0</v>
      </c>
      <c r="H52" s="20">
        <v>2362.30349</v>
      </c>
      <c r="I52" s="13">
        <v>0</v>
      </c>
      <c r="J52" s="13">
        <v>0</v>
      </c>
      <c r="K52" s="13">
        <v>0</v>
      </c>
      <c r="L52" s="18" t="s">
        <v>67</v>
      </c>
    </row>
    <row r="53" spans="1:12" ht="15">
      <c r="A53" s="8">
        <f t="shared" si="3"/>
        <v>43</v>
      </c>
      <c r="B53" s="64" t="s">
        <v>69</v>
      </c>
      <c r="C53" s="65"/>
      <c r="D53" s="65"/>
      <c r="E53" s="65"/>
      <c r="F53" s="65"/>
      <c r="G53" s="65"/>
      <c r="H53" s="65"/>
      <c r="I53" s="65"/>
      <c r="J53" s="65"/>
      <c r="K53" s="65"/>
      <c r="L53" s="66"/>
    </row>
    <row r="54" spans="1:12" ht="15">
      <c r="A54" s="8">
        <f t="shared" si="3"/>
        <v>44</v>
      </c>
      <c r="B54" s="12" t="s">
        <v>5</v>
      </c>
      <c r="C54" s="13">
        <f>SUM(D54:J54)</f>
        <v>3463.1065200000003</v>
      </c>
      <c r="D54" s="13">
        <v>0</v>
      </c>
      <c r="E54" s="13">
        <v>0</v>
      </c>
      <c r="F54" s="13">
        <v>0</v>
      </c>
      <c r="G54" s="13">
        <v>0</v>
      </c>
      <c r="H54" s="20">
        <v>2137.69651</v>
      </c>
      <c r="I54" s="13">
        <v>1325.41001</v>
      </c>
      <c r="J54" s="13">
        <v>0</v>
      </c>
      <c r="K54" s="13">
        <v>0</v>
      </c>
      <c r="L54" s="18" t="s">
        <v>67</v>
      </c>
    </row>
    <row r="55" spans="1:12" ht="15">
      <c r="A55" s="8">
        <f t="shared" si="3"/>
        <v>45</v>
      </c>
      <c r="B55" s="67" t="s">
        <v>71</v>
      </c>
      <c r="C55" s="68"/>
      <c r="D55" s="68"/>
      <c r="E55" s="68"/>
      <c r="F55" s="68"/>
      <c r="G55" s="68"/>
      <c r="H55" s="68"/>
      <c r="I55" s="68"/>
      <c r="J55" s="68"/>
      <c r="K55" s="68"/>
      <c r="L55" s="69"/>
    </row>
    <row r="56" spans="1:12" ht="15">
      <c r="A56" s="8">
        <f t="shared" si="3"/>
        <v>46</v>
      </c>
      <c r="B56" s="14" t="s">
        <v>21</v>
      </c>
      <c r="C56" s="10">
        <f>SUM(D56:K56)</f>
        <v>81123.61</v>
      </c>
      <c r="D56" s="10">
        <f aca="true" t="shared" si="18" ref="D56:K56">SUM(D57:D58)</f>
        <v>0</v>
      </c>
      <c r="E56" s="10">
        <f t="shared" si="18"/>
        <v>0</v>
      </c>
      <c r="F56" s="10">
        <f t="shared" si="18"/>
        <v>0</v>
      </c>
      <c r="G56" s="10">
        <f t="shared" si="18"/>
        <v>0</v>
      </c>
      <c r="H56" s="10">
        <f t="shared" si="18"/>
        <v>0</v>
      </c>
      <c r="I56" s="10">
        <f t="shared" si="18"/>
        <v>45400.45</v>
      </c>
      <c r="J56" s="10">
        <f t="shared" si="18"/>
        <v>35723.16</v>
      </c>
      <c r="K56" s="10">
        <f t="shared" si="18"/>
        <v>0</v>
      </c>
      <c r="L56" s="53" t="s">
        <v>73</v>
      </c>
    </row>
    <row r="57" spans="1:12" ht="15">
      <c r="A57" s="8">
        <f t="shared" si="3"/>
        <v>47</v>
      </c>
      <c r="B57" s="12" t="s">
        <v>5</v>
      </c>
      <c r="C57" s="17">
        <f>SUM(D57:K57)</f>
        <v>37993.61</v>
      </c>
      <c r="D57" s="13">
        <f aca="true" t="shared" si="19" ref="D57:H58">SUM(D60)</f>
        <v>0</v>
      </c>
      <c r="E57" s="13">
        <f t="shared" si="19"/>
        <v>0</v>
      </c>
      <c r="F57" s="13">
        <f t="shared" si="19"/>
        <v>0</v>
      </c>
      <c r="G57" s="13">
        <f t="shared" si="19"/>
        <v>0</v>
      </c>
      <c r="H57" s="13">
        <f t="shared" si="19"/>
        <v>0</v>
      </c>
      <c r="I57" s="13">
        <v>2270.45</v>
      </c>
      <c r="J57" s="13">
        <v>35723.16</v>
      </c>
      <c r="K57" s="13">
        <f>SUM(K60)</f>
        <v>0</v>
      </c>
      <c r="L57" s="54"/>
    </row>
    <row r="58" spans="1:12" ht="15">
      <c r="A58" s="8">
        <f t="shared" si="3"/>
        <v>48</v>
      </c>
      <c r="B58" s="16" t="s">
        <v>7</v>
      </c>
      <c r="C58" s="17">
        <f>SUM(D58:K58)</f>
        <v>43130</v>
      </c>
      <c r="D58" s="13">
        <f t="shared" si="19"/>
        <v>0</v>
      </c>
      <c r="E58" s="13">
        <f t="shared" si="19"/>
        <v>0</v>
      </c>
      <c r="F58" s="13">
        <f t="shared" si="19"/>
        <v>0</v>
      </c>
      <c r="G58" s="13">
        <f t="shared" si="19"/>
        <v>0</v>
      </c>
      <c r="H58" s="13">
        <f t="shared" si="19"/>
        <v>0</v>
      </c>
      <c r="I58" s="13">
        <v>43130</v>
      </c>
      <c r="J58" s="13">
        <v>0</v>
      </c>
      <c r="K58" s="13">
        <f>SUM(K61)</f>
        <v>0</v>
      </c>
      <c r="L58" s="55"/>
    </row>
    <row r="59" spans="1:12" ht="15">
      <c r="A59" s="8">
        <f t="shared" si="3"/>
        <v>49</v>
      </c>
      <c r="B59" s="67" t="s">
        <v>72</v>
      </c>
      <c r="C59" s="68"/>
      <c r="D59" s="68"/>
      <c r="E59" s="68"/>
      <c r="F59" s="68"/>
      <c r="G59" s="68"/>
      <c r="H59" s="68"/>
      <c r="I59" s="68"/>
      <c r="J59" s="68"/>
      <c r="K59" s="68"/>
      <c r="L59" s="69"/>
    </row>
    <row r="60" spans="1:12" ht="15">
      <c r="A60" s="8">
        <f t="shared" si="3"/>
        <v>50</v>
      </c>
      <c r="B60" s="14" t="s">
        <v>21</v>
      </c>
      <c r="C60" s="10">
        <f>SUM(D60:K60)</f>
        <v>14415.88</v>
      </c>
      <c r="D60" s="10">
        <f aca="true" t="shared" si="20" ref="D60:K60">SUM(D61:D62)</f>
        <v>0</v>
      </c>
      <c r="E60" s="10">
        <f t="shared" si="20"/>
        <v>0</v>
      </c>
      <c r="F60" s="10">
        <f t="shared" si="20"/>
        <v>0</v>
      </c>
      <c r="G60" s="10">
        <f t="shared" si="20"/>
        <v>0</v>
      </c>
      <c r="H60" s="10">
        <f t="shared" si="20"/>
        <v>0</v>
      </c>
      <c r="I60" s="10">
        <f t="shared" si="20"/>
        <v>14415.88</v>
      </c>
      <c r="J60" s="10">
        <f t="shared" si="20"/>
        <v>0</v>
      </c>
      <c r="K60" s="10">
        <f t="shared" si="20"/>
        <v>0</v>
      </c>
      <c r="L60" s="53" t="s">
        <v>74</v>
      </c>
    </row>
    <row r="61" spans="1:12" ht="15">
      <c r="A61" s="8">
        <f t="shared" si="3"/>
        <v>51</v>
      </c>
      <c r="B61" s="12" t="s">
        <v>5</v>
      </c>
      <c r="C61" s="17">
        <f>SUM(D61:K61)</f>
        <v>735.88</v>
      </c>
      <c r="D61" s="13">
        <f aca="true" t="shared" si="21" ref="D61:K62">SUM(D143)</f>
        <v>0</v>
      </c>
      <c r="E61" s="13">
        <f t="shared" si="21"/>
        <v>0</v>
      </c>
      <c r="F61" s="13">
        <f t="shared" si="21"/>
        <v>0</v>
      </c>
      <c r="G61" s="13">
        <f t="shared" si="21"/>
        <v>0</v>
      </c>
      <c r="H61" s="13">
        <f t="shared" si="21"/>
        <v>0</v>
      </c>
      <c r="I61" s="13">
        <v>735.88</v>
      </c>
      <c r="J61" s="13">
        <f t="shared" si="21"/>
        <v>0</v>
      </c>
      <c r="K61" s="13">
        <f t="shared" si="21"/>
        <v>0</v>
      </c>
      <c r="L61" s="54"/>
    </row>
    <row r="62" spans="1:12" ht="15">
      <c r="A62" s="8">
        <f t="shared" si="3"/>
        <v>52</v>
      </c>
      <c r="B62" s="16" t="s">
        <v>7</v>
      </c>
      <c r="C62" s="17">
        <f>SUM(D62:K62)</f>
        <v>13680</v>
      </c>
      <c r="D62" s="13">
        <f t="shared" si="21"/>
        <v>0</v>
      </c>
      <c r="E62" s="13">
        <f t="shared" si="21"/>
        <v>0</v>
      </c>
      <c r="F62" s="13">
        <f t="shared" si="21"/>
        <v>0</v>
      </c>
      <c r="G62" s="13">
        <f t="shared" si="21"/>
        <v>0</v>
      </c>
      <c r="H62" s="13">
        <f t="shared" si="21"/>
        <v>0</v>
      </c>
      <c r="I62" s="13">
        <v>13680</v>
      </c>
      <c r="J62" s="13">
        <f t="shared" si="21"/>
        <v>0</v>
      </c>
      <c r="K62" s="13">
        <f t="shared" si="21"/>
        <v>0</v>
      </c>
      <c r="L62" s="55"/>
    </row>
    <row r="63" spans="1:12" ht="15" customHeight="1">
      <c r="A63" s="8">
        <f t="shared" si="3"/>
        <v>53</v>
      </c>
      <c r="B63" s="67" t="s">
        <v>17</v>
      </c>
      <c r="C63" s="68"/>
      <c r="D63" s="68"/>
      <c r="E63" s="68"/>
      <c r="F63" s="68"/>
      <c r="G63" s="68"/>
      <c r="H63" s="68"/>
      <c r="I63" s="68"/>
      <c r="J63" s="68"/>
      <c r="K63" s="68"/>
      <c r="L63" s="69"/>
    </row>
    <row r="64" spans="1:12" ht="30">
      <c r="A64" s="8">
        <f t="shared" si="3"/>
        <v>54</v>
      </c>
      <c r="B64" s="9" t="s">
        <v>15</v>
      </c>
      <c r="C64" s="21">
        <f>SUM(C65:C66)</f>
        <v>252508.60753</v>
      </c>
      <c r="D64" s="10">
        <f aca="true" t="shared" si="22" ref="D64:K64">SUM(D65:D66)</f>
        <v>26472.9</v>
      </c>
      <c r="E64" s="10">
        <f t="shared" si="22"/>
        <v>28094.5</v>
      </c>
      <c r="F64" s="10">
        <f>SUM(F65:F66)</f>
        <v>36602.820779999995</v>
      </c>
      <c r="G64" s="10">
        <f>SUM(G65:G66)</f>
        <v>54705.94964</v>
      </c>
      <c r="H64" s="10">
        <f t="shared" si="22"/>
        <v>30803.911239999998</v>
      </c>
      <c r="I64" s="10">
        <f t="shared" si="22"/>
        <v>26750.525869999998</v>
      </c>
      <c r="J64" s="10">
        <f t="shared" si="22"/>
        <v>21039</v>
      </c>
      <c r="K64" s="10">
        <f t="shared" si="22"/>
        <v>28039</v>
      </c>
      <c r="L64" s="90" t="s">
        <v>20</v>
      </c>
    </row>
    <row r="65" spans="1:12" ht="15">
      <c r="A65" s="8">
        <f t="shared" si="3"/>
        <v>55</v>
      </c>
      <c r="B65" s="12" t="s">
        <v>5</v>
      </c>
      <c r="C65" s="13">
        <f>SUM(D65:K65)</f>
        <v>226688.33253</v>
      </c>
      <c r="D65" s="13">
        <f aca="true" t="shared" si="23" ref="D65:K65">D68+D133+D71+D86+D94+D127</f>
        <v>26472.9</v>
      </c>
      <c r="E65" s="13">
        <f t="shared" si="23"/>
        <v>28094.5</v>
      </c>
      <c r="F65" s="13">
        <f t="shared" si="23"/>
        <v>35487.945779999995</v>
      </c>
      <c r="G65" s="13">
        <f t="shared" si="23"/>
        <v>36693.54964</v>
      </c>
      <c r="H65" s="13">
        <f t="shared" si="23"/>
        <v>24110.911239999998</v>
      </c>
      <c r="I65" s="13">
        <f t="shared" si="23"/>
        <v>26750.525869999998</v>
      </c>
      <c r="J65" s="13">
        <f t="shared" si="23"/>
        <v>21039</v>
      </c>
      <c r="K65" s="13">
        <f t="shared" si="23"/>
        <v>28039</v>
      </c>
      <c r="L65" s="90"/>
    </row>
    <row r="66" spans="1:12" ht="15">
      <c r="A66" s="8">
        <f t="shared" si="3"/>
        <v>56</v>
      </c>
      <c r="B66" s="16" t="s">
        <v>7</v>
      </c>
      <c r="C66" s="13">
        <f>SUM(D66:K66)</f>
        <v>25820.275</v>
      </c>
      <c r="D66" s="13">
        <f aca="true" t="shared" si="24" ref="D66:K66">SUM(D128+D72)</f>
        <v>0</v>
      </c>
      <c r="E66" s="13">
        <f t="shared" si="24"/>
        <v>0</v>
      </c>
      <c r="F66" s="13">
        <f t="shared" si="24"/>
        <v>1114.875</v>
      </c>
      <c r="G66" s="13">
        <f t="shared" si="24"/>
        <v>18012.4</v>
      </c>
      <c r="H66" s="13">
        <f t="shared" si="24"/>
        <v>6693</v>
      </c>
      <c r="I66" s="13">
        <f t="shared" si="24"/>
        <v>0</v>
      </c>
      <c r="J66" s="13">
        <f t="shared" si="24"/>
        <v>0</v>
      </c>
      <c r="K66" s="13">
        <f t="shared" si="24"/>
        <v>0</v>
      </c>
      <c r="L66" s="7"/>
    </row>
    <row r="67" spans="1:12" ht="28.5" customHeight="1">
      <c r="A67" s="8">
        <f t="shared" si="3"/>
        <v>57</v>
      </c>
      <c r="B67" s="67" t="s">
        <v>63</v>
      </c>
      <c r="C67" s="68"/>
      <c r="D67" s="68"/>
      <c r="E67" s="68"/>
      <c r="F67" s="68"/>
      <c r="G67" s="68"/>
      <c r="H67" s="68"/>
      <c r="I67" s="68"/>
      <c r="J67" s="68"/>
      <c r="K67" s="68"/>
      <c r="L67" s="69"/>
    </row>
    <row r="68" spans="1:12" ht="45">
      <c r="A68" s="8">
        <f t="shared" si="3"/>
        <v>58</v>
      </c>
      <c r="B68" s="12" t="s">
        <v>5</v>
      </c>
      <c r="C68" s="13">
        <f>SUM(D68:K68)</f>
        <v>4847.02748</v>
      </c>
      <c r="D68" s="13">
        <v>1570.7</v>
      </c>
      <c r="E68" s="13">
        <v>795</v>
      </c>
      <c r="F68" s="13">
        <v>100</v>
      </c>
      <c r="G68" s="13">
        <v>181.32748</v>
      </c>
      <c r="H68" s="13">
        <v>0</v>
      </c>
      <c r="I68" s="13">
        <v>2200</v>
      </c>
      <c r="J68" s="13">
        <v>0</v>
      </c>
      <c r="K68" s="13">
        <v>0</v>
      </c>
      <c r="L68" s="7" t="s">
        <v>59</v>
      </c>
    </row>
    <row r="69" spans="1:12" ht="15" customHeight="1">
      <c r="A69" s="8">
        <f t="shared" si="3"/>
        <v>59</v>
      </c>
      <c r="B69" s="67" t="s">
        <v>22</v>
      </c>
      <c r="C69" s="68"/>
      <c r="D69" s="68"/>
      <c r="E69" s="68"/>
      <c r="F69" s="68"/>
      <c r="G69" s="68"/>
      <c r="H69" s="68"/>
      <c r="I69" s="68"/>
      <c r="J69" s="68"/>
      <c r="K69" s="68"/>
      <c r="L69" s="69"/>
    </row>
    <row r="70" spans="1:12" ht="15" customHeight="1">
      <c r="A70" s="8">
        <f t="shared" si="3"/>
        <v>60</v>
      </c>
      <c r="B70" s="14" t="s">
        <v>21</v>
      </c>
      <c r="C70" s="21">
        <f>SUM(C71:C72)</f>
        <v>66969.91231</v>
      </c>
      <c r="D70" s="10">
        <f aca="true" t="shared" si="25" ref="D70:K70">SUM(D71:D72)</f>
        <v>7484.8</v>
      </c>
      <c r="E70" s="10">
        <f t="shared" si="25"/>
        <v>7542.5</v>
      </c>
      <c r="F70" s="10">
        <f t="shared" si="25"/>
        <v>5634.67403</v>
      </c>
      <c r="G70" s="10">
        <f>SUM(G71:G72)</f>
        <v>24341.23109</v>
      </c>
      <c r="H70" s="10">
        <f t="shared" si="25"/>
        <v>10916.18132</v>
      </c>
      <c r="I70" s="10">
        <f t="shared" si="25"/>
        <v>4050.52587</v>
      </c>
      <c r="J70" s="10">
        <f t="shared" si="25"/>
        <v>0</v>
      </c>
      <c r="K70" s="10">
        <f t="shared" si="25"/>
        <v>7000</v>
      </c>
      <c r="L70" s="90" t="s">
        <v>65</v>
      </c>
    </row>
    <row r="71" spans="1:12" ht="17.25" customHeight="1">
      <c r="A71" s="8">
        <f t="shared" si="3"/>
        <v>61</v>
      </c>
      <c r="B71" s="12" t="s">
        <v>5</v>
      </c>
      <c r="C71" s="13">
        <f>SUM(D71:K71)</f>
        <v>42264.51231</v>
      </c>
      <c r="D71" s="13">
        <f>SUM(D75+D78+D80)</f>
        <v>7484.8</v>
      </c>
      <c r="E71" s="13">
        <f aca="true" t="shared" si="26" ref="E71:K71">SUM(E75+E78+E80)</f>
        <v>7542.5</v>
      </c>
      <c r="F71" s="13">
        <f t="shared" si="26"/>
        <v>5634.67403</v>
      </c>
      <c r="G71" s="13">
        <f t="shared" si="26"/>
        <v>6328.83109</v>
      </c>
      <c r="H71" s="13">
        <f t="shared" si="26"/>
        <v>4223.18132</v>
      </c>
      <c r="I71" s="13">
        <f t="shared" si="26"/>
        <v>4050.52587</v>
      </c>
      <c r="J71" s="13">
        <f t="shared" si="26"/>
        <v>0</v>
      </c>
      <c r="K71" s="13">
        <f t="shared" si="26"/>
        <v>7000</v>
      </c>
      <c r="L71" s="90"/>
    </row>
    <row r="72" spans="1:12" ht="17.25" customHeight="1">
      <c r="A72" s="8">
        <f t="shared" si="3"/>
        <v>62</v>
      </c>
      <c r="B72" s="16" t="s">
        <v>7</v>
      </c>
      <c r="C72" s="13">
        <f>SUM(D72:K72)</f>
        <v>24705.4</v>
      </c>
      <c r="D72" s="13">
        <f>SUM(D76+D84)</f>
        <v>0</v>
      </c>
      <c r="E72" s="13">
        <f aca="true" t="shared" si="27" ref="E72:K72">SUM(E76+E84)</f>
        <v>0</v>
      </c>
      <c r="F72" s="13">
        <f t="shared" si="27"/>
        <v>0</v>
      </c>
      <c r="G72" s="13">
        <f t="shared" si="27"/>
        <v>18012.4</v>
      </c>
      <c r="H72" s="13">
        <f t="shared" si="27"/>
        <v>6693</v>
      </c>
      <c r="I72" s="13">
        <f t="shared" si="27"/>
        <v>0</v>
      </c>
      <c r="J72" s="13">
        <f t="shared" si="27"/>
        <v>0</v>
      </c>
      <c r="K72" s="13">
        <f t="shared" si="27"/>
        <v>0</v>
      </c>
      <c r="L72" s="90"/>
    </row>
    <row r="73" spans="1:12" ht="15" customHeight="1">
      <c r="A73" s="8">
        <f t="shared" si="3"/>
        <v>63</v>
      </c>
      <c r="B73" s="64" t="s">
        <v>31</v>
      </c>
      <c r="C73" s="65"/>
      <c r="D73" s="65"/>
      <c r="E73" s="65"/>
      <c r="F73" s="65"/>
      <c r="G73" s="65"/>
      <c r="H73" s="65"/>
      <c r="I73" s="65"/>
      <c r="J73" s="65"/>
      <c r="K73" s="65"/>
      <c r="L73" s="66"/>
    </row>
    <row r="74" spans="1:12" ht="15" customHeight="1">
      <c r="A74" s="8">
        <f t="shared" si="3"/>
        <v>64</v>
      </c>
      <c r="B74" s="19" t="s">
        <v>56</v>
      </c>
      <c r="C74" s="22">
        <f>SUM(D74:K74)</f>
        <v>46929.46872</v>
      </c>
      <c r="D74" s="22">
        <f>SUM(D75:D76)</f>
        <v>7484.8</v>
      </c>
      <c r="E74" s="22">
        <f aca="true" t="shared" si="28" ref="E74:K74">SUM(E75:E76)</f>
        <v>4722.7</v>
      </c>
      <c r="F74" s="22">
        <f t="shared" si="28"/>
        <v>2997.04117</v>
      </c>
      <c r="G74" s="22">
        <f t="shared" si="28"/>
        <v>23135.22868</v>
      </c>
      <c r="H74" s="22">
        <f t="shared" si="28"/>
        <v>1539.173</v>
      </c>
      <c r="I74" s="22">
        <f t="shared" si="28"/>
        <v>2050.52587</v>
      </c>
      <c r="J74" s="22">
        <f t="shared" si="28"/>
        <v>0</v>
      </c>
      <c r="K74" s="22">
        <f t="shared" si="28"/>
        <v>5000</v>
      </c>
      <c r="L74" s="78" t="s">
        <v>57</v>
      </c>
    </row>
    <row r="75" spans="1:12" ht="20.25" customHeight="1">
      <c r="A75" s="8">
        <f t="shared" si="3"/>
        <v>65</v>
      </c>
      <c r="B75" s="12" t="s">
        <v>5</v>
      </c>
      <c r="C75" s="13">
        <f>SUM(D75:K75)</f>
        <v>28917.06872</v>
      </c>
      <c r="D75" s="13">
        <v>7484.8</v>
      </c>
      <c r="E75" s="13">
        <v>4722.7</v>
      </c>
      <c r="F75" s="13">
        <v>2997.04117</v>
      </c>
      <c r="G75" s="13">
        <v>5122.82868</v>
      </c>
      <c r="H75" s="13">
        <v>1539.173</v>
      </c>
      <c r="I75" s="13">
        <v>2050.52587</v>
      </c>
      <c r="J75" s="13">
        <v>0</v>
      </c>
      <c r="K75" s="13">
        <v>5000</v>
      </c>
      <c r="L75" s="79"/>
    </row>
    <row r="76" spans="1:12" ht="15.75" customHeight="1">
      <c r="A76" s="8">
        <f t="shared" si="3"/>
        <v>66</v>
      </c>
      <c r="B76" s="16" t="s">
        <v>7</v>
      </c>
      <c r="C76" s="13">
        <f>SUM(D76:J76)</f>
        <v>18012.4</v>
      </c>
      <c r="D76" s="13">
        <v>0</v>
      </c>
      <c r="E76" s="13">
        <v>0</v>
      </c>
      <c r="F76" s="13">
        <v>0</v>
      </c>
      <c r="G76" s="13">
        <v>18012.4</v>
      </c>
      <c r="H76" s="13">
        <v>0</v>
      </c>
      <c r="I76" s="13">
        <v>0</v>
      </c>
      <c r="J76" s="13">
        <v>0</v>
      </c>
      <c r="K76" s="13">
        <v>0</v>
      </c>
      <c r="L76" s="80"/>
    </row>
    <row r="77" spans="1:12" ht="15" customHeight="1">
      <c r="A77" s="8">
        <f aca="true" t="shared" si="29" ref="A77:A132">SUM(A76+1)</f>
        <v>67</v>
      </c>
      <c r="B77" s="64" t="s">
        <v>32</v>
      </c>
      <c r="C77" s="65"/>
      <c r="D77" s="65"/>
      <c r="E77" s="65"/>
      <c r="F77" s="65"/>
      <c r="G77" s="65"/>
      <c r="H77" s="65"/>
      <c r="I77" s="65"/>
      <c r="J77" s="65"/>
      <c r="K77" s="65"/>
      <c r="L77" s="66"/>
    </row>
    <row r="78" spans="1:12" ht="45" customHeight="1">
      <c r="A78" s="8">
        <f t="shared" si="29"/>
        <v>68</v>
      </c>
      <c r="B78" s="12" t="s">
        <v>5</v>
      </c>
      <c r="C78" s="13">
        <f>SUM(D78:K78)</f>
        <v>2399.073</v>
      </c>
      <c r="D78" s="13">
        <v>0</v>
      </c>
      <c r="E78" s="13">
        <v>398</v>
      </c>
      <c r="F78" s="13">
        <v>401.128</v>
      </c>
      <c r="G78" s="13">
        <v>99.997</v>
      </c>
      <c r="H78" s="13">
        <v>499.948</v>
      </c>
      <c r="I78" s="13">
        <v>500</v>
      </c>
      <c r="J78" s="13">
        <v>0</v>
      </c>
      <c r="K78" s="13">
        <v>500</v>
      </c>
      <c r="L78" s="7" t="s">
        <v>57</v>
      </c>
    </row>
    <row r="79" spans="1:12" ht="15" customHeight="1">
      <c r="A79" s="8">
        <f t="shared" si="29"/>
        <v>69</v>
      </c>
      <c r="B79" s="64" t="s">
        <v>33</v>
      </c>
      <c r="C79" s="65"/>
      <c r="D79" s="65"/>
      <c r="E79" s="65"/>
      <c r="F79" s="65"/>
      <c r="G79" s="65"/>
      <c r="H79" s="65"/>
      <c r="I79" s="65"/>
      <c r="J79" s="65"/>
      <c r="K79" s="65"/>
      <c r="L79" s="66"/>
    </row>
    <row r="80" spans="1:12" ht="41.25" customHeight="1">
      <c r="A80" s="8">
        <f t="shared" si="29"/>
        <v>70</v>
      </c>
      <c r="B80" s="12" t="s">
        <v>5</v>
      </c>
      <c r="C80" s="13">
        <f>SUM(D80:K80)</f>
        <v>10948.37059</v>
      </c>
      <c r="D80" s="13">
        <v>0</v>
      </c>
      <c r="E80" s="13">
        <v>2421.8</v>
      </c>
      <c r="F80" s="13">
        <v>2236.50486</v>
      </c>
      <c r="G80" s="13">
        <v>1106.00541</v>
      </c>
      <c r="H80" s="13">
        <v>2184.06032</v>
      </c>
      <c r="I80" s="13">
        <v>1500</v>
      </c>
      <c r="J80" s="13">
        <v>0</v>
      </c>
      <c r="K80" s="13">
        <v>1500</v>
      </c>
      <c r="L80" s="7" t="s">
        <v>57</v>
      </c>
    </row>
    <row r="81" spans="1:12" ht="15">
      <c r="A81" s="8">
        <f t="shared" si="29"/>
        <v>71</v>
      </c>
      <c r="B81" s="91" t="s">
        <v>76</v>
      </c>
      <c r="C81" s="92"/>
      <c r="D81" s="92"/>
      <c r="E81" s="92"/>
      <c r="F81" s="92"/>
      <c r="G81" s="92"/>
      <c r="H81" s="92"/>
      <c r="I81" s="92"/>
      <c r="J81" s="92"/>
      <c r="K81" s="92"/>
      <c r="L81" s="93"/>
    </row>
    <row r="82" spans="1:12" ht="15">
      <c r="A82" s="8">
        <f t="shared" si="29"/>
        <v>72</v>
      </c>
      <c r="B82" s="26" t="s">
        <v>56</v>
      </c>
      <c r="C82" s="29">
        <f>SUM(D82:K82)</f>
        <v>6693</v>
      </c>
      <c r="D82" s="29">
        <f aca="true" t="shared" si="30" ref="D82:K82">SUM(D83:D84)</f>
        <v>0</v>
      </c>
      <c r="E82" s="29">
        <f t="shared" si="30"/>
        <v>0</v>
      </c>
      <c r="F82" s="29">
        <f t="shared" si="30"/>
        <v>0</v>
      </c>
      <c r="G82" s="29">
        <f t="shared" si="30"/>
        <v>0</v>
      </c>
      <c r="H82" s="29">
        <f t="shared" si="30"/>
        <v>6693</v>
      </c>
      <c r="I82" s="29">
        <f t="shared" si="30"/>
        <v>0</v>
      </c>
      <c r="J82" s="29">
        <f t="shared" si="30"/>
        <v>0</v>
      </c>
      <c r="K82" s="29">
        <f t="shared" si="30"/>
        <v>0</v>
      </c>
      <c r="L82" s="56" t="s">
        <v>64</v>
      </c>
    </row>
    <row r="83" spans="1:12" ht="15">
      <c r="A83" s="8">
        <f t="shared" si="29"/>
        <v>73</v>
      </c>
      <c r="B83" s="16" t="s">
        <v>5</v>
      </c>
      <c r="C83" s="17">
        <f>SUM(D83:J83)</f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3">
        <v>0</v>
      </c>
      <c r="L83" s="87"/>
    </row>
    <row r="84" spans="1:12" ht="15">
      <c r="A84" s="8">
        <f t="shared" si="29"/>
        <v>74</v>
      </c>
      <c r="B84" s="16" t="s">
        <v>7</v>
      </c>
      <c r="C84" s="13">
        <f>SUM(D84:K84)</f>
        <v>6693</v>
      </c>
      <c r="D84" s="17">
        <v>0</v>
      </c>
      <c r="E84" s="17">
        <v>0</v>
      </c>
      <c r="F84" s="17">
        <v>0</v>
      </c>
      <c r="G84" s="17">
        <v>0</v>
      </c>
      <c r="H84" s="17">
        <v>6693</v>
      </c>
      <c r="I84" s="17">
        <v>0</v>
      </c>
      <c r="J84" s="17">
        <v>0</v>
      </c>
      <c r="K84" s="13">
        <v>0</v>
      </c>
      <c r="L84" s="57"/>
    </row>
    <row r="85" spans="1:12" ht="18" customHeight="1">
      <c r="A85" s="8">
        <f t="shared" si="29"/>
        <v>75</v>
      </c>
      <c r="B85" s="75" t="s">
        <v>23</v>
      </c>
      <c r="C85" s="76"/>
      <c r="D85" s="76"/>
      <c r="E85" s="76"/>
      <c r="F85" s="76"/>
      <c r="G85" s="76"/>
      <c r="H85" s="76"/>
      <c r="I85" s="76"/>
      <c r="J85" s="76"/>
      <c r="K85" s="76"/>
      <c r="L85" s="77"/>
    </row>
    <row r="86" spans="1:12" ht="21.75" customHeight="1">
      <c r="A86" s="8">
        <f t="shared" si="29"/>
        <v>76</v>
      </c>
      <c r="B86" s="30" t="s">
        <v>77</v>
      </c>
      <c r="C86" s="31">
        <f>SUM(D86:K86)</f>
        <v>137532.05826</v>
      </c>
      <c r="D86" s="31">
        <f>SUM(D88+D90+D92)</f>
        <v>15403.900000000001</v>
      </c>
      <c r="E86" s="31">
        <f aca="true" t="shared" si="31" ref="E86:K86">SUM(E88+E90+E92)</f>
        <v>16917</v>
      </c>
      <c r="F86" s="31">
        <f t="shared" si="31"/>
        <v>21687.09127</v>
      </c>
      <c r="G86" s="31">
        <f t="shared" si="31"/>
        <v>19583.227069999997</v>
      </c>
      <c r="H86" s="31">
        <f t="shared" si="31"/>
        <v>16492.83992</v>
      </c>
      <c r="I86" s="31">
        <f t="shared" si="31"/>
        <v>16000</v>
      </c>
      <c r="J86" s="31">
        <f t="shared" si="31"/>
        <v>15724</v>
      </c>
      <c r="K86" s="31">
        <f t="shared" si="31"/>
        <v>15724</v>
      </c>
      <c r="L86" s="23" t="s">
        <v>44</v>
      </c>
    </row>
    <row r="87" spans="1:12" ht="15" customHeight="1">
      <c r="A87" s="8">
        <f t="shared" si="29"/>
        <v>77</v>
      </c>
      <c r="B87" s="64" t="s">
        <v>27</v>
      </c>
      <c r="C87" s="65"/>
      <c r="D87" s="65"/>
      <c r="E87" s="65"/>
      <c r="F87" s="65"/>
      <c r="G87" s="65"/>
      <c r="H87" s="65"/>
      <c r="I87" s="65"/>
      <c r="J87" s="65"/>
      <c r="K87" s="65"/>
      <c r="L87" s="66"/>
    </row>
    <row r="88" spans="1:12" ht="45" customHeight="1">
      <c r="A88" s="8">
        <f t="shared" si="29"/>
        <v>78</v>
      </c>
      <c r="B88" s="12" t="s">
        <v>5</v>
      </c>
      <c r="C88" s="13">
        <f>SUM(D88:K88)</f>
        <v>127701.58455</v>
      </c>
      <c r="D88" s="13">
        <v>14029.7</v>
      </c>
      <c r="E88" s="13">
        <v>15687.2</v>
      </c>
      <c r="F88" s="13">
        <v>20286.05775</v>
      </c>
      <c r="G88" s="13">
        <v>18650.6268</v>
      </c>
      <c r="H88" s="13">
        <v>15500</v>
      </c>
      <c r="I88" s="13">
        <v>14700</v>
      </c>
      <c r="J88" s="13">
        <v>14424</v>
      </c>
      <c r="K88" s="13">
        <v>14424</v>
      </c>
      <c r="L88" s="7" t="s">
        <v>58</v>
      </c>
    </row>
    <row r="89" spans="1:14" ht="15" customHeight="1">
      <c r="A89" s="8">
        <f t="shared" si="29"/>
        <v>79</v>
      </c>
      <c r="B89" s="64" t="s">
        <v>28</v>
      </c>
      <c r="C89" s="65"/>
      <c r="D89" s="65"/>
      <c r="E89" s="65"/>
      <c r="F89" s="65"/>
      <c r="G89" s="65"/>
      <c r="H89" s="65"/>
      <c r="I89" s="65"/>
      <c r="J89" s="65"/>
      <c r="K89" s="65"/>
      <c r="L89" s="66"/>
      <c r="N89" s="1"/>
    </row>
    <row r="90" spans="1:12" ht="41.25" customHeight="1">
      <c r="A90" s="8">
        <f t="shared" si="29"/>
        <v>80</v>
      </c>
      <c r="B90" s="12" t="s">
        <v>5</v>
      </c>
      <c r="C90" s="13">
        <f>SUM(D90:K90)</f>
        <v>4110</v>
      </c>
      <c r="D90" s="32">
        <v>295</v>
      </c>
      <c r="E90" s="32">
        <v>450</v>
      </c>
      <c r="F90" s="32">
        <v>485</v>
      </c>
      <c r="G90" s="32">
        <v>480</v>
      </c>
      <c r="H90" s="32">
        <v>600</v>
      </c>
      <c r="I90" s="32">
        <v>600</v>
      </c>
      <c r="J90" s="32">
        <v>600</v>
      </c>
      <c r="K90" s="32">
        <v>600</v>
      </c>
      <c r="L90" s="7" t="s">
        <v>58</v>
      </c>
    </row>
    <row r="91" spans="1:12" ht="15" customHeight="1">
      <c r="A91" s="8">
        <f t="shared" si="29"/>
        <v>81</v>
      </c>
      <c r="B91" s="64" t="s">
        <v>38</v>
      </c>
      <c r="C91" s="65"/>
      <c r="D91" s="65"/>
      <c r="E91" s="65"/>
      <c r="F91" s="65"/>
      <c r="G91" s="65"/>
      <c r="H91" s="65"/>
      <c r="I91" s="65"/>
      <c r="J91" s="65"/>
      <c r="K91" s="65"/>
      <c r="L91" s="66"/>
    </row>
    <row r="92" spans="1:14" ht="45" customHeight="1">
      <c r="A92" s="8">
        <f t="shared" si="29"/>
        <v>82</v>
      </c>
      <c r="B92" s="12" t="s">
        <v>5</v>
      </c>
      <c r="C92" s="13">
        <f>SUM(D92:K92)</f>
        <v>5720.47371</v>
      </c>
      <c r="D92" s="13">
        <v>1079.2</v>
      </c>
      <c r="E92" s="13">
        <v>779.8</v>
      </c>
      <c r="F92" s="13">
        <v>916.03352</v>
      </c>
      <c r="G92" s="13">
        <v>452.60027</v>
      </c>
      <c r="H92" s="13">
        <v>392.83992</v>
      </c>
      <c r="I92" s="13">
        <v>700</v>
      </c>
      <c r="J92" s="13">
        <v>700</v>
      </c>
      <c r="K92" s="13">
        <v>700</v>
      </c>
      <c r="L92" s="7" t="s">
        <v>58</v>
      </c>
      <c r="N92" s="1"/>
    </row>
    <row r="93" spans="1:12" ht="15" customHeight="1">
      <c r="A93" s="8">
        <f t="shared" si="29"/>
        <v>83</v>
      </c>
      <c r="B93" s="88" t="s">
        <v>29</v>
      </c>
      <c r="C93" s="89"/>
      <c r="D93" s="89"/>
      <c r="E93" s="89"/>
      <c r="F93" s="89"/>
      <c r="G93" s="89"/>
      <c r="H93" s="89"/>
      <c r="I93" s="89"/>
      <c r="J93" s="89"/>
      <c r="K93" s="89"/>
      <c r="L93" s="69"/>
    </row>
    <row r="94" spans="1:12" ht="42" customHeight="1">
      <c r="A94" s="8">
        <f t="shared" si="29"/>
        <v>84</v>
      </c>
      <c r="B94" s="33" t="s">
        <v>77</v>
      </c>
      <c r="C94" s="34">
        <f>SUM(D94:K94)</f>
        <v>31042.77548</v>
      </c>
      <c r="D94" s="35">
        <f aca="true" t="shared" si="32" ref="D94:K94">D96+D101+D103+D121</f>
        <v>2013.5</v>
      </c>
      <c r="E94" s="31">
        <f t="shared" si="32"/>
        <v>2840</v>
      </c>
      <c r="F94" s="31">
        <f t="shared" si="32"/>
        <v>3108.18048</v>
      </c>
      <c r="G94" s="31">
        <f t="shared" si="32"/>
        <v>4851.094999999999</v>
      </c>
      <c r="H94" s="31">
        <f t="shared" si="32"/>
        <v>3100</v>
      </c>
      <c r="I94" s="31">
        <f t="shared" si="32"/>
        <v>4500</v>
      </c>
      <c r="J94" s="31">
        <f t="shared" si="32"/>
        <v>5315</v>
      </c>
      <c r="K94" s="31">
        <f t="shared" si="32"/>
        <v>5315</v>
      </c>
      <c r="L94" s="27" t="s">
        <v>49</v>
      </c>
    </row>
    <row r="95" spans="1:12" ht="15" customHeight="1">
      <c r="A95" s="8">
        <f t="shared" si="29"/>
        <v>85</v>
      </c>
      <c r="B95" s="64" t="s">
        <v>24</v>
      </c>
      <c r="C95" s="65"/>
      <c r="D95" s="65"/>
      <c r="E95" s="65"/>
      <c r="F95" s="65"/>
      <c r="G95" s="65"/>
      <c r="H95" s="65"/>
      <c r="I95" s="65"/>
      <c r="J95" s="65"/>
      <c r="K95" s="65"/>
      <c r="L95" s="66"/>
    </row>
    <row r="96" spans="1:12" ht="15">
      <c r="A96" s="8">
        <f t="shared" si="29"/>
        <v>86</v>
      </c>
      <c r="B96" s="12" t="s">
        <v>5</v>
      </c>
      <c r="C96" s="17">
        <f>SUM(D96:K96)</f>
        <v>23890.264479999998</v>
      </c>
      <c r="D96" s="13">
        <v>1743</v>
      </c>
      <c r="E96" s="13">
        <v>2640</v>
      </c>
      <c r="F96" s="13">
        <v>3108.18048</v>
      </c>
      <c r="G96" s="13">
        <v>2669.084</v>
      </c>
      <c r="H96" s="13">
        <v>3100</v>
      </c>
      <c r="I96" s="13">
        <v>3000</v>
      </c>
      <c r="J96" s="13">
        <v>3815</v>
      </c>
      <c r="K96" s="13">
        <v>3815</v>
      </c>
      <c r="L96" s="11" t="s">
        <v>45</v>
      </c>
    </row>
    <row r="97" spans="1:12" ht="15" hidden="1">
      <c r="A97" s="8">
        <f t="shared" si="29"/>
        <v>87</v>
      </c>
      <c r="B97" s="12" t="s">
        <v>6</v>
      </c>
      <c r="C97" s="37">
        <f>SUM(D97:F97)</f>
        <v>0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/>
      <c r="L97" s="7"/>
    </row>
    <row r="98" spans="1:12" ht="15" hidden="1">
      <c r="A98" s="8">
        <f t="shared" si="29"/>
        <v>88</v>
      </c>
      <c r="B98" s="12" t="s">
        <v>7</v>
      </c>
      <c r="C98" s="37">
        <f>SUM(D98:F98)</f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/>
      <c r="L98" s="7"/>
    </row>
    <row r="99" spans="1:12" ht="15" hidden="1">
      <c r="A99" s="8">
        <f t="shared" si="29"/>
        <v>89</v>
      </c>
      <c r="B99" s="12" t="s">
        <v>8</v>
      </c>
      <c r="C99" s="37">
        <f>SUM(D99:F99)</f>
        <v>0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/>
      <c r="L99" s="7"/>
    </row>
    <row r="100" spans="1:12" ht="29.25" customHeight="1">
      <c r="A100" s="8">
        <f t="shared" si="29"/>
        <v>90</v>
      </c>
      <c r="B100" s="64" t="s">
        <v>51</v>
      </c>
      <c r="C100" s="65"/>
      <c r="D100" s="65"/>
      <c r="E100" s="65"/>
      <c r="F100" s="65"/>
      <c r="G100" s="65"/>
      <c r="H100" s="65"/>
      <c r="I100" s="65"/>
      <c r="J100" s="65"/>
      <c r="K100" s="65"/>
      <c r="L100" s="66"/>
    </row>
    <row r="101" spans="1:12" ht="15" customHeight="1">
      <c r="A101" s="8">
        <f t="shared" si="29"/>
        <v>91</v>
      </c>
      <c r="B101" s="12" t="s">
        <v>5</v>
      </c>
      <c r="C101" s="17">
        <f>SUM(D101:K101)</f>
        <v>510.5</v>
      </c>
      <c r="D101" s="13">
        <v>215.5</v>
      </c>
      <c r="E101" s="13">
        <v>0</v>
      </c>
      <c r="F101" s="13">
        <v>0</v>
      </c>
      <c r="G101" s="13">
        <v>295</v>
      </c>
      <c r="H101" s="13">
        <v>0</v>
      </c>
      <c r="I101" s="13">
        <v>0</v>
      </c>
      <c r="J101" s="13">
        <v>0</v>
      </c>
      <c r="K101" s="13">
        <v>0</v>
      </c>
      <c r="L101" s="11" t="s">
        <v>36</v>
      </c>
    </row>
    <row r="102" spans="1:12" ht="15" customHeight="1">
      <c r="A102" s="8">
        <f t="shared" si="29"/>
        <v>92</v>
      </c>
      <c r="B102" s="84" t="s">
        <v>25</v>
      </c>
      <c r="C102" s="85"/>
      <c r="D102" s="85"/>
      <c r="E102" s="85"/>
      <c r="F102" s="85"/>
      <c r="G102" s="85"/>
      <c r="H102" s="85"/>
      <c r="I102" s="85"/>
      <c r="J102" s="85"/>
      <c r="K102" s="85"/>
      <c r="L102" s="86"/>
    </row>
    <row r="103" spans="1:12" ht="15">
      <c r="A103" s="8">
        <f t="shared" si="29"/>
        <v>93</v>
      </c>
      <c r="B103" s="33" t="s">
        <v>5</v>
      </c>
      <c r="C103" s="38">
        <f>SUM(D103:K103)</f>
        <v>255</v>
      </c>
      <c r="D103" s="39">
        <f aca="true" t="shared" si="33" ref="D103:K103">D109+D111+D116</f>
        <v>55</v>
      </c>
      <c r="E103" s="40">
        <f t="shared" si="33"/>
        <v>200</v>
      </c>
      <c r="F103" s="40">
        <f t="shared" si="33"/>
        <v>0</v>
      </c>
      <c r="G103" s="40">
        <f t="shared" si="33"/>
        <v>0</v>
      </c>
      <c r="H103" s="40">
        <f t="shared" si="33"/>
        <v>0</v>
      </c>
      <c r="I103" s="40">
        <f t="shared" si="33"/>
        <v>0</v>
      </c>
      <c r="J103" s="40">
        <f t="shared" si="33"/>
        <v>0</v>
      </c>
      <c r="K103" s="40">
        <f t="shared" si="33"/>
        <v>0</v>
      </c>
      <c r="L103" s="27" t="s">
        <v>20</v>
      </c>
    </row>
    <row r="104" spans="1:12" ht="15" hidden="1">
      <c r="A104" s="8">
        <f t="shared" si="29"/>
        <v>94</v>
      </c>
      <c r="B104" s="41" t="s">
        <v>6</v>
      </c>
      <c r="C104" s="42">
        <f>SUM(D104:F104)</f>
        <v>0</v>
      </c>
      <c r="D104" s="43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/>
      <c r="L104" s="24"/>
    </row>
    <row r="105" spans="1:12" ht="15" hidden="1">
      <c r="A105" s="8">
        <f t="shared" si="29"/>
        <v>95</v>
      </c>
      <c r="B105" s="41" t="s">
        <v>7</v>
      </c>
      <c r="C105" s="42">
        <f>SUM(D105:F105)</f>
        <v>0</v>
      </c>
      <c r="D105" s="43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/>
      <c r="L105" s="24"/>
    </row>
    <row r="106" spans="1:12" ht="15" hidden="1">
      <c r="A106" s="8">
        <f t="shared" si="29"/>
        <v>96</v>
      </c>
      <c r="B106" s="41" t="s">
        <v>8</v>
      </c>
      <c r="C106" s="42">
        <f>SUM(D106:F106)</f>
        <v>0</v>
      </c>
      <c r="D106" s="43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/>
      <c r="L106" s="24"/>
    </row>
    <row r="107" spans="1:12" ht="15">
      <c r="A107" s="8">
        <f t="shared" si="29"/>
        <v>97</v>
      </c>
      <c r="B107" s="36" t="s">
        <v>19</v>
      </c>
      <c r="C107" s="28"/>
      <c r="D107" s="45"/>
      <c r="E107" s="46"/>
      <c r="F107" s="46"/>
      <c r="G107" s="47"/>
      <c r="H107" s="47"/>
      <c r="I107" s="47"/>
      <c r="J107" s="47"/>
      <c r="K107" s="47"/>
      <c r="L107" s="25"/>
    </row>
    <row r="108" spans="1:12" ht="32.25" customHeight="1">
      <c r="A108" s="8">
        <f t="shared" si="29"/>
        <v>98</v>
      </c>
      <c r="B108" s="81" t="s">
        <v>30</v>
      </c>
      <c r="C108" s="82"/>
      <c r="D108" s="82"/>
      <c r="E108" s="82"/>
      <c r="F108" s="82"/>
      <c r="G108" s="82"/>
      <c r="H108" s="82"/>
      <c r="I108" s="82"/>
      <c r="J108" s="82"/>
      <c r="K108" s="82"/>
      <c r="L108" s="83"/>
    </row>
    <row r="109" spans="1:12" ht="32.25" customHeight="1">
      <c r="A109" s="8">
        <f t="shared" si="29"/>
        <v>99</v>
      </c>
      <c r="B109" s="12" t="s">
        <v>5</v>
      </c>
      <c r="C109" s="17">
        <f>SUM(D109:K109)</f>
        <v>50</v>
      </c>
      <c r="D109" s="32">
        <v>50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11" t="s">
        <v>46</v>
      </c>
    </row>
    <row r="110" spans="1:12" ht="14.25" customHeight="1">
      <c r="A110" s="8">
        <f t="shared" si="29"/>
        <v>100</v>
      </c>
      <c r="B110" s="64" t="s">
        <v>61</v>
      </c>
      <c r="C110" s="65"/>
      <c r="D110" s="65"/>
      <c r="E110" s="65"/>
      <c r="F110" s="65"/>
      <c r="G110" s="65"/>
      <c r="H110" s="65"/>
      <c r="I110" s="65"/>
      <c r="J110" s="65"/>
      <c r="K110" s="65"/>
      <c r="L110" s="66"/>
    </row>
    <row r="111" spans="1:12" ht="25.5" customHeight="1">
      <c r="A111" s="8">
        <f t="shared" si="29"/>
        <v>101</v>
      </c>
      <c r="B111" s="12" t="s">
        <v>5</v>
      </c>
      <c r="C111" s="17">
        <f>SUM(D111:K111)</f>
        <v>5</v>
      </c>
      <c r="D111" s="32">
        <v>5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11" t="s">
        <v>47</v>
      </c>
    </row>
    <row r="112" spans="1:12" ht="15" hidden="1">
      <c r="A112" s="8">
        <f t="shared" si="29"/>
        <v>102</v>
      </c>
      <c r="B112" s="12" t="s">
        <v>6</v>
      </c>
      <c r="C112" s="48">
        <f>SUM(D112:F112)</f>
        <v>0</v>
      </c>
      <c r="D112" s="48">
        <v>0</v>
      </c>
      <c r="E112" s="48">
        <v>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/>
      <c r="L112" s="7"/>
    </row>
    <row r="113" spans="1:12" ht="15" hidden="1">
      <c r="A113" s="8">
        <f t="shared" si="29"/>
        <v>103</v>
      </c>
      <c r="B113" s="12" t="s">
        <v>7</v>
      </c>
      <c r="C113" s="48">
        <f>SUM(D113:F113)</f>
        <v>0</v>
      </c>
      <c r="D113" s="48">
        <v>0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/>
      <c r="L113" s="7"/>
    </row>
    <row r="114" spans="1:12" ht="15" hidden="1">
      <c r="A114" s="8">
        <f t="shared" si="29"/>
        <v>104</v>
      </c>
      <c r="B114" s="12" t="s">
        <v>8</v>
      </c>
      <c r="C114" s="48">
        <f>SUM(D114:F114)</f>
        <v>0</v>
      </c>
      <c r="D114" s="48">
        <v>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/>
      <c r="L114" s="7"/>
    </row>
    <row r="115" spans="1:12" ht="19.5" customHeight="1">
      <c r="A115" s="8">
        <f t="shared" si="29"/>
        <v>105</v>
      </c>
      <c r="B115" s="64" t="s">
        <v>62</v>
      </c>
      <c r="C115" s="65"/>
      <c r="D115" s="65"/>
      <c r="E115" s="65"/>
      <c r="F115" s="65"/>
      <c r="G115" s="65"/>
      <c r="H115" s="65"/>
      <c r="I115" s="65"/>
      <c r="J115" s="65"/>
      <c r="K115" s="65"/>
      <c r="L115" s="66"/>
    </row>
    <row r="116" spans="1:12" ht="15">
      <c r="A116" s="8">
        <f t="shared" si="29"/>
        <v>106</v>
      </c>
      <c r="B116" s="12" t="s">
        <v>5</v>
      </c>
      <c r="C116" s="17">
        <f>SUM(D116:K116)</f>
        <v>200</v>
      </c>
      <c r="D116" s="32">
        <v>0</v>
      </c>
      <c r="E116" s="32">
        <v>200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11" t="s">
        <v>46</v>
      </c>
    </row>
    <row r="117" spans="1:12" ht="15" hidden="1">
      <c r="A117" s="8">
        <f t="shared" si="29"/>
        <v>107</v>
      </c>
      <c r="B117" s="12" t="s">
        <v>6</v>
      </c>
      <c r="C117" s="48">
        <f>SUM(D117:F117)</f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/>
      <c r="L117" s="7"/>
    </row>
    <row r="118" spans="1:12" ht="15" hidden="1">
      <c r="A118" s="8">
        <f t="shared" si="29"/>
        <v>108</v>
      </c>
      <c r="B118" s="12" t="s">
        <v>7</v>
      </c>
      <c r="C118" s="48">
        <f>SUM(D118:F118)</f>
        <v>0</v>
      </c>
      <c r="D118" s="48">
        <v>0</v>
      </c>
      <c r="E118" s="48">
        <v>0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/>
      <c r="L118" s="7"/>
    </row>
    <row r="119" spans="1:12" ht="15" hidden="1">
      <c r="A119" s="8">
        <f t="shared" si="29"/>
        <v>109</v>
      </c>
      <c r="B119" s="12" t="s">
        <v>8</v>
      </c>
      <c r="C119" s="48">
        <f>SUM(D119:F119)</f>
        <v>0</v>
      </c>
      <c r="D119" s="48">
        <v>0</v>
      </c>
      <c r="E119" s="48">
        <v>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/>
      <c r="L119" s="7"/>
    </row>
    <row r="120" spans="1:12" ht="15" customHeight="1">
      <c r="A120" s="8">
        <f t="shared" si="29"/>
        <v>110</v>
      </c>
      <c r="B120" s="84" t="s">
        <v>39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6"/>
    </row>
    <row r="121" spans="1:12" ht="15">
      <c r="A121" s="8">
        <f t="shared" si="29"/>
        <v>111</v>
      </c>
      <c r="B121" s="33" t="s">
        <v>5</v>
      </c>
      <c r="C121" s="38">
        <f>SUM(D121:K121)</f>
        <v>6387.011</v>
      </c>
      <c r="D121" s="39">
        <v>0</v>
      </c>
      <c r="E121" s="40">
        <v>0</v>
      </c>
      <c r="F121" s="40">
        <v>0</v>
      </c>
      <c r="G121" s="40">
        <f>SUM(G124)</f>
        <v>1887.011</v>
      </c>
      <c r="H121" s="40">
        <f>SUM(H124)</f>
        <v>0</v>
      </c>
      <c r="I121" s="40">
        <f>SUM(I124)</f>
        <v>1500</v>
      </c>
      <c r="J121" s="40">
        <f>SUM(J124)</f>
        <v>1500</v>
      </c>
      <c r="K121" s="40">
        <f>SUM(K124)</f>
        <v>1500</v>
      </c>
      <c r="L121" s="23" t="s">
        <v>20</v>
      </c>
    </row>
    <row r="122" spans="1:12" ht="15">
      <c r="A122" s="8">
        <f t="shared" si="29"/>
        <v>112</v>
      </c>
      <c r="B122" s="36" t="s">
        <v>19</v>
      </c>
      <c r="C122" s="49"/>
      <c r="D122" s="50"/>
      <c r="E122" s="51"/>
      <c r="F122" s="51"/>
      <c r="G122" s="51"/>
      <c r="H122" s="51"/>
      <c r="I122" s="51"/>
      <c r="J122" s="51"/>
      <c r="K122" s="51"/>
      <c r="L122" s="25"/>
    </row>
    <row r="123" spans="1:12" ht="15" customHeight="1">
      <c r="A123" s="8">
        <f t="shared" si="29"/>
        <v>113</v>
      </c>
      <c r="B123" s="64" t="s">
        <v>55</v>
      </c>
      <c r="C123" s="65"/>
      <c r="D123" s="65"/>
      <c r="E123" s="65"/>
      <c r="F123" s="65"/>
      <c r="G123" s="65"/>
      <c r="H123" s="65"/>
      <c r="I123" s="65"/>
      <c r="J123" s="65"/>
      <c r="K123" s="82"/>
      <c r="L123" s="66"/>
    </row>
    <row r="124" spans="1:12" ht="15">
      <c r="A124" s="8">
        <f t="shared" si="29"/>
        <v>114</v>
      </c>
      <c r="B124" s="12" t="s">
        <v>5</v>
      </c>
      <c r="C124" s="17">
        <f>SUM(D124:K124)</f>
        <v>6387.011</v>
      </c>
      <c r="D124" s="13">
        <v>0</v>
      </c>
      <c r="E124" s="13">
        <v>0</v>
      </c>
      <c r="F124" s="13">
        <v>0</v>
      </c>
      <c r="G124" s="13">
        <v>1887.011</v>
      </c>
      <c r="H124" s="13">
        <v>0</v>
      </c>
      <c r="I124" s="13">
        <v>1500</v>
      </c>
      <c r="J124" s="13">
        <v>1500</v>
      </c>
      <c r="K124" s="13">
        <v>1500</v>
      </c>
      <c r="L124" s="7" t="s">
        <v>48</v>
      </c>
    </row>
    <row r="125" spans="1:12" ht="28.5" customHeight="1">
      <c r="A125" s="8">
        <f t="shared" si="29"/>
        <v>115</v>
      </c>
      <c r="B125" s="67" t="s">
        <v>37</v>
      </c>
      <c r="C125" s="68"/>
      <c r="D125" s="68"/>
      <c r="E125" s="68"/>
      <c r="F125" s="68"/>
      <c r="G125" s="68"/>
      <c r="H125" s="68"/>
      <c r="I125" s="68"/>
      <c r="J125" s="68"/>
      <c r="K125" s="68"/>
      <c r="L125" s="69"/>
    </row>
    <row r="126" spans="1:12" ht="15">
      <c r="A126" s="8">
        <f t="shared" si="29"/>
        <v>116</v>
      </c>
      <c r="B126" s="14" t="s">
        <v>21</v>
      </c>
      <c r="C126" s="10">
        <f>SUM(D126:K126)</f>
        <v>11821.944</v>
      </c>
      <c r="D126" s="10">
        <f>SUM(D127:D128)</f>
        <v>0</v>
      </c>
      <c r="E126" s="10">
        <f aca="true" t="shared" si="34" ref="E126:K126">SUM(E127:E128)</f>
        <v>0</v>
      </c>
      <c r="F126" s="10">
        <f>SUM(F127:F128)</f>
        <v>6072.875</v>
      </c>
      <c r="G126" s="10">
        <f t="shared" si="34"/>
        <v>5749.069</v>
      </c>
      <c r="H126" s="10">
        <f t="shared" si="34"/>
        <v>0</v>
      </c>
      <c r="I126" s="10">
        <f t="shared" si="34"/>
        <v>0</v>
      </c>
      <c r="J126" s="10">
        <f t="shared" si="34"/>
        <v>0</v>
      </c>
      <c r="K126" s="10">
        <f t="shared" si="34"/>
        <v>0</v>
      </c>
      <c r="L126" s="53" t="s">
        <v>50</v>
      </c>
    </row>
    <row r="127" spans="1:12" ht="15">
      <c r="A127" s="8">
        <f t="shared" si="29"/>
        <v>117</v>
      </c>
      <c r="B127" s="12" t="s">
        <v>5</v>
      </c>
      <c r="C127" s="17">
        <f>SUM(D127:K127)</f>
        <v>10707.069</v>
      </c>
      <c r="D127" s="13">
        <f>SUM(D130)</f>
        <v>0</v>
      </c>
      <c r="E127" s="13">
        <f aca="true" t="shared" si="35" ref="E127:J127">SUM(E130)</f>
        <v>0</v>
      </c>
      <c r="F127" s="13">
        <f t="shared" si="35"/>
        <v>4958</v>
      </c>
      <c r="G127" s="13">
        <f t="shared" si="35"/>
        <v>5749.069</v>
      </c>
      <c r="H127" s="13">
        <f t="shared" si="35"/>
        <v>0</v>
      </c>
      <c r="I127" s="13">
        <f t="shared" si="35"/>
        <v>0</v>
      </c>
      <c r="J127" s="13">
        <f t="shared" si="35"/>
        <v>0</v>
      </c>
      <c r="K127" s="13">
        <f>SUM(K130)</f>
        <v>0</v>
      </c>
      <c r="L127" s="54"/>
    </row>
    <row r="128" spans="1:12" ht="15">
      <c r="A128" s="8">
        <f t="shared" si="29"/>
        <v>118</v>
      </c>
      <c r="B128" s="16" t="s">
        <v>7</v>
      </c>
      <c r="C128" s="17">
        <f>SUM(D128:K128)</f>
        <v>1114.875</v>
      </c>
      <c r="D128" s="13">
        <f>SUM(D131)</f>
        <v>0</v>
      </c>
      <c r="E128" s="13">
        <f aca="true" t="shared" si="36" ref="E128:J128">SUM(E131)</f>
        <v>0</v>
      </c>
      <c r="F128" s="13">
        <f t="shared" si="36"/>
        <v>1114.875</v>
      </c>
      <c r="G128" s="13">
        <f t="shared" si="36"/>
        <v>0</v>
      </c>
      <c r="H128" s="13">
        <f t="shared" si="36"/>
        <v>0</v>
      </c>
      <c r="I128" s="13">
        <f t="shared" si="36"/>
        <v>0</v>
      </c>
      <c r="J128" s="13">
        <f t="shared" si="36"/>
        <v>0</v>
      </c>
      <c r="K128" s="13">
        <f>SUM(K131)</f>
        <v>0</v>
      </c>
      <c r="L128" s="55"/>
    </row>
    <row r="129" spans="1:12" ht="15" customHeight="1">
      <c r="A129" s="8">
        <f t="shared" si="29"/>
        <v>119</v>
      </c>
      <c r="B129" s="64" t="s">
        <v>40</v>
      </c>
      <c r="C129" s="65"/>
      <c r="D129" s="65"/>
      <c r="E129" s="65"/>
      <c r="F129" s="65"/>
      <c r="G129" s="65"/>
      <c r="H129" s="65"/>
      <c r="I129" s="65"/>
      <c r="J129" s="65"/>
      <c r="K129" s="65"/>
      <c r="L129" s="66"/>
    </row>
    <row r="130" spans="1:12" ht="15">
      <c r="A130" s="8">
        <f t="shared" si="29"/>
        <v>120</v>
      </c>
      <c r="B130" s="12" t="s">
        <v>5</v>
      </c>
      <c r="C130" s="17">
        <f>SUM(D130:K130)</f>
        <v>10707.069</v>
      </c>
      <c r="D130" s="32">
        <v>0</v>
      </c>
      <c r="E130" s="32">
        <v>0</v>
      </c>
      <c r="F130" s="32">
        <v>4958</v>
      </c>
      <c r="G130" s="32">
        <v>5749.069</v>
      </c>
      <c r="H130" s="32">
        <v>0</v>
      </c>
      <c r="I130" s="32">
        <v>0</v>
      </c>
      <c r="J130" s="32">
        <v>0</v>
      </c>
      <c r="K130" s="32">
        <v>0</v>
      </c>
      <c r="L130" s="78" t="s">
        <v>50</v>
      </c>
    </row>
    <row r="131" spans="1:12" ht="15">
      <c r="A131" s="8">
        <f t="shared" si="29"/>
        <v>121</v>
      </c>
      <c r="B131" s="16" t="s">
        <v>7</v>
      </c>
      <c r="C131" s="17">
        <f>SUM(D131:K131)</f>
        <v>1114.875</v>
      </c>
      <c r="D131" s="32">
        <v>0</v>
      </c>
      <c r="E131" s="32">
        <v>0</v>
      </c>
      <c r="F131" s="32">
        <v>1114.875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80"/>
    </row>
    <row r="132" spans="1:12" ht="30.75" customHeight="1">
      <c r="A132" s="8">
        <f t="shared" si="29"/>
        <v>122</v>
      </c>
      <c r="B132" s="70" t="s">
        <v>60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2"/>
    </row>
    <row r="133" spans="1:12" ht="15">
      <c r="A133" s="8">
        <f>SUM(A132+1)</f>
        <v>123</v>
      </c>
      <c r="B133" s="16" t="s">
        <v>5</v>
      </c>
      <c r="C133" s="17">
        <f>SUM(D133:K133)</f>
        <v>294.89</v>
      </c>
      <c r="D133" s="17">
        <v>0</v>
      </c>
      <c r="E133" s="17">
        <v>0</v>
      </c>
      <c r="F133" s="17">
        <v>0</v>
      </c>
      <c r="G133" s="17">
        <v>0</v>
      </c>
      <c r="H133" s="17">
        <v>294.89</v>
      </c>
      <c r="I133" s="17">
        <v>0</v>
      </c>
      <c r="J133" s="17">
        <v>0</v>
      </c>
      <c r="K133" s="17">
        <v>0</v>
      </c>
      <c r="L133" s="7" t="s">
        <v>35</v>
      </c>
    </row>
    <row r="134" ht="20.25" customHeight="1"/>
  </sheetData>
  <sheetProtection/>
  <mergeCells count="66">
    <mergeCell ref="I1:L1"/>
    <mergeCell ref="I27:I28"/>
    <mergeCell ref="D27:D28"/>
    <mergeCell ref="E27:E28"/>
    <mergeCell ref="C8:K8"/>
    <mergeCell ref="L130:L131"/>
    <mergeCell ref="L126:L128"/>
    <mergeCell ref="B129:L129"/>
    <mergeCell ref="B87:L87"/>
    <mergeCell ref="B89:L89"/>
    <mergeCell ref="B91:L91"/>
    <mergeCell ref="B67:L67"/>
    <mergeCell ref="B69:L69"/>
    <mergeCell ref="L70:L72"/>
    <mergeCell ref="B46:L46"/>
    <mergeCell ref="L64:L65"/>
    <mergeCell ref="B48:L48"/>
    <mergeCell ref="L49:L50"/>
    <mergeCell ref="B63:L63"/>
    <mergeCell ref="B81:L81"/>
    <mergeCell ref="B93:L93"/>
    <mergeCell ref="B95:L95"/>
    <mergeCell ref="B123:L123"/>
    <mergeCell ref="B120:L120"/>
    <mergeCell ref="B100:L100"/>
    <mergeCell ref="L27:L28"/>
    <mergeCell ref="C27:C28"/>
    <mergeCell ref="J27:J28"/>
    <mergeCell ref="G27:G28"/>
    <mergeCell ref="B73:L73"/>
    <mergeCell ref="A8:A9"/>
    <mergeCell ref="B34:L34"/>
    <mergeCell ref="F27:F28"/>
    <mergeCell ref="H27:H28"/>
    <mergeCell ref="B125:L125"/>
    <mergeCell ref="B110:L110"/>
    <mergeCell ref="B108:L108"/>
    <mergeCell ref="B102:L102"/>
    <mergeCell ref="B40:L40"/>
    <mergeCell ref="L82:L84"/>
    <mergeCell ref="B33:L33"/>
    <mergeCell ref="B132:L132"/>
    <mergeCell ref="I2:L2"/>
    <mergeCell ref="B115:L115"/>
    <mergeCell ref="B85:L85"/>
    <mergeCell ref="B77:L77"/>
    <mergeCell ref="B79:L79"/>
    <mergeCell ref="B26:L26"/>
    <mergeCell ref="L74:L76"/>
    <mergeCell ref="B53:L53"/>
    <mergeCell ref="L41:L42"/>
    <mergeCell ref="B43:L43"/>
    <mergeCell ref="B51:L51"/>
    <mergeCell ref="B55:L55"/>
    <mergeCell ref="L56:L58"/>
    <mergeCell ref="B59:L59"/>
    <mergeCell ref="L60:L62"/>
    <mergeCell ref="L44:L45"/>
    <mergeCell ref="K27:K28"/>
    <mergeCell ref="O7:Q7"/>
    <mergeCell ref="A3:L3"/>
    <mergeCell ref="A4:L4"/>
    <mergeCell ref="L8:L9"/>
    <mergeCell ref="B8:B9"/>
    <mergeCell ref="A5:L5"/>
    <mergeCell ref="A6:L6"/>
  </mergeCells>
  <printOptions horizontalCentered="1"/>
  <pageMargins left="0.31496062992125984" right="0" top="0.7874015748031497" bottom="0.5511811023622047" header="0.5118110236220472" footer="0.31496062992125984"/>
  <pageSetup firstPageNumber="3" useFirstPageNumber="1" horizontalDpi="600" verticalDpi="600" orientation="landscape" paperSize="9" scale="72" r:id="rId1"/>
  <headerFooter>
    <oddHeader>&amp;C&amp;"PT Astra Serif,обычный"&amp;P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2019-07-17T05:41:37Z</cp:lastPrinted>
  <dcterms:created xsi:type="dcterms:W3CDTF">2006-09-16T00:00:00Z</dcterms:created>
  <dcterms:modified xsi:type="dcterms:W3CDTF">2019-07-24T08:23:58Z</dcterms:modified>
  <cp:category/>
  <cp:version/>
  <cp:contentType/>
  <cp:contentStatus/>
</cp:coreProperties>
</file>