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1"/>
  </bookViews>
  <sheets>
    <sheet name="ДОУ" sheetId="1" r:id="rId1"/>
    <sheet name="ДОП.обр" sheetId="2" r:id="rId2"/>
    <sheet name="ШКОЛЫ" sheetId="3" r:id="rId3"/>
    <sheet name="Лист3" sheetId="4" r:id="rId4"/>
  </sheets>
  <definedNames>
    <definedName name="_xlnm.Print_Area" localSheetId="1">'ДОП.обр'!$A$1:$K$32</definedName>
    <definedName name="_xlnm.Print_Area" localSheetId="0">'ДОУ'!$A$1:$K$31</definedName>
    <definedName name="_xlnm.Print_Area" localSheetId="2">'ШКОЛЫ'!$A$1:$K$34</definedName>
  </definedNames>
  <calcPr fullCalcOnLoad="1"/>
</workbook>
</file>

<file path=xl/sharedStrings.xml><?xml version="1.0" encoding="utf-8"?>
<sst xmlns="http://schemas.openxmlformats.org/spreadsheetml/2006/main" count="175" uniqueCount="54">
  <si>
    <t>№ п/п</t>
  </si>
  <si>
    <t>Наименование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</si>
  <si>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</si>
  <si>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</si>
  <si>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</si>
  <si>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</si>
  <si>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</si>
  <si>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</si>
  <si>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</si>
  <si>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2013-2015 годы</t>
  </si>
  <si>
    <t>2013-2018 годы</t>
  </si>
  <si>
    <t>Средняя заработная плата по экономике Свердловской области, рублей</t>
  </si>
  <si>
    <t>Темп роста к предыдущему году, процентов</t>
  </si>
  <si>
    <t>Среднесписочная численность педагогических работников дошкольного образования, человек</t>
  </si>
  <si>
    <t>Соотношение к средней заработной плате по общему образованию в Свердловской области, проценов (пункт 5/пункт 3*100)</t>
  </si>
  <si>
    <t>Размер начислений на фонд оплаты труда, процентов</t>
  </si>
  <si>
    <t>включая средства, полученные за счет проведения мероприятий по оптимизации, млн. рублей</t>
  </si>
  <si>
    <t>за счет средств фонда обязательного медицинского страхования, рублей</t>
  </si>
  <si>
    <t>за счет средств от приносящей доход деятельности, рублей</t>
  </si>
  <si>
    <t>Соотношение объема средств от оптимизации к сумме объема средств, предусмотренного на повышение оплаты труда, процентов</t>
  </si>
  <si>
    <t>ЦЕЛЕВЫЕ ПОКАЗАТЕЛИ ПОВЫШЕНИЯ СРЕДНЕЙ ЗАРАБОТНОЙ ПЛАТЫ</t>
  </si>
  <si>
    <t>ГОРОДСКОГО ОКРУГА</t>
  </si>
  <si>
    <t>ОБРАЗОВАНИЯ, РАСПОЛОЖЕННЫХ НА ТЕРРИТОРИИ СЕВЕРОУРАЛЬСКОГО</t>
  </si>
  <si>
    <t>Х</t>
  </si>
  <si>
    <t>Прирост фонда оплаты труда с начислениями к 2012 году (пункт 9 по графе соответствующего года мину пункт 9 за 2012 год), млн. рублей, в том числе:</t>
  </si>
  <si>
    <t>за счет средств консолидированного бюджета Североуральского городского округа ,                         млн. рублей</t>
  </si>
  <si>
    <t xml:space="preserve">     </t>
  </si>
  <si>
    <t>за счет иных источников, включая корректировку консолидированного бюджета Североуральского городского округа на соответствующий год,                                     млн. рублей</t>
  </si>
  <si>
    <t>Итого объем средств, предусмотренный на повышение оплаты труда, млн. рублей (пункт 11+   пункт13+ пункт 14+ пункт15)</t>
  </si>
  <si>
    <t>Дополнительная потребность на доведение до целевых показателей, установленных федеральными органами исполнительной власти, млн. рублей                                   (пункт 10-пункт 11)</t>
  </si>
  <si>
    <t xml:space="preserve">    </t>
  </si>
  <si>
    <t>Планируемый размер фонда оплаты труда педагогических работников дошкольного образования с начислениями, формируемый за счет всех источников финансирования в млн. рублей (пункт 4 х пункт 5 х пункт 8 х 12 / 1000)</t>
  </si>
  <si>
    <t>Среднесписочная численность педагогических работников общеобразовательных учреждений, человек</t>
  </si>
  <si>
    <t>Соотношение к средней заработной плате по общему образованию в Свердловской области, проценов (пункт 6/пункт 4*100)</t>
  </si>
  <si>
    <t>Прирост фонда оплаты труда с начислениями к 2012 году (пункт 10 по графе соответствующего года мину пункт 10  за 2012 год), млн. рублей, в том числе:</t>
  </si>
  <si>
    <t>Итого объем средств, предусмотренный на повышение оплаты труда, млн. рублей (пункт 12+   пункт 14+ пункт 15+ пункт 16)</t>
  </si>
  <si>
    <t>Дополнительная потребность на доведение до целевых показателей, установленных федеральными органами исполнительной власти, млн. рублей                                   (пункт 11 -пункт 12)</t>
  </si>
  <si>
    <t>Приложение № 2</t>
  </si>
  <si>
    <t>к плану мероприятий ("Дорожной карте")</t>
  </si>
  <si>
    <t xml:space="preserve"> Североуральского городского округа"  на 2013-2018 годы </t>
  </si>
  <si>
    <t xml:space="preserve">"Изменения в сфере образования, направленные  </t>
  </si>
  <si>
    <t>на повышение эффективности образования</t>
  </si>
  <si>
    <t>Приложение № 3</t>
  </si>
  <si>
    <t>Приложение № 1</t>
  </si>
  <si>
    <t>Среднемесячная заработная плата педагогических работников ( учителей ) общеобразовательных учреждений, рублей</t>
  </si>
  <si>
    <t>Планируемый размер фонда оплаты труда педагогических работников (учителей)         общеобразовательных учреждений с начислениями, формируемый за счет всех источников финансирования в млн. рублей (пункт 5 х пункт 6 х пункт 9 х 12 / 1000)</t>
  </si>
  <si>
    <r>
      <t xml:space="preserve">ПЕДАГОГИЧЕСКИХ РАБОТНИКОВ МУНИЦИПАЛЬНЫХ УЧРЕЖДЕНИЙ </t>
    </r>
    <r>
      <rPr>
        <sz val="11"/>
        <color indexed="8"/>
        <rFont val="Times New Roman"/>
        <family val="1"/>
      </rPr>
      <t xml:space="preserve">ДОШКОЛЬНОГО </t>
    </r>
  </si>
  <si>
    <r>
      <t xml:space="preserve">Средняя заработная плата в </t>
    </r>
    <r>
      <rPr>
        <b/>
        <sz val="10"/>
        <color indexed="8"/>
        <rFont val="Times New Roman"/>
        <family val="1"/>
      </rPr>
      <t>сфере общего образования</t>
    </r>
    <r>
      <rPr>
        <sz val="10"/>
        <color indexed="8"/>
        <rFont val="Times New Roman"/>
        <family val="1"/>
      </rPr>
      <t xml:space="preserve"> Свердловской области, рублей</t>
    </r>
  </si>
  <si>
    <t>Средняя заработная плата в сфере общего образования Свердловской области, рублей</t>
  </si>
  <si>
    <t>Среднемесячная заработная плата педагогических работников в учреждениях дошкольного образования, рублей</t>
  </si>
  <si>
    <r>
      <t xml:space="preserve">ПЕДАГОГИЧЕСКИХ РАБОТНИКОВ МУНИЦИПАЛЬНЫХ </t>
    </r>
    <r>
      <rPr>
        <sz val="11"/>
        <color indexed="8"/>
        <rFont val="Times New Roman"/>
        <family val="1"/>
      </rPr>
      <t>ОБЩЕОБРАЗОВАТЕЛЬНЫХ</t>
    </r>
    <r>
      <rPr>
        <sz val="11"/>
        <color indexed="8"/>
        <rFont val="Times New Roman"/>
        <family val="1"/>
      </rPr>
      <t xml:space="preserve"> УЧРЕЖДЕНИЙ </t>
    </r>
  </si>
  <si>
    <r>
      <t xml:space="preserve">ПЕДАГОГИЧЕСКИХ РАБОТНИКОВ МУНИЦИПАЛЬНЫХ УЧРЕЖДЕНИЙ </t>
    </r>
    <r>
      <rPr>
        <sz val="11"/>
        <color indexed="8"/>
        <rFont val="Times New Roman"/>
        <family val="1"/>
      </rPr>
      <t xml:space="preserve">ДОПОЛНИТЕЛЬНОГО </t>
    </r>
  </si>
  <si>
    <r>
      <t xml:space="preserve">Среднемесячная заработная плата </t>
    </r>
    <r>
      <rPr>
        <b/>
        <sz val="10"/>
        <color indexed="8"/>
        <rFont val="Times New Roman"/>
        <family val="1"/>
      </rPr>
      <t>педагогических работников в учреждениях дополнительного образования</t>
    </r>
    <r>
      <rPr>
        <sz val="10"/>
        <color indexed="8"/>
        <rFont val="Times New Roman"/>
        <family val="1"/>
      </rPr>
      <t>, рублей</t>
    </r>
  </si>
  <si>
    <r>
      <t xml:space="preserve">Планируемый размер фонда оплаты труда педагогических работников </t>
    </r>
    <r>
      <rPr>
        <b/>
        <sz val="10"/>
        <color indexed="8"/>
        <rFont val="Times New Roman"/>
        <family val="1"/>
      </rPr>
      <t>дополнительного образования</t>
    </r>
    <r>
      <rPr>
        <sz val="10"/>
        <color indexed="8"/>
        <rFont val="Times New Roman"/>
        <family val="1"/>
      </rPr>
      <t xml:space="preserve"> с начислениями, формируемый за счет всех источников финансирования в млн. рублей (пункт 4 х пункт 5 х пункт 8 х 12 / 1000)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</si>
</sst>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0.0000"/>
    <numFmt numFmtId="169" formatCode="0.00000"/>
    <numFmt numFmtId="170" formatCode="0.0%"/>
    <numFmt numFmtId="171" formatCode="0.0000000"/>
    <numFmt numFmtId="172" formatCode="0.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4" fontId="20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vertical="top" wrapText="1"/>
    </xf>
    <xf numFmtId="0" fontId="20" fillId="33" borderId="10" xfId="0" applyNumberFormat="1" applyFont="1" applyFill="1" applyBorder="1" applyAlignment="1">
      <alignment horizontal="center" vertical="top" wrapText="1"/>
    </xf>
    <xf numFmtId="165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70" fontId="20" fillId="33" borderId="10" xfId="55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167" fontId="20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top" wrapText="1"/>
    </xf>
    <xf numFmtId="164" fontId="2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view="pageLayout" workbookViewId="0" topLeftCell="A4">
      <selection activeCell="A12" sqref="A12:A31"/>
    </sheetView>
  </sheetViews>
  <sheetFormatPr defaultColWidth="9.140625" defaultRowHeight="15"/>
  <cols>
    <col min="1" max="1" width="3.57421875" style="0" customWidth="1"/>
    <col min="2" max="2" width="22.00390625" style="0" customWidth="1"/>
    <col min="3" max="7" width="8.28125" style="0" customWidth="1"/>
    <col min="8" max="9" width="8.8515625" style="0" customWidth="1"/>
    <col min="10" max="10" width="8.00390625" style="0" customWidth="1"/>
    <col min="11" max="11" width="8.28125" style="0" customWidth="1"/>
  </cols>
  <sheetData>
    <row r="1" spans="6:12" ht="15">
      <c r="F1" s="2"/>
      <c r="G1" s="3"/>
      <c r="H1" s="2"/>
      <c r="I1" s="2"/>
      <c r="J1" s="3"/>
      <c r="K1" s="5" t="s">
        <v>43</v>
      </c>
      <c r="L1" s="1"/>
    </row>
    <row r="2" spans="6:16" ht="15">
      <c r="F2" s="2"/>
      <c r="G2" s="2"/>
      <c r="H2" s="2"/>
      <c r="I2" s="2"/>
      <c r="J2" s="2"/>
      <c r="K2" s="4" t="s">
        <v>38</v>
      </c>
      <c r="L2" s="1"/>
      <c r="M2" s="1"/>
      <c r="N2" s="1"/>
      <c r="O2" s="1"/>
      <c r="P2" s="1"/>
    </row>
    <row r="3" spans="6:16" ht="15">
      <c r="F3" s="2"/>
      <c r="G3" s="2"/>
      <c r="H3" s="2"/>
      <c r="I3" s="2"/>
      <c r="J3" s="2"/>
      <c r="K3" s="4" t="s">
        <v>40</v>
      </c>
      <c r="L3" s="1"/>
      <c r="M3" s="1"/>
      <c r="N3" s="1"/>
      <c r="O3" s="1"/>
      <c r="P3" s="1"/>
    </row>
    <row r="4" spans="6:16" ht="15">
      <c r="F4" s="2"/>
      <c r="G4" s="2"/>
      <c r="H4" s="2"/>
      <c r="I4" s="2"/>
      <c r="J4" s="2"/>
      <c r="K4" s="4" t="s">
        <v>41</v>
      </c>
      <c r="L4" s="1"/>
      <c r="M4" s="1"/>
      <c r="N4" s="1"/>
      <c r="O4" s="1"/>
      <c r="P4" s="1"/>
    </row>
    <row r="5" spans="6:16" ht="15">
      <c r="F5" s="2"/>
      <c r="G5" s="2"/>
      <c r="H5" s="2"/>
      <c r="I5" s="2"/>
      <c r="J5" s="2"/>
      <c r="K5" s="4" t="s">
        <v>39</v>
      </c>
      <c r="L5" s="1"/>
      <c r="M5" s="1"/>
      <c r="N5" s="1"/>
      <c r="O5" s="1"/>
      <c r="P5" s="1"/>
    </row>
    <row r="6" spans="11:16" ht="15">
      <c r="K6" s="1"/>
      <c r="L6" s="1"/>
      <c r="M6" s="1"/>
      <c r="N6" s="1"/>
      <c r="O6" s="1"/>
      <c r="P6" s="1"/>
    </row>
    <row r="7" spans="2:10" ht="15">
      <c r="B7" s="6" t="s">
        <v>20</v>
      </c>
      <c r="C7" s="6"/>
      <c r="D7" s="6"/>
      <c r="E7" s="6"/>
      <c r="F7" s="6"/>
      <c r="G7" s="6"/>
      <c r="H7" s="6"/>
      <c r="I7" s="6"/>
      <c r="J7" s="6"/>
    </row>
    <row r="8" spans="2:10" ht="15">
      <c r="B8" s="6" t="s">
        <v>46</v>
      </c>
      <c r="C8" s="6"/>
      <c r="D8" s="6"/>
      <c r="E8" s="6"/>
      <c r="F8" s="6"/>
      <c r="G8" s="6"/>
      <c r="H8" s="6"/>
      <c r="I8" s="6"/>
      <c r="J8" s="6"/>
    </row>
    <row r="9" spans="2:10" ht="15">
      <c r="B9" s="6" t="s">
        <v>22</v>
      </c>
      <c r="C9" s="6"/>
      <c r="D9" s="6"/>
      <c r="E9" s="6"/>
      <c r="F9" s="6"/>
      <c r="G9" s="6"/>
      <c r="H9" s="6"/>
      <c r="I9" s="6"/>
      <c r="J9" s="6"/>
    </row>
    <row r="10" spans="2:10" ht="15">
      <c r="B10" s="6" t="s">
        <v>21</v>
      </c>
      <c r="C10" s="6"/>
      <c r="D10" s="6"/>
      <c r="E10" s="6"/>
      <c r="F10" s="6"/>
      <c r="G10" s="6"/>
      <c r="H10" s="6"/>
      <c r="I10" s="6"/>
      <c r="J10" s="6"/>
    </row>
    <row r="11" spans="2:10" ht="12.7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1:11" ht="43.5" customHeight="1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  <c r="J12" s="7" t="s">
        <v>9</v>
      </c>
      <c r="K12" s="7" t="s">
        <v>10</v>
      </c>
    </row>
    <row r="13" spans="1:11" ht="13.5" customHeight="1">
      <c r="A13" s="9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</row>
    <row r="14" spans="1:11" ht="52.5" customHeight="1">
      <c r="A14" s="13">
        <v>1</v>
      </c>
      <c r="B14" s="10" t="s">
        <v>11</v>
      </c>
      <c r="C14" s="12">
        <v>25.68</v>
      </c>
      <c r="D14" s="13">
        <v>28.365</v>
      </c>
      <c r="E14" s="13">
        <v>31.712</v>
      </c>
      <c r="F14" s="13">
        <v>35.264</v>
      </c>
      <c r="G14" s="13">
        <v>39.002</v>
      </c>
      <c r="H14" s="13">
        <v>43.136</v>
      </c>
      <c r="I14" s="13">
        <v>47.708</v>
      </c>
      <c r="J14" s="12">
        <f>(D14+E14+F14)/3</f>
        <v>31.780333333333335</v>
      </c>
      <c r="K14" s="12">
        <f>(D14+E14+F14+G14+H14+I14)/6</f>
        <v>37.53116666666667</v>
      </c>
    </row>
    <row r="15" spans="1:11" ht="41.25" customHeight="1">
      <c r="A15" s="13">
        <v>2</v>
      </c>
      <c r="B15" s="10" t="s">
        <v>12</v>
      </c>
      <c r="C15" s="13" t="s">
        <v>23</v>
      </c>
      <c r="D15" s="13">
        <v>110.5</v>
      </c>
      <c r="E15" s="13">
        <v>111.8</v>
      </c>
      <c r="F15" s="13">
        <v>111.2</v>
      </c>
      <c r="G15" s="13">
        <v>110.6</v>
      </c>
      <c r="H15" s="13">
        <v>110.6</v>
      </c>
      <c r="I15" s="13">
        <v>110.6</v>
      </c>
      <c r="J15" s="13" t="s">
        <v>23</v>
      </c>
      <c r="K15" s="13" t="s">
        <v>23</v>
      </c>
    </row>
    <row r="16" spans="1:11" ht="66" customHeight="1">
      <c r="A16" s="13">
        <v>3</v>
      </c>
      <c r="B16" s="10" t="s">
        <v>48</v>
      </c>
      <c r="C16" s="13">
        <v>22.215</v>
      </c>
      <c r="D16" s="13">
        <v>23.829</v>
      </c>
      <c r="E16" s="13">
        <v>26.169</v>
      </c>
      <c r="F16" s="13">
        <v>28.651</v>
      </c>
      <c r="G16" s="13">
        <v>31.266</v>
      </c>
      <c r="H16" s="13">
        <v>34.134</v>
      </c>
      <c r="I16" s="13">
        <v>37.279</v>
      </c>
      <c r="J16" s="13">
        <v>26.216</v>
      </c>
      <c r="K16" s="13">
        <v>30.221</v>
      </c>
    </row>
    <row r="17" spans="1:11" ht="69" customHeight="1">
      <c r="A17" s="13">
        <v>4</v>
      </c>
      <c r="B17" s="10" t="s">
        <v>13</v>
      </c>
      <c r="C17" s="13">
        <v>216</v>
      </c>
      <c r="D17" s="13">
        <v>216</v>
      </c>
      <c r="E17" s="13">
        <v>216</v>
      </c>
      <c r="F17" s="13">
        <v>216</v>
      </c>
      <c r="G17" s="13">
        <v>216</v>
      </c>
      <c r="H17" s="13">
        <v>216</v>
      </c>
      <c r="I17" s="13">
        <v>216</v>
      </c>
      <c r="J17" s="13" t="s">
        <v>23</v>
      </c>
      <c r="K17" s="13" t="s">
        <v>23</v>
      </c>
    </row>
    <row r="18" spans="1:11" ht="90.75" customHeight="1">
      <c r="A18" s="13">
        <v>5</v>
      </c>
      <c r="B18" s="10" t="s">
        <v>49</v>
      </c>
      <c r="C18" s="13">
        <v>14.448</v>
      </c>
      <c r="D18" s="13">
        <v>23.134</v>
      </c>
      <c r="E18" s="13">
        <v>24.355</v>
      </c>
      <c r="F18" s="13">
        <v>26.642</v>
      </c>
      <c r="G18" s="13">
        <v>29.138</v>
      </c>
      <c r="H18" s="13">
        <v>32.282</v>
      </c>
      <c r="I18" s="13">
        <v>37.279</v>
      </c>
      <c r="J18" s="12">
        <f>(D18+E18+F18)/3</f>
        <v>24.710333333333335</v>
      </c>
      <c r="K18" s="13">
        <f>(D18+E18+F18+G18+H18+I18)/6</f>
        <v>28.804999999999996</v>
      </c>
    </row>
    <row r="19" spans="1:11" ht="39" customHeight="1">
      <c r="A19" s="13">
        <v>6</v>
      </c>
      <c r="B19" s="10" t="s">
        <v>12</v>
      </c>
      <c r="C19" s="13" t="s">
        <v>23</v>
      </c>
      <c r="D19" s="14">
        <f aca="true" t="shared" si="0" ref="D19:I19">D18/C18</f>
        <v>1.6011904761904763</v>
      </c>
      <c r="E19" s="14">
        <f t="shared" si="0"/>
        <v>1.0527794588052217</v>
      </c>
      <c r="F19" s="14">
        <f t="shared" si="0"/>
        <v>1.093902689386163</v>
      </c>
      <c r="G19" s="14">
        <f t="shared" si="0"/>
        <v>1.0936866601606487</v>
      </c>
      <c r="H19" s="14">
        <f t="shared" si="0"/>
        <v>1.1079003363305646</v>
      </c>
      <c r="I19" s="14">
        <f t="shared" si="0"/>
        <v>1.1547921442289824</v>
      </c>
      <c r="J19" s="13" t="s">
        <v>23</v>
      </c>
      <c r="K19" s="13" t="s">
        <v>23</v>
      </c>
    </row>
    <row r="20" spans="1:11" ht="82.5" customHeight="1">
      <c r="A20" s="13">
        <v>7</v>
      </c>
      <c r="B20" s="10" t="s">
        <v>14</v>
      </c>
      <c r="C20" s="15">
        <f aca="true" t="shared" si="1" ref="C20:I20">C18/C16*100</f>
        <v>65.0371370695476</v>
      </c>
      <c r="D20" s="15">
        <f t="shared" si="1"/>
        <v>97.08338579042343</v>
      </c>
      <c r="E20" s="15">
        <f t="shared" si="1"/>
        <v>93.06813405174061</v>
      </c>
      <c r="F20" s="15">
        <f t="shared" si="1"/>
        <v>92.98802834107012</v>
      </c>
      <c r="G20" s="15">
        <f t="shared" si="1"/>
        <v>93.19388473101773</v>
      </c>
      <c r="H20" s="15">
        <f t="shared" si="1"/>
        <v>94.57432472022029</v>
      </c>
      <c r="I20" s="15">
        <f t="shared" si="1"/>
        <v>100</v>
      </c>
      <c r="J20" s="13" t="s">
        <v>23</v>
      </c>
      <c r="K20" s="13" t="s">
        <v>23</v>
      </c>
    </row>
    <row r="21" spans="1:11" ht="44.25" customHeight="1">
      <c r="A21" s="13">
        <v>8</v>
      </c>
      <c r="B21" s="10" t="s">
        <v>15</v>
      </c>
      <c r="C21" s="13">
        <v>1.302</v>
      </c>
      <c r="D21" s="13">
        <v>1.302</v>
      </c>
      <c r="E21" s="13">
        <v>1.302</v>
      </c>
      <c r="F21" s="13">
        <v>1.302</v>
      </c>
      <c r="G21" s="13">
        <v>1.302</v>
      </c>
      <c r="H21" s="13">
        <v>1.302</v>
      </c>
      <c r="I21" s="13">
        <v>1.302</v>
      </c>
      <c r="J21" s="13" t="s">
        <v>23</v>
      </c>
      <c r="K21" s="13" t="s">
        <v>23</v>
      </c>
    </row>
    <row r="22" spans="1:11" ht="148.5" customHeight="1">
      <c r="A22" s="13">
        <v>9</v>
      </c>
      <c r="B22" s="10" t="s">
        <v>31</v>
      </c>
      <c r="C22" s="16">
        <f>C17*C18*C21*12/1000</f>
        <v>48.758879232000005</v>
      </c>
      <c r="D22" s="16">
        <f aca="true" t="shared" si="2" ref="D22:I22">D17*D18*D21*12/1000</f>
        <v>78.07225305600001</v>
      </c>
      <c r="E22" s="16">
        <f t="shared" si="2"/>
        <v>82.19286432000001</v>
      </c>
      <c r="F22" s="16">
        <f t="shared" si="2"/>
        <v>89.91099532799998</v>
      </c>
      <c r="G22" s="16">
        <f t="shared" si="2"/>
        <v>98.33445619200002</v>
      </c>
      <c r="H22" s="16">
        <f t="shared" si="2"/>
        <v>108.94477708800001</v>
      </c>
      <c r="I22" s="16">
        <f t="shared" si="2"/>
        <v>125.80857273600002</v>
      </c>
      <c r="J22" s="16">
        <f>D22+E22+F22</f>
        <v>250.17611270400002</v>
      </c>
      <c r="K22" s="16">
        <f>D22+E22+F22+G22+H22+I22</f>
        <v>583.2639187200001</v>
      </c>
    </row>
    <row r="23" spans="1:15" ht="81.75" customHeight="1">
      <c r="A23" s="13">
        <v>10</v>
      </c>
      <c r="B23" s="10" t="s">
        <v>24</v>
      </c>
      <c r="C23" s="13" t="s">
        <v>23</v>
      </c>
      <c r="D23" s="16">
        <f>D22-C22</f>
        <v>29.313373824000003</v>
      </c>
      <c r="E23" s="16">
        <f>E22-C22</f>
        <v>33.43398508800001</v>
      </c>
      <c r="F23" s="16">
        <f>F22-C22</f>
        <v>41.15211609599998</v>
      </c>
      <c r="G23" s="16">
        <f>G22-C22</f>
        <v>49.575576960000014</v>
      </c>
      <c r="H23" s="16">
        <f>H22-C22</f>
        <v>60.185897856000004</v>
      </c>
      <c r="I23" s="16">
        <f>I22-C22</f>
        <v>77.049693504</v>
      </c>
      <c r="J23" s="13" t="s">
        <v>23</v>
      </c>
      <c r="K23" s="13" t="s">
        <v>23</v>
      </c>
      <c r="O23" t="s">
        <v>26</v>
      </c>
    </row>
    <row r="24" spans="1:11" ht="78.75" customHeight="1">
      <c r="A24" s="13">
        <v>11</v>
      </c>
      <c r="B24" s="10" t="s">
        <v>25</v>
      </c>
      <c r="C24" s="13">
        <v>0</v>
      </c>
      <c r="D24" s="12">
        <v>25.151</v>
      </c>
      <c r="E24" s="12">
        <v>29.314</v>
      </c>
      <c r="F24" s="12">
        <v>33.433</v>
      </c>
      <c r="G24" s="12">
        <v>41.154</v>
      </c>
      <c r="H24" s="12">
        <v>48.595</v>
      </c>
      <c r="I24" s="12">
        <v>66.439</v>
      </c>
      <c r="J24" s="12">
        <f>D24+E24+F24</f>
        <v>87.898</v>
      </c>
      <c r="K24" s="12">
        <f>D24+E24+F24+G24+H24+I24</f>
        <v>244.08599999999998</v>
      </c>
    </row>
    <row r="25" spans="1:11" ht="68.25" customHeight="1">
      <c r="A25" s="13">
        <v>12</v>
      </c>
      <c r="B25" s="10" t="s">
        <v>16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58.5" customHeight="1">
      <c r="A26" s="13">
        <v>13</v>
      </c>
      <c r="B26" s="10" t="s">
        <v>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44.25" customHeight="1">
      <c r="A27" s="13">
        <v>14</v>
      </c>
      <c r="B27" s="10" t="s">
        <v>18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105" customHeight="1">
      <c r="A28" s="13">
        <v>15</v>
      </c>
      <c r="B28" s="10" t="s">
        <v>27</v>
      </c>
      <c r="C28" s="13">
        <v>0</v>
      </c>
      <c r="D28" s="16">
        <f aca="true" t="shared" si="3" ref="D28:I28">D31</f>
        <v>4.162373824000003</v>
      </c>
      <c r="E28" s="16">
        <f t="shared" si="3"/>
        <v>4.119985088000007</v>
      </c>
      <c r="F28" s="16">
        <f t="shared" si="3"/>
        <v>7.719116095999979</v>
      </c>
      <c r="G28" s="16">
        <f t="shared" si="3"/>
        <v>8.42157696000001</v>
      </c>
      <c r="H28" s="16">
        <f t="shared" si="3"/>
        <v>11.590897856000005</v>
      </c>
      <c r="I28" s="16">
        <f t="shared" si="3"/>
        <v>10.610693504000011</v>
      </c>
      <c r="J28" s="12">
        <f>D28+E28+F28</f>
        <v>16.00147500799999</v>
      </c>
      <c r="K28" s="12">
        <f>D28+E28+F28+G28+H28+I28</f>
        <v>46.62464332800002</v>
      </c>
    </row>
    <row r="29" spans="1:11" ht="80.25" customHeight="1">
      <c r="A29" s="13">
        <v>16</v>
      </c>
      <c r="B29" s="10" t="s">
        <v>28</v>
      </c>
      <c r="C29" s="13">
        <f>C24+C26+C27+C28</f>
        <v>0</v>
      </c>
      <c r="D29" s="12">
        <f aca="true" t="shared" si="4" ref="D29:I29">D24+D26+D27+D28</f>
        <v>29.313373824000003</v>
      </c>
      <c r="E29" s="12">
        <f t="shared" si="4"/>
        <v>33.43398508800001</v>
      </c>
      <c r="F29" s="12">
        <f t="shared" si="4"/>
        <v>41.15211609599998</v>
      </c>
      <c r="G29" s="12">
        <f t="shared" si="4"/>
        <v>49.575576960000014</v>
      </c>
      <c r="H29" s="12">
        <f t="shared" si="4"/>
        <v>60.185897856000004</v>
      </c>
      <c r="I29" s="12">
        <f t="shared" si="4"/>
        <v>77.049693504</v>
      </c>
      <c r="J29" s="12">
        <f>D29+E29+F29</f>
        <v>103.899475008</v>
      </c>
      <c r="K29" s="12">
        <f>D29+E29+F29+G29+H29+I29</f>
        <v>290.710643328</v>
      </c>
    </row>
    <row r="30" spans="1:13" ht="81" customHeight="1">
      <c r="A30" s="13">
        <v>17</v>
      </c>
      <c r="B30" s="10" t="s">
        <v>19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 t="s">
        <v>23</v>
      </c>
      <c r="K30" s="13" t="s">
        <v>23</v>
      </c>
      <c r="M30" t="s">
        <v>30</v>
      </c>
    </row>
    <row r="31" spans="1:11" ht="114.75" customHeight="1">
      <c r="A31" s="13">
        <v>18</v>
      </c>
      <c r="B31" s="10" t="s">
        <v>29</v>
      </c>
      <c r="C31" s="13">
        <v>0</v>
      </c>
      <c r="D31" s="16">
        <f aca="true" t="shared" si="5" ref="D31:I31">D23-D24</f>
        <v>4.162373824000003</v>
      </c>
      <c r="E31" s="16">
        <f t="shared" si="5"/>
        <v>4.119985088000007</v>
      </c>
      <c r="F31" s="16">
        <f t="shared" si="5"/>
        <v>7.719116095999979</v>
      </c>
      <c r="G31" s="16">
        <f t="shared" si="5"/>
        <v>8.42157696000001</v>
      </c>
      <c r="H31" s="16">
        <f t="shared" si="5"/>
        <v>11.590897856000005</v>
      </c>
      <c r="I31" s="16">
        <f t="shared" si="5"/>
        <v>10.610693504000011</v>
      </c>
      <c r="J31" s="16">
        <f>D31+E31+F31</f>
        <v>16.00147500799999</v>
      </c>
      <c r="K31" s="16">
        <f>K28</f>
        <v>46.62464332800002</v>
      </c>
    </row>
  </sheetData>
  <sheetProtection/>
  <mergeCells count="4">
    <mergeCell ref="B7:J7"/>
    <mergeCell ref="B8:J8"/>
    <mergeCell ref="B9:J9"/>
    <mergeCell ref="B10:J10"/>
  </mergeCells>
  <printOptions/>
  <pageMargins left="0.7086614173228347" right="0.3937007874015748" top="0.5511811023622047" bottom="0.5905511811023623" header="0.11811023622047245" footer="0.11811023622047245"/>
  <pageSetup horizontalDpi="600" verticalDpi="600" orientation="portrait" paperSize="9" scale="90" r:id="rId1"/>
  <headerFooter differentFirst="1">
    <oddHeader>&amp;C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Layout" workbookViewId="0" topLeftCell="A1">
      <selection activeCell="J4" sqref="J4"/>
    </sheetView>
  </sheetViews>
  <sheetFormatPr defaultColWidth="9.140625" defaultRowHeight="15"/>
  <cols>
    <col min="1" max="1" width="3.57421875" style="0" customWidth="1"/>
    <col min="2" max="2" width="22.00390625" style="0" customWidth="1"/>
    <col min="3" max="7" width="8.28125" style="0" customWidth="1"/>
    <col min="8" max="9" width="8.8515625" style="0" customWidth="1"/>
    <col min="10" max="10" width="7.57421875" style="0" customWidth="1"/>
    <col min="11" max="11" width="8.28125" style="0" customWidth="1"/>
  </cols>
  <sheetData>
    <row r="1" spans="6:12" ht="15">
      <c r="F1" s="2"/>
      <c r="G1" s="3"/>
      <c r="H1" s="2"/>
      <c r="I1" s="2"/>
      <c r="J1" s="3"/>
      <c r="K1" s="5" t="s">
        <v>42</v>
      </c>
      <c r="L1" s="1"/>
    </row>
    <row r="2" spans="6:16" ht="15">
      <c r="F2" s="2"/>
      <c r="G2" s="2"/>
      <c r="H2" s="2"/>
      <c r="I2" s="2"/>
      <c r="J2" s="2"/>
      <c r="K2" s="4" t="s">
        <v>38</v>
      </c>
      <c r="L2" s="1"/>
      <c r="M2" s="1"/>
      <c r="N2" s="1"/>
      <c r="O2" s="1"/>
      <c r="P2" s="1"/>
    </row>
    <row r="3" spans="6:16" ht="15">
      <c r="F3" s="2"/>
      <c r="G3" s="2"/>
      <c r="H3" s="2"/>
      <c r="I3" s="2"/>
      <c r="J3" s="2"/>
      <c r="K3" s="4" t="s">
        <v>40</v>
      </c>
      <c r="L3" s="1"/>
      <c r="M3" s="1"/>
      <c r="N3" s="1"/>
      <c r="O3" s="1"/>
      <c r="P3" s="1"/>
    </row>
    <row r="4" spans="6:16" ht="15">
      <c r="F4" s="2"/>
      <c r="G4" s="2"/>
      <c r="H4" s="2"/>
      <c r="I4" s="2"/>
      <c r="J4" s="2"/>
      <c r="K4" s="4" t="s">
        <v>41</v>
      </c>
      <c r="L4" s="1"/>
      <c r="M4" s="1"/>
      <c r="N4" s="1"/>
      <c r="O4" s="1"/>
      <c r="P4" s="1"/>
    </row>
    <row r="5" spans="6:16" ht="15">
      <c r="F5" s="2"/>
      <c r="G5" s="2"/>
      <c r="H5" s="2"/>
      <c r="I5" s="2"/>
      <c r="J5" s="2"/>
      <c r="K5" s="4" t="s">
        <v>39</v>
      </c>
      <c r="L5" s="1"/>
      <c r="M5" s="1"/>
      <c r="N5" s="1"/>
      <c r="O5" s="1"/>
      <c r="P5" s="1"/>
    </row>
    <row r="6" spans="11:16" ht="15">
      <c r="K6" s="1"/>
      <c r="L6" s="1"/>
      <c r="M6" s="1"/>
      <c r="N6" s="1"/>
      <c r="O6" s="1"/>
      <c r="P6" s="1"/>
    </row>
    <row r="7" ht="12.75" customHeight="1"/>
    <row r="8" spans="2:10" ht="15">
      <c r="B8" s="6" t="s">
        <v>20</v>
      </c>
      <c r="C8" s="6"/>
      <c r="D8" s="6"/>
      <c r="E8" s="6"/>
      <c r="F8" s="6"/>
      <c r="G8" s="6"/>
      <c r="H8" s="6"/>
      <c r="I8" s="6"/>
      <c r="J8" s="6"/>
    </row>
    <row r="9" spans="1:11" ht="15">
      <c r="A9" s="6" t="s">
        <v>51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2:10" ht="15">
      <c r="B10" s="6" t="s">
        <v>22</v>
      </c>
      <c r="C10" s="6"/>
      <c r="D10" s="6"/>
      <c r="E10" s="6"/>
      <c r="F10" s="6"/>
      <c r="G10" s="6"/>
      <c r="H10" s="6"/>
      <c r="I10" s="6"/>
      <c r="J10" s="6"/>
    </row>
    <row r="11" spans="2:10" ht="15">
      <c r="B11" s="6" t="s">
        <v>21</v>
      </c>
      <c r="C11" s="6"/>
      <c r="D11" s="6"/>
      <c r="E11" s="6"/>
      <c r="F11" s="6"/>
      <c r="G11" s="6"/>
      <c r="H11" s="6"/>
      <c r="I11" s="6"/>
      <c r="J11" s="6"/>
    </row>
    <row r="12" ht="12.75" customHeight="1"/>
    <row r="13" spans="1:11" ht="43.5" customHeight="1">
      <c r="A13" s="17" t="s">
        <v>0</v>
      </c>
      <c r="B13" s="17" t="s">
        <v>1</v>
      </c>
      <c r="C13" s="17" t="s">
        <v>2</v>
      </c>
      <c r="D13" s="17" t="s">
        <v>3</v>
      </c>
      <c r="E13" s="17" t="s">
        <v>4</v>
      </c>
      <c r="F13" s="17" t="s">
        <v>5</v>
      </c>
      <c r="G13" s="17" t="s">
        <v>6</v>
      </c>
      <c r="H13" s="17" t="s">
        <v>7</v>
      </c>
      <c r="I13" s="17" t="s">
        <v>8</v>
      </c>
      <c r="J13" s="17" t="s">
        <v>9</v>
      </c>
      <c r="K13" s="17" t="s">
        <v>10</v>
      </c>
    </row>
    <row r="14" spans="1:11" ht="13.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</row>
    <row r="15" spans="1:11" ht="52.5" customHeight="1">
      <c r="A15" s="11">
        <v>1</v>
      </c>
      <c r="B15" s="10" t="s">
        <v>11</v>
      </c>
      <c r="C15" s="12">
        <v>25.68</v>
      </c>
      <c r="D15" s="13">
        <v>28.365</v>
      </c>
      <c r="E15" s="13">
        <v>31.712</v>
      </c>
      <c r="F15" s="13">
        <v>35.264</v>
      </c>
      <c r="G15" s="13">
        <v>39.002</v>
      </c>
      <c r="H15" s="13">
        <v>43.136</v>
      </c>
      <c r="I15" s="13">
        <v>47.708</v>
      </c>
      <c r="J15" s="12">
        <f>(D15+E15+F15)/3</f>
        <v>31.780333333333335</v>
      </c>
      <c r="K15" s="12">
        <f>(D15+E15+F15+G15+H15+I15)/6</f>
        <v>37.53116666666667</v>
      </c>
    </row>
    <row r="16" spans="1:11" ht="41.25" customHeight="1">
      <c r="A16" s="11">
        <v>2</v>
      </c>
      <c r="B16" s="10" t="s">
        <v>12</v>
      </c>
      <c r="C16" s="13" t="s">
        <v>23</v>
      </c>
      <c r="D16" s="13">
        <v>110.5</v>
      </c>
      <c r="E16" s="13">
        <v>111.8</v>
      </c>
      <c r="F16" s="13">
        <v>111.2</v>
      </c>
      <c r="G16" s="13">
        <v>110.6</v>
      </c>
      <c r="H16" s="13">
        <v>110.6</v>
      </c>
      <c r="I16" s="13">
        <v>110.6</v>
      </c>
      <c r="J16" s="13" t="s">
        <v>23</v>
      </c>
      <c r="K16" s="13" t="s">
        <v>23</v>
      </c>
    </row>
    <row r="17" spans="1:11" ht="66" customHeight="1">
      <c r="A17" s="11">
        <v>3</v>
      </c>
      <c r="B17" s="10" t="s">
        <v>47</v>
      </c>
      <c r="C17" s="13">
        <v>22.215</v>
      </c>
      <c r="D17" s="13">
        <v>23.829</v>
      </c>
      <c r="E17" s="13">
        <v>26.169</v>
      </c>
      <c r="F17" s="13">
        <v>28.651</v>
      </c>
      <c r="G17" s="13">
        <v>31.266</v>
      </c>
      <c r="H17" s="13">
        <v>34.134</v>
      </c>
      <c r="I17" s="13">
        <v>37.279</v>
      </c>
      <c r="J17" s="13">
        <v>26.216</v>
      </c>
      <c r="K17" s="13">
        <v>30.221</v>
      </c>
    </row>
    <row r="18" spans="1:11" ht="66.75" customHeight="1">
      <c r="A18" s="11">
        <v>4</v>
      </c>
      <c r="B18" s="10" t="s">
        <v>13</v>
      </c>
      <c r="C18" s="13">
        <v>22.4</v>
      </c>
      <c r="D18" s="13">
        <v>35</v>
      </c>
      <c r="E18" s="13">
        <v>35</v>
      </c>
      <c r="F18" s="13">
        <v>35</v>
      </c>
      <c r="G18" s="13">
        <v>35</v>
      </c>
      <c r="H18" s="13">
        <v>35</v>
      </c>
      <c r="I18" s="13">
        <v>35</v>
      </c>
      <c r="J18" s="13" t="s">
        <v>23</v>
      </c>
      <c r="K18" s="13" t="s">
        <v>23</v>
      </c>
    </row>
    <row r="19" spans="1:11" ht="90.75" customHeight="1">
      <c r="A19" s="11">
        <v>5</v>
      </c>
      <c r="B19" s="10" t="s">
        <v>52</v>
      </c>
      <c r="C19" s="13">
        <v>17.035</v>
      </c>
      <c r="D19" s="13">
        <v>19.017</v>
      </c>
      <c r="E19" s="13">
        <v>20.623</v>
      </c>
      <c r="F19" s="13">
        <v>23.716</v>
      </c>
      <c r="G19" s="13">
        <v>27.274</v>
      </c>
      <c r="H19" s="13">
        <v>31.207</v>
      </c>
      <c r="I19" s="13">
        <v>37.279</v>
      </c>
      <c r="J19" s="12">
        <f>(D19+E19+F19)/3</f>
        <v>21.118666666666666</v>
      </c>
      <c r="K19" s="13">
        <f>(D19+E19+F19+G19+H19+I19)/6</f>
        <v>26.519333333333332</v>
      </c>
    </row>
    <row r="20" spans="1:11" ht="39" customHeight="1">
      <c r="A20" s="11">
        <v>6</v>
      </c>
      <c r="B20" s="10" t="s">
        <v>12</v>
      </c>
      <c r="C20" s="13" t="s">
        <v>23</v>
      </c>
      <c r="D20" s="14">
        <f aca="true" t="shared" si="0" ref="D20:I20">D19/C19</f>
        <v>1.116348693865571</v>
      </c>
      <c r="E20" s="14">
        <f t="shared" si="0"/>
        <v>1.0844507545880002</v>
      </c>
      <c r="F20" s="14">
        <f t="shared" si="0"/>
        <v>1.1499781797022741</v>
      </c>
      <c r="G20" s="14">
        <f t="shared" si="0"/>
        <v>1.1500252993759488</v>
      </c>
      <c r="H20" s="14">
        <f t="shared" si="0"/>
        <v>1.1442032705140426</v>
      </c>
      <c r="I20" s="14">
        <f t="shared" si="0"/>
        <v>1.1945717307014452</v>
      </c>
      <c r="J20" s="13" t="s">
        <v>23</v>
      </c>
      <c r="K20" s="13" t="s">
        <v>23</v>
      </c>
    </row>
    <row r="21" spans="1:11" ht="82.5" customHeight="1">
      <c r="A21" s="11">
        <v>7</v>
      </c>
      <c r="B21" s="10" t="s">
        <v>14</v>
      </c>
      <c r="C21" s="15">
        <f>C19/C17*100</f>
        <v>76.6824217870808</v>
      </c>
      <c r="D21" s="15">
        <f aca="true" t="shared" si="1" ref="D21:I21">D19/D17*100</f>
        <v>79.8061185949893</v>
      </c>
      <c r="E21" s="15">
        <f t="shared" si="1"/>
        <v>78.80698536436242</v>
      </c>
      <c r="F21" s="15">
        <f t="shared" si="1"/>
        <v>82.77547031517226</v>
      </c>
      <c r="G21" s="15">
        <f t="shared" si="1"/>
        <v>87.23213714578137</v>
      </c>
      <c r="H21" s="15">
        <f t="shared" si="1"/>
        <v>91.42497216851233</v>
      </c>
      <c r="I21" s="18">
        <f t="shared" si="1"/>
        <v>100</v>
      </c>
      <c r="J21" s="13" t="s">
        <v>23</v>
      </c>
      <c r="K21" s="13" t="s">
        <v>23</v>
      </c>
    </row>
    <row r="22" spans="1:11" ht="44.25" customHeight="1">
      <c r="A22" s="11">
        <v>8</v>
      </c>
      <c r="B22" s="10" t="s">
        <v>15</v>
      </c>
      <c r="C22" s="13">
        <v>1.302</v>
      </c>
      <c r="D22" s="13">
        <v>1.302</v>
      </c>
      <c r="E22" s="13">
        <v>1.302</v>
      </c>
      <c r="F22" s="13">
        <v>1.302</v>
      </c>
      <c r="G22" s="13">
        <v>1.302</v>
      </c>
      <c r="H22" s="13">
        <v>1.302</v>
      </c>
      <c r="I22" s="13">
        <v>1.302</v>
      </c>
      <c r="J22" s="13" t="s">
        <v>23</v>
      </c>
      <c r="K22" s="13" t="s">
        <v>23</v>
      </c>
    </row>
    <row r="23" spans="1:11" ht="153" customHeight="1">
      <c r="A23" s="11">
        <v>9</v>
      </c>
      <c r="B23" s="10" t="s">
        <v>53</v>
      </c>
      <c r="C23" s="16">
        <f aca="true" t="shared" si="2" ref="C23:I23">C18*C19*C22*12/1000</f>
        <v>5.961868416000001</v>
      </c>
      <c r="D23" s="16">
        <f t="shared" si="2"/>
        <v>10.399256280000001</v>
      </c>
      <c r="E23" s="16">
        <f t="shared" si="2"/>
        <v>11.277481320000003</v>
      </c>
      <c r="F23" s="16">
        <f t="shared" si="2"/>
        <v>12.968857440000004</v>
      </c>
      <c r="G23" s="16">
        <f t="shared" si="2"/>
        <v>14.91451416</v>
      </c>
      <c r="H23" s="16">
        <f t="shared" si="2"/>
        <v>17.065235880000003</v>
      </c>
      <c r="I23" s="16">
        <f t="shared" si="2"/>
        <v>20.38564836</v>
      </c>
      <c r="J23" s="16">
        <f>D23+E23+F23</f>
        <v>34.64559504</v>
      </c>
      <c r="K23" s="16">
        <f>D23+E23+F23+G23+H23+I23</f>
        <v>87.01099344000001</v>
      </c>
    </row>
    <row r="24" spans="1:15" ht="81.75" customHeight="1">
      <c r="A24" s="11">
        <v>10</v>
      </c>
      <c r="B24" s="10" t="s">
        <v>24</v>
      </c>
      <c r="C24" s="13" t="s">
        <v>23</v>
      </c>
      <c r="D24" s="16">
        <f>D23-C23</f>
        <v>4.437387864000001</v>
      </c>
      <c r="E24" s="16">
        <f>E23-C23</f>
        <v>5.315612904000003</v>
      </c>
      <c r="F24" s="16">
        <f>F23-C23</f>
        <v>7.006989024000004</v>
      </c>
      <c r="G24" s="16">
        <f>G23-C23</f>
        <v>8.952645743999998</v>
      </c>
      <c r="H24" s="16">
        <f>H23-C23</f>
        <v>11.103367464000002</v>
      </c>
      <c r="I24" s="16">
        <f>I23-C23</f>
        <v>14.423779944</v>
      </c>
      <c r="J24" s="13" t="s">
        <v>23</v>
      </c>
      <c r="K24" s="13" t="s">
        <v>23</v>
      </c>
      <c r="O24" t="s">
        <v>26</v>
      </c>
    </row>
    <row r="25" spans="1:11" ht="76.5" customHeight="1">
      <c r="A25" s="11">
        <v>11</v>
      </c>
      <c r="B25" s="10" t="s">
        <v>25</v>
      </c>
      <c r="C25" s="13">
        <v>0</v>
      </c>
      <c r="D25" s="12">
        <v>3.601</v>
      </c>
      <c r="E25" s="12">
        <v>4.438</v>
      </c>
      <c r="F25" s="12">
        <v>5.316</v>
      </c>
      <c r="G25" s="12">
        <v>7.008</v>
      </c>
      <c r="H25" s="12">
        <v>8.953</v>
      </c>
      <c r="I25" s="12">
        <v>12.393</v>
      </c>
      <c r="J25" s="12">
        <f>D25+E25+F25</f>
        <v>13.355</v>
      </c>
      <c r="K25" s="12">
        <f>D25+E25+F25+G25+H25+I25</f>
        <v>41.709</v>
      </c>
    </row>
    <row r="26" spans="1:11" ht="63.75">
      <c r="A26" s="11">
        <v>12</v>
      </c>
      <c r="B26" s="10" t="s">
        <v>16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53.25" customHeight="1">
      <c r="A27" s="11">
        <v>13</v>
      </c>
      <c r="B27" s="10" t="s">
        <v>17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38.25">
      <c r="A28" s="11">
        <v>14</v>
      </c>
      <c r="B28" s="10" t="s">
        <v>18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ht="102">
      <c r="A29" s="11">
        <v>15</v>
      </c>
      <c r="B29" s="10" t="s">
        <v>27</v>
      </c>
      <c r="C29" s="13">
        <v>0</v>
      </c>
      <c r="D29" s="16">
        <f aca="true" t="shared" si="3" ref="D29:I29">D32</f>
        <v>0.8363878640000006</v>
      </c>
      <c r="E29" s="16">
        <f t="shared" si="3"/>
        <v>0.8776129040000029</v>
      </c>
      <c r="F29" s="16">
        <f t="shared" si="3"/>
        <v>1.6909890240000038</v>
      </c>
      <c r="G29" s="16">
        <f t="shared" si="3"/>
        <v>1.944645743999998</v>
      </c>
      <c r="H29" s="16">
        <f t="shared" si="3"/>
        <v>2.150367464000002</v>
      </c>
      <c r="I29" s="16">
        <f t="shared" si="3"/>
        <v>2.030779943999999</v>
      </c>
      <c r="J29" s="12">
        <f>D29+E29+F29</f>
        <v>3.4049897920000074</v>
      </c>
      <c r="K29" s="12">
        <f>D29+E29+F29+G29+H29+I29</f>
        <v>9.530782944000006</v>
      </c>
    </row>
    <row r="30" spans="1:11" ht="81" customHeight="1">
      <c r="A30" s="11">
        <v>16</v>
      </c>
      <c r="B30" s="10" t="s">
        <v>28</v>
      </c>
      <c r="C30" s="13">
        <f aca="true" t="shared" si="4" ref="C30:I30">C25+C27+C28+C29</f>
        <v>0</v>
      </c>
      <c r="D30" s="12">
        <f t="shared" si="4"/>
        <v>4.437387864000001</v>
      </c>
      <c r="E30" s="12">
        <f t="shared" si="4"/>
        <v>5.315612904000003</v>
      </c>
      <c r="F30" s="12">
        <f t="shared" si="4"/>
        <v>7.006989024000004</v>
      </c>
      <c r="G30" s="12">
        <f t="shared" si="4"/>
        <v>8.952645743999998</v>
      </c>
      <c r="H30" s="12">
        <f t="shared" si="4"/>
        <v>11.103367464000002</v>
      </c>
      <c r="I30" s="12">
        <f t="shared" si="4"/>
        <v>14.423779944</v>
      </c>
      <c r="J30" s="12">
        <f>D30+E30+F30</f>
        <v>16.759989792000006</v>
      </c>
      <c r="K30" s="12">
        <f>D30+E30+F30+G30+H30+I30</f>
        <v>51.23978294400001</v>
      </c>
    </row>
    <row r="31" spans="1:13" ht="78" customHeight="1">
      <c r="A31" s="11">
        <v>17</v>
      </c>
      <c r="B31" s="10" t="s">
        <v>19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 t="s">
        <v>23</v>
      </c>
      <c r="K31" s="13" t="s">
        <v>23</v>
      </c>
      <c r="M31" t="s">
        <v>30</v>
      </c>
    </row>
    <row r="32" spans="1:11" ht="107.25" customHeight="1">
      <c r="A32" s="11">
        <v>18</v>
      </c>
      <c r="B32" s="10" t="s">
        <v>29</v>
      </c>
      <c r="C32" s="13">
        <v>0</v>
      </c>
      <c r="D32" s="16">
        <f aca="true" t="shared" si="5" ref="D32:I32">D24-D25</f>
        <v>0.8363878640000006</v>
      </c>
      <c r="E32" s="16">
        <f t="shared" si="5"/>
        <v>0.8776129040000029</v>
      </c>
      <c r="F32" s="16">
        <f t="shared" si="5"/>
        <v>1.6909890240000038</v>
      </c>
      <c r="G32" s="16">
        <f t="shared" si="5"/>
        <v>1.944645743999998</v>
      </c>
      <c r="H32" s="16">
        <f t="shared" si="5"/>
        <v>2.150367464000002</v>
      </c>
      <c r="I32" s="16">
        <f t="shared" si="5"/>
        <v>2.030779943999999</v>
      </c>
      <c r="J32" s="16">
        <f>D32+E32+F32</f>
        <v>3.4049897920000074</v>
      </c>
      <c r="K32" s="16">
        <f>K29</f>
        <v>9.530782944000006</v>
      </c>
    </row>
  </sheetData>
  <sheetProtection/>
  <mergeCells count="4">
    <mergeCell ref="B8:J8"/>
    <mergeCell ref="B10:J10"/>
    <mergeCell ref="B11:J11"/>
    <mergeCell ref="A9:K9"/>
  </mergeCells>
  <printOptions/>
  <pageMargins left="0.7086614173228347" right="0.3937007874015748" top="0.5511811023622047" bottom="0.35433070866141736" header="0.11811023622047245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 topLeftCell="A37">
      <selection activeCell="A14" sqref="A14:K34"/>
    </sheetView>
  </sheetViews>
  <sheetFormatPr defaultColWidth="9.140625" defaultRowHeight="15"/>
  <cols>
    <col min="1" max="1" width="3.57421875" style="0" customWidth="1"/>
    <col min="2" max="2" width="22.00390625" style="0" customWidth="1"/>
    <col min="3" max="7" width="8.28125" style="0" customWidth="1"/>
    <col min="8" max="9" width="8.8515625" style="0" customWidth="1"/>
    <col min="10" max="10" width="8.00390625" style="0" customWidth="1"/>
    <col min="11" max="11" width="8.28125" style="0" customWidth="1"/>
  </cols>
  <sheetData>
    <row r="1" spans="6:12" ht="15">
      <c r="F1" s="2"/>
      <c r="G1" s="3"/>
      <c r="H1" s="2"/>
      <c r="I1" s="2"/>
      <c r="J1" s="3"/>
      <c r="K1" s="5" t="s">
        <v>37</v>
      </c>
      <c r="L1" s="1"/>
    </row>
    <row r="2" spans="6:16" ht="15">
      <c r="F2" s="2"/>
      <c r="G2" s="2"/>
      <c r="H2" s="2"/>
      <c r="I2" s="2"/>
      <c r="J2" s="2"/>
      <c r="K2" s="4" t="s">
        <v>38</v>
      </c>
      <c r="L2" s="1"/>
      <c r="M2" s="1"/>
      <c r="N2" s="1"/>
      <c r="O2" s="1"/>
      <c r="P2" s="1"/>
    </row>
    <row r="3" spans="6:16" ht="15">
      <c r="F3" s="2"/>
      <c r="G3" s="2"/>
      <c r="H3" s="2"/>
      <c r="I3" s="2"/>
      <c r="J3" s="2"/>
      <c r="K3" s="4" t="s">
        <v>40</v>
      </c>
      <c r="L3" s="1"/>
      <c r="M3" s="1"/>
      <c r="N3" s="1"/>
      <c r="O3" s="1"/>
      <c r="P3" s="1"/>
    </row>
    <row r="4" spans="6:16" ht="15">
      <c r="F4" s="2"/>
      <c r="G4" s="2"/>
      <c r="H4" s="2"/>
      <c r="I4" s="2"/>
      <c r="J4" s="2"/>
      <c r="K4" s="4" t="s">
        <v>41</v>
      </c>
      <c r="L4" s="1"/>
      <c r="M4" s="1"/>
      <c r="N4" s="1"/>
      <c r="O4" s="1"/>
      <c r="P4" s="1"/>
    </row>
    <row r="5" spans="6:16" ht="15">
      <c r="F5" s="2"/>
      <c r="G5" s="2"/>
      <c r="H5" s="2"/>
      <c r="I5" s="2"/>
      <c r="J5" s="2"/>
      <c r="K5" s="4" t="s">
        <v>39</v>
      </c>
      <c r="L5" s="1"/>
      <c r="M5" s="1"/>
      <c r="N5" s="1"/>
      <c r="O5" s="1"/>
      <c r="P5" s="1"/>
    </row>
    <row r="6" spans="11:16" ht="15">
      <c r="K6" s="1"/>
      <c r="L6" s="1"/>
      <c r="M6" s="1"/>
      <c r="N6" s="1"/>
      <c r="O6" s="1"/>
      <c r="P6" s="1"/>
    </row>
    <row r="7" spans="11:16" ht="15">
      <c r="K7" s="1"/>
      <c r="L7" s="1"/>
      <c r="M7" s="1"/>
      <c r="N7" s="1"/>
      <c r="O7" s="1"/>
      <c r="P7" s="1"/>
    </row>
    <row r="8" ht="12.75" customHeight="1"/>
    <row r="9" spans="2:10" ht="15">
      <c r="B9" s="6" t="s">
        <v>20</v>
      </c>
      <c r="C9" s="6"/>
      <c r="D9" s="6"/>
      <c r="E9" s="6"/>
      <c r="F9" s="6"/>
      <c r="G9" s="6"/>
      <c r="H9" s="6"/>
      <c r="I9" s="6"/>
      <c r="J9" s="6"/>
    </row>
    <row r="10" spans="1:11" ht="15">
      <c r="A10" s="6" t="s">
        <v>50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0" ht="15">
      <c r="B11" s="6" t="s">
        <v>22</v>
      </c>
      <c r="C11" s="6"/>
      <c r="D11" s="6"/>
      <c r="E11" s="6"/>
      <c r="F11" s="6"/>
      <c r="G11" s="6"/>
      <c r="H11" s="6"/>
      <c r="I11" s="6"/>
      <c r="J11" s="6"/>
    </row>
    <row r="12" spans="2:10" ht="15">
      <c r="B12" s="6" t="s">
        <v>21</v>
      </c>
      <c r="C12" s="6"/>
      <c r="D12" s="6"/>
      <c r="E12" s="6"/>
      <c r="F12" s="6"/>
      <c r="G12" s="6"/>
      <c r="H12" s="6"/>
      <c r="I12" s="6"/>
      <c r="J12" s="6"/>
    </row>
    <row r="13" ht="12.75" customHeight="1"/>
    <row r="14" spans="1:11" ht="43.5" customHeight="1">
      <c r="A14" s="17" t="s">
        <v>0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  <c r="H14" s="17" t="s">
        <v>7</v>
      </c>
      <c r="I14" s="17" t="s">
        <v>8</v>
      </c>
      <c r="J14" s="17" t="s">
        <v>9</v>
      </c>
      <c r="K14" s="17" t="s">
        <v>10</v>
      </c>
    </row>
    <row r="15" spans="1:11" ht="13.5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</row>
    <row r="16" spans="1:11" ht="53.25" customHeight="1">
      <c r="A16" s="11">
        <v>1</v>
      </c>
      <c r="B16" s="10" t="s">
        <v>11</v>
      </c>
      <c r="C16" s="12">
        <v>25.68</v>
      </c>
      <c r="D16" s="13">
        <v>28.365</v>
      </c>
      <c r="E16" s="13">
        <v>31.712</v>
      </c>
      <c r="F16" s="13">
        <v>35.264</v>
      </c>
      <c r="G16" s="13">
        <v>39.002</v>
      </c>
      <c r="H16" s="13">
        <v>43.136</v>
      </c>
      <c r="I16" s="13">
        <v>47.708</v>
      </c>
      <c r="J16" s="12">
        <f>(D16+E16+F16)/3</f>
        <v>31.780333333333335</v>
      </c>
      <c r="K16" s="12">
        <f>(D16+E16+F16+G16+H16+I16)/6</f>
        <v>37.53116666666667</v>
      </c>
    </row>
    <row r="17" spans="1:11" ht="36.75" customHeight="1">
      <c r="A17" s="11">
        <v>2</v>
      </c>
      <c r="B17" s="10" t="s">
        <v>12</v>
      </c>
      <c r="C17" s="13" t="s">
        <v>23</v>
      </c>
      <c r="D17" s="13">
        <v>110.5</v>
      </c>
      <c r="E17" s="13">
        <v>111.8</v>
      </c>
      <c r="F17" s="13">
        <v>111.2</v>
      </c>
      <c r="G17" s="13">
        <v>110.6</v>
      </c>
      <c r="H17" s="13">
        <v>110.6</v>
      </c>
      <c r="I17" s="13">
        <v>110.6</v>
      </c>
      <c r="J17" s="13" t="s">
        <v>23</v>
      </c>
      <c r="K17" s="13" t="s">
        <v>23</v>
      </c>
    </row>
    <row r="18" spans="1:11" ht="60.75" customHeight="1">
      <c r="A18" s="11">
        <v>3</v>
      </c>
      <c r="B18" s="10" t="s">
        <v>47</v>
      </c>
      <c r="C18" s="12">
        <v>25.68</v>
      </c>
      <c r="D18" s="13">
        <v>28.365</v>
      </c>
      <c r="E18" s="13">
        <v>31.712</v>
      </c>
      <c r="F18" s="13">
        <v>35.264</v>
      </c>
      <c r="G18" s="13">
        <v>39.002</v>
      </c>
      <c r="H18" s="13">
        <v>43.136</v>
      </c>
      <c r="I18" s="13">
        <v>47.708</v>
      </c>
      <c r="J18" s="12">
        <f>(D18+E18+F18)/3</f>
        <v>31.780333333333335</v>
      </c>
      <c r="K18" s="12">
        <f>(D18+E18+F18+G18+H18+I18)/6</f>
        <v>37.53116666666667</v>
      </c>
    </row>
    <row r="19" spans="1:11" ht="36" customHeight="1">
      <c r="A19" s="11">
        <v>4</v>
      </c>
      <c r="B19" s="10" t="s">
        <v>12</v>
      </c>
      <c r="C19" s="13" t="s">
        <v>23</v>
      </c>
      <c r="D19" s="13">
        <v>110.5</v>
      </c>
      <c r="E19" s="13">
        <v>111.8</v>
      </c>
      <c r="F19" s="13">
        <v>111.2</v>
      </c>
      <c r="G19" s="13">
        <v>110.6</v>
      </c>
      <c r="H19" s="13">
        <v>110.6</v>
      </c>
      <c r="I19" s="13">
        <v>110.6</v>
      </c>
      <c r="J19" s="13" t="s">
        <v>23</v>
      </c>
      <c r="K19" s="13" t="s">
        <v>23</v>
      </c>
    </row>
    <row r="20" spans="1:11" ht="69.75" customHeight="1">
      <c r="A20" s="11">
        <v>5</v>
      </c>
      <c r="B20" s="10" t="s">
        <v>32</v>
      </c>
      <c r="C20" s="13">
        <v>313</v>
      </c>
      <c r="D20" s="13">
        <v>313</v>
      </c>
      <c r="E20" s="13">
        <v>313</v>
      </c>
      <c r="F20" s="13">
        <v>313</v>
      </c>
      <c r="G20" s="13">
        <v>313</v>
      </c>
      <c r="H20" s="13">
        <v>313</v>
      </c>
      <c r="I20" s="13">
        <v>313</v>
      </c>
      <c r="J20" s="13" t="s">
        <v>23</v>
      </c>
      <c r="K20" s="13" t="s">
        <v>23</v>
      </c>
    </row>
    <row r="21" spans="1:11" ht="70.5" customHeight="1">
      <c r="A21" s="11">
        <v>6</v>
      </c>
      <c r="B21" s="10" t="s">
        <v>44</v>
      </c>
      <c r="C21" s="13">
        <v>28.314</v>
      </c>
      <c r="D21" s="12">
        <v>28.365</v>
      </c>
      <c r="E21" s="12">
        <v>31.712</v>
      </c>
      <c r="F21" s="12">
        <v>35.264</v>
      </c>
      <c r="G21" s="12">
        <v>39.002</v>
      </c>
      <c r="H21" s="12">
        <v>43.136</v>
      </c>
      <c r="I21" s="12">
        <v>47.708</v>
      </c>
      <c r="J21" s="12">
        <f>(D21+E21+F21)/3</f>
        <v>31.780333333333335</v>
      </c>
      <c r="K21" s="12">
        <f>(D21+E21+F21+G21+H21+I21)/6</f>
        <v>37.53116666666667</v>
      </c>
    </row>
    <row r="22" spans="1:11" ht="33.75" customHeight="1">
      <c r="A22" s="11">
        <v>7</v>
      </c>
      <c r="B22" s="10" t="s">
        <v>12</v>
      </c>
      <c r="C22" s="13" t="s">
        <v>23</v>
      </c>
      <c r="D22" s="14">
        <f aca="true" t="shared" si="0" ref="D22:I22">D21/C21</f>
        <v>1.0018012290739562</v>
      </c>
      <c r="E22" s="14">
        <f t="shared" si="0"/>
        <v>1.1179975321699278</v>
      </c>
      <c r="F22" s="14">
        <f t="shared" si="0"/>
        <v>1.112008072653885</v>
      </c>
      <c r="G22" s="14">
        <f t="shared" si="0"/>
        <v>1.1060004537205081</v>
      </c>
      <c r="H22" s="14">
        <f t="shared" si="0"/>
        <v>1.1059945643813138</v>
      </c>
      <c r="I22" s="14">
        <f t="shared" si="0"/>
        <v>1.105990356083086</v>
      </c>
      <c r="J22" s="13" t="s">
        <v>23</v>
      </c>
      <c r="K22" s="13" t="s">
        <v>23</v>
      </c>
    </row>
    <row r="23" spans="1:11" ht="78.75" customHeight="1">
      <c r="A23" s="11">
        <v>8</v>
      </c>
      <c r="B23" s="10" t="s">
        <v>33</v>
      </c>
      <c r="C23" s="15">
        <f>C21/C18*100</f>
        <v>110.25700934579439</v>
      </c>
      <c r="D23" s="15">
        <f aca="true" t="shared" si="1" ref="D23:I23">D21/D18*100</f>
        <v>100</v>
      </c>
      <c r="E23" s="15">
        <f t="shared" si="1"/>
        <v>100</v>
      </c>
      <c r="F23" s="15">
        <f t="shared" si="1"/>
        <v>100</v>
      </c>
      <c r="G23" s="15">
        <f t="shared" si="1"/>
        <v>100</v>
      </c>
      <c r="H23" s="15">
        <f t="shared" si="1"/>
        <v>100</v>
      </c>
      <c r="I23" s="18">
        <f t="shared" si="1"/>
        <v>100</v>
      </c>
      <c r="J23" s="13" t="s">
        <v>23</v>
      </c>
      <c r="K23" s="13" t="s">
        <v>23</v>
      </c>
    </row>
    <row r="24" spans="1:11" ht="44.25" customHeight="1">
      <c r="A24" s="11">
        <v>9</v>
      </c>
      <c r="B24" s="10" t="s">
        <v>15</v>
      </c>
      <c r="C24" s="13">
        <v>1.302</v>
      </c>
      <c r="D24" s="13">
        <v>1.302</v>
      </c>
      <c r="E24" s="13">
        <v>1.302</v>
      </c>
      <c r="F24" s="13">
        <v>1.302</v>
      </c>
      <c r="G24" s="13">
        <v>1.302</v>
      </c>
      <c r="H24" s="13">
        <v>1.302</v>
      </c>
      <c r="I24" s="13">
        <v>1.302</v>
      </c>
      <c r="J24" s="13" t="s">
        <v>23</v>
      </c>
      <c r="K24" s="13" t="s">
        <v>23</v>
      </c>
    </row>
    <row r="25" spans="1:11" ht="159.75" customHeight="1">
      <c r="A25" s="11">
        <v>10</v>
      </c>
      <c r="B25" s="10" t="s">
        <v>45</v>
      </c>
      <c r="C25" s="16">
        <f>C20*C21*C24*12/1000</f>
        <v>138.464293968</v>
      </c>
      <c r="D25" s="16">
        <f aca="true" t="shared" si="2" ref="D25:I25">D20*D21*D24*12/1000</f>
        <v>138.71369987999998</v>
      </c>
      <c r="E25" s="16">
        <f t="shared" si="2"/>
        <v>155.081574144</v>
      </c>
      <c r="F25" s="16">
        <f t="shared" si="2"/>
        <v>172.45196236800004</v>
      </c>
      <c r="G25" s="16">
        <f t="shared" si="2"/>
        <v>190.731948624</v>
      </c>
      <c r="H25" s="16">
        <f t="shared" si="2"/>
        <v>210.94849843199998</v>
      </c>
      <c r="I25" s="16">
        <f t="shared" si="2"/>
        <v>233.307004896</v>
      </c>
      <c r="J25" s="16">
        <f>D25+E25+F25</f>
        <v>466.247236392</v>
      </c>
      <c r="K25" s="16">
        <f>D25+E25+F25+G25+H25+I25</f>
        <v>1101.234688344</v>
      </c>
    </row>
    <row r="26" spans="1:15" ht="93.75" customHeight="1">
      <c r="A26" s="11">
        <v>11</v>
      </c>
      <c r="B26" s="10" t="s">
        <v>34</v>
      </c>
      <c r="C26" s="13" t="s">
        <v>23</v>
      </c>
      <c r="D26" s="16">
        <f>D25-C25</f>
        <v>0.24940591199998607</v>
      </c>
      <c r="E26" s="16">
        <f>E25-C25</f>
        <v>16.61728017600001</v>
      </c>
      <c r="F26" s="16">
        <f>F25-C25</f>
        <v>33.98766840000005</v>
      </c>
      <c r="G26" s="16">
        <f>G25-C25</f>
        <v>52.26765465600002</v>
      </c>
      <c r="H26" s="16">
        <f>H25-C25</f>
        <v>72.48420446399999</v>
      </c>
      <c r="I26" s="16">
        <f>I25-C25</f>
        <v>94.842710928</v>
      </c>
      <c r="J26" s="13" t="s">
        <v>23</v>
      </c>
      <c r="K26" s="13" t="s">
        <v>23</v>
      </c>
      <c r="O26" t="s">
        <v>26</v>
      </c>
    </row>
    <row r="27" spans="1:11" ht="73.5" customHeight="1">
      <c r="A27" s="11">
        <v>12</v>
      </c>
      <c r="B27" s="10" t="s">
        <v>25</v>
      </c>
      <c r="C27" s="13">
        <v>0</v>
      </c>
      <c r="D27" s="12">
        <f aca="true" t="shared" si="3" ref="D27:I27">D26</f>
        <v>0.24940591199998607</v>
      </c>
      <c r="E27" s="12">
        <f t="shared" si="3"/>
        <v>16.61728017600001</v>
      </c>
      <c r="F27" s="12">
        <f t="shared" si="3"/>
        <v>33.98766840000005</v>
      </c>
      <c r="G27" s="12">
        <f t="shared" si="3"/>
        <v>52.26765465600002</v>
      </c>
      <c r="H27" s="12">
        <f t="shared" si="3"/>
        <v>72.48420446399999</v>
      </c>
      <c r="I27" s="12">
        <f t="shared" si="3"/>
        <v>94.842710928</v>
      </c>
      <c r="J27" s="12">
        <f>D27+E27+F27</f>
        <v>50.85435448800004</v>
      </c>
      <c r="K27" s="12">
        <f>D27+E27+F27+G27+H27+I27</f>
        <v>270.44892453600005</v>
      </c>
    </row>
    <row r="28" spans="1:11" ht="63.75">
      <c r="A28" s="11">
        <v>13</v>
      </c>
      <c r="B28" s="10" t="s">
        <v>16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ht="51">
      <c r="A29" s="11">
        <v>14</v>
      </c>
      <c r="B29" s="10" t="s">
        <v>17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ht="38.25">
      <c r="A30" s="11">
        <v>15</v>
      </c>
      <c r="B30" s="10" t="s">
        <v>18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</row>
    <row r="31" spans="1:11" ht="100.5" customHeight="1">
      <c r="A31" s="11">
        <v>16</v>
      </c>
      <c r="B31" s="10" t="s">
        <v>27</v>
      </c>
      <c r="C31" s="13">
        <v>0</v>
      </c>
      <c r="D31" s="16">
        <f aca="true" t="shared" si="4" ref="D31:I31">D34</f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2">
        <f>D31+E31+F31</f>
        <v>0</v>
      </c>
      <c r="K31" s="12">
        <f>D31+E31+F31+G31+H31+I31</f>
        <v>0</v>
      </c>
    </row>
    <row r="32" spans="1:11" ht="81.75" customHeight="1">
      <c r="A32" s="11">
        <v>17</v>
      </c>
      <c r="B32" s="10" t="s">
        <v>35</v>
      </c>
      <c r="C32" s="13">
        <f aca="true" t="shared" si="5" ref="C32:I32">C27+C29+C30+C31</f>
        <v>0</v>
      </c>
      <c r="D32" s="12">
        <f>D27+D29+D30+D31</f>
        <v>0.24940591199998607</v>
      </c>
      <c r="E32" s="12">
        <f t="shared" si="5"/>
        <v>16.61728017600001</v>
      </c>
      <c r="F32" s="12">
        <f t="shared" si="5"/>
        <v>33.98766840000005</v>
      </c>
      <c r="G32" s="12">
        <f t="shared" si="5"/>
        <v>52.26765465600002</v>
      </c>
      <c r="H32" s="12">
        <f t="shared" si="5"/>
        <v>72.48420446399999</v>
      </c>
      <c r="I32" s="12">
        <f t="shared" si="5"/>
        <v>94.842710928</v>
      </c>
      <c r="J32" s="12">
        <f>D32+E32+F32</f>
        <v>50.85435448800004</v>
      </c>
      <c r="K32" s="12">
        <f>D32+E32+F32+G32+H32+I32</f>
        <v>270.44892453600005</v>
      </c>
    </row>
    <row r="33" spans="1:13" ht="83.25" customHeight="1">
      <c r="A33" s="11">
        <v>18</v>
      </c>
      <c r="B33" s="10" t="s">
        <v>19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23</v>
      </c>
      <c r="K33" s="13" t="s">
        <v>23</v>
      </c>
      <c r="M33" t="s">
        <v>30</v>
      </c>
    </row>
    <row r="34" spans="1:11" ht="106.5" customHeight="1">
      <c r="A34" s="11">
        <v>19</v>
      </c>
      <c r="B34" s="10" t="s">
        <v>36</v>
      </c>
      <c r="C34" s="13">
        <v>0</v>
      </c>
      <c r="D34" s="16">
        <f aca="true" t="shared" si="6" ref="D34:I34">D26-D27</f>
        <v>0</v>
      </c>
      <c r="E34" s="16">
        <f t="shared" si="6"/>
        <v>0</v>
      </c>
      <c r="F34" s="16">
        <f t="shared" si="6"/>
        <v>0</v>
      </c>
      <c r="G34" s="16">
        <f t="shared" si="6"/>
        <v>0</v>
      </c>
      <c r="H34" s="16">
        <f t="shared" si="6"/>
        <v>0</v>
      </c>
      <c r="I34" s="16">
        <f t="shared" si="6"/>
        <v>0</v>
      </c>
      <c r="J34" s="16">
        <f>D34+E34+F34</f>
        <v>0</v>
      </c>
      <c r="K34" s="16">
        <f>K31</f>
        <v>0</v>
      </c>
    </row>
  </sheetData>
  <sheetProtection/>
  <mergeCells count="4">
    <mergeCell ref="B9:J9"/>
    <mergeCell ref="B11:J11"/>
    <mergeCell ref="B12:J12"/>
    <mergeCell ref="A10:K10"/>
  </mergeCells>
  <printOptions/>
  <pageMargins left="0.7086614173228347" right="0.3937007874015748" top="0.5511811023622047" bottom="0.35433070866141736" header="0.11811023622047245" footer="0.11811023622047245"/>
  <pageSetup horizontalDpi="600" verticalDpi="600" orientation="portrait" paperSize="9" scale="90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2013-09-02T05:54:30Z</cp:lastPrinted>
  <dcterms:created xsi:type="dcterms:W3CDTF">2013-08-16T07:40:45Z</dcterms:created>
  <dcterms:modified xsi:type="dcterms:W3CDTF">2013-09-02T05:54:40Z</dcterms:modified>
  <cp:category/>
  <cp:version/>
  <cp:contentType/>
  <cp:contentStatus/>
</cp:coreProperties>
</file>