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0" i="1"/>
  <c r="D24"/>
  <c r="F51"/>
  <c r="E51"/>
  <c r="E53"/>
  <c r="F53"/>
  <c r="E95"/>
  <c r="F95"/>
  <c r="G95"/>
  <c r="H95"/>
  <c r="I95"/>
  <c r="J95"/>
  <c r="D95"/>
  <c r="D150"/>
  <c r="D151"/>
  <c r="D152"/>
  <c r="D149"/>
  <c r="E150"/>
  <c r="E151"/>
  <c r="E152"/>
  <c r="E149"/>
  <c r="F150"/>
  <c r="F151"/>
  <c r="F152"/>
  <c r="F149"/>
  <c r="G150"/>
  <c r="G151"/>
  <c r="G152"/>
  <c r="G149"/>
  <c r="H150"/>
  <c r="H151"/>
  <c r="H152"/>
  <c r="H149"/>
  <c r="I150"/>
  <c r="I151"/>
  <c r="I152"/>
  <c r="I149"/>
  <c r="J150"/>
  <c r="J151"/>
  <c r="J152"/>
  <c r="J149"/>
  <c r="C149"/>
  <c r="C150"/>
  <c r="C151"/>
  <c r="C152"/>
  <c r="D27"/>
  <c r="D51"/>
  <c r="D39"/>
  <c r="D33"/>
  <c r="D32"/>
  <c r="E33"/>
  <c r="E32"/>
  <c r="F33"/>
  <c r="F32"/>
  <c r="G36"/>
  <c r="G33"/>
  <c r="G32"/>
  <c r="H36"/>
  <c r="H33"/>
  <c r="H32"/>
  <c r="I36"/>
  <c r="I33"/>
  <c r="I32"/>
  <c r="J36"/>
  <c r="J33"/>
  <c r="J32"/>
  <c r="C32"/>
  <c r="C33"/>
  <c r="D154"/>
  <c r="E154"/>
  <c r="G154"/>
  <c r="H154"/>
  <c r="I154"/>
  <c r="J154"/>
  <c r="C154"/>
  <c r="C155"/>
  <c r="C156"/>
  <c r="D98"/>
  <c r="D94"/>
  <c r="D131"/>
  <c r="D128"/>
  <c r="D214"/>
  <c r="D229"/>
  <c r="D211"/>
  <c r="D247"/>
  <c r="D273"/>
  <c r="D267"/>
  <c r="D179"/>
  <c r="D18"/>
  <c r="E39"/>
  <c r="E98"/>
  <c r="E94"/>
  <c r="E131"/>
  <c r="E128"/>
  <c r="E214"/>
  <c r="E229"/>
  <c r="E211"/>
  <c r="E247"/>
  <c r="E273"/>
  <c r="E267"/>
  <c r="E179"/>
  <c r="E18"/>
  <c r="F39"/>
  <c r="F98"/>
  <c r="F94"/>
  <c r="F131"/>
  <c r="F128"/>
  <c r="F214"/>
  <c r="F229"/>
  <c r="F211"/>
  <c r="F247"/>
  <c r="F273"/>
  <c r="F267"/>
  <c r="F179"/>
  <c r="F18"/>
  <c r="G42"/>
  <c r="G45"/>
  <c r="G48"/>
  <c r="G51"/>
  <c r="G39"/>
  <c r="G103"/>
  <c r="G98"/>
  <c r="G106"/>
  <c r="G110"/>
  <c r="G113"/>
  <c r="G94"/>
  <c r="G134"/>
  <c r="G131"/>
  <c r="G128"/>
  <c r="G217"/>
  <c r="G220"/>
  <c r="G223"/>
  <c r="G214"/>
  <c r="G229"/>
  <c r="G211"/>
  <c r="G250"/>
  <c r="G247"/>
  <c r="G270"/>
  <c r="G273"/>
  <c r="G267"/>
  <c r="G182"/>
  <c r="G185"/>
  <c r="G188"/>
  <c r="G191"/>
  <c r="G179"/>
  <c r="G18"/>
  <c r="H42"/>
  <c r="H45"/>
  <c r="H48"/>
  <c r="H54"/>
  <c r="H57"/>
  <c r="H60"/>
  <c r="H63"/>
  <c r="H66"/>
  <c r="H69"/>
  <c r="H51"/>
  <c r="H39"/>
  <c r="H103"/>
  <c r="H98"/>
  <c r="H106"/>
  <c r="H110"/>
  <c r="H113"/>
  <c r="H94"/>
  <c r="H134"/>
  <c r="H131"/>
  <c r="H128"/>
  <c r="H217"/>
  <c r="H220"/>
  <c r="H223"/>
  <c r="H226"/>
  <c r="H214"/>
  <c r="H232"/>
  <c r="H229"/>
  <c r="H211"/>
  <c r="H250"/>
  <c r="H247"/>
  <c r="H270"/>
  <c r="H276"/>
  <c r="H273"/>
  <c r="H267"/>
  <c r="H182"/>
  <c r="H185"/>
  <c r="H188"/>
  <c r="H191"/>
  <c r="H179"/>
  <c r="H18"/>
  <c r="I42"/>
  <c r="I45"/>
  <c r="I48"/>
  <c r="I54"/>
  <c r="I57"/>
  <c r="I60"/>
  <c r="I63"/>
  <c r="I66"/>
  <c r="I69"/>
  <c r="I51"/>
  <c r="I39"/>
  <c r="I103"/>
  <c r="I98"/>
  <c r="I106"/>
  <c r="I110"/>
  <c r="I113"/>
  <c r="I94"/>
  <c r="I134"/>
  <c r="I131"/>
  <c r="I128"/>
  <c r="I217"/>
  <c r="I220"/>
  <c r="I223"/>
  <c r="I226"/>
  <c r="I214"/>
  <c r="I232"/>
  <c r="I229"/>
  <c r="I211"/>
  <c r="I250"/>
  <c r="I247"/>
  <c r="I270"/>
  <c r="I276"/>
  <c r="I273"/>
  <c r="I267"/>
  <c r="I182"/>
  <c r="I185"/>
  <c r="I188"/>
  <c r="I191"/>
  <c r="I179"/>
  <c r="I18"/>
  <c r="J42"/>
  <c r="J45"/>
  <c r="J48"/>
  <c r="J54"/>
  <c r="J57"/>
  <c r="J60"/>
  <c r="J63"/>
  <c r="J66"/>
  <c r="J69"/>
  <c r="J51"/>
  <c r="J39"/>
  <c r="J103"/>
  <c r="J98"/>
  <c r="J106"/>
  <c r="J110"/>
  <c r="J113"/>
  <c r="J94"/>
  <c r="J134"/>
  <c r="J131"/>
  <c r="J128"/>
  <c r="J217"/>
  <c r="J220"/>
  <c r="J223"/>
  <c r="J226"/>
  <c r="J214"/>
  <c r="J232"/>
  <c r="J229"/>
  <c r="J211"/>
  <c r="J250"/>
  <c r="J247"/>
  <c r="J270"/>
  <c r="J276"/>
  <c r="J273"/>
  <c r="J267"/>
  <c r="J182"/>
  <c r="J185"/>
  <c r="J188"/>
  <c r="J191"/>
  <c r="J179"/>
  <c r="J18"/>
  <c r="C18"/>
  <c r="D266"/>
  <c r="D19"/>
  <c r="E266"/>
  <c r="E19"/>
  <c r="F266"/>
  <c r="F19"/>
  <c r="G266"/>
  <c r="G19"/>
  <c r="H266"/>
  <c r="H19"/>
  <c r="I266"/>
  <c r="I19"/>
  <c r="J266"/>
  <c r="J19"/>
  <c r="C19"/>
  <c r="C17"/>
  <c r="E17"/>
  <c r="F17"/>
  <c r="G17"/>
  <c r="H17"/>
  <c r="I17"/>
  <c r="J17"/>
  <c r="D17"/>
  <c r="E27"/>
  <c r="E24"/>
  <c r="F27"/>
  <c r="F24"/>
  <c r="G27"/>
  <c r="G24"/>
  <c r="H27"/>
  <c r="H24"/>
  <c r="I27"/>
  <c r="I24"/>
  <c r="J27"/>
  <c r="J24"/>
  <c r="C24"/>
  <c r="C22"/>
  <c r="D84"/>
  <c r="D77"/>
  <c r="D72"/>
  <c r="D85"/>
  <c r="D78"/>
  <c r="D73"/>
  <c r="D86"/>
  <c r="D79"/>
  <c r="D99"/>
  <c r="D74"/>
  <c r="D71"/>
  <c r="E84"/>
  <c r="E77"/>
  <c r="E72"/>
  <c r="E85"/>
  <c r="E78"/>
  <c r="E73"/>
  <c r="E86"/>
  <c r="E79"/>
  <c r="E99"/>
  <c r="E74"/>
  <c r="E71"/>
  <c r="F84"/>
  <c r="F77"/>
  <c r="F72"/>
  <c r="F90"/>
  <c r="F85"/>
  <c r="F78"/>
  <c r="F73"/>
  <c r="F86"/>
  <c r="F79"/>
  <c r="F99"/>
  <c r="F74"/>
  <c r="F71"/>
  <c r="G89"/>
  <c r="G84"/>
  <c r="G77"/>
  <c r="G72"/>
  <c r="G90"/>
  <c r="G85"/>
  <c r="G78"/>
  <c r="G73"/>
  <c r="G91"/>
  <c r="G86"/>
  <c r="G79"/>
  <c r="G100"/>
  <c r="G99"/>
  <c r="G74"/>
  <c r="G71"/>
  <c r="H89"/>
  <c r="H84"/>
  <c r="H77"/>
  <c r="H72"/>
  <c r="H90"/>
  <c r="H85"/>
  <c r="H78"/>
  <c r="H73"/>
  <c r="H91"/>
  <c r="H86"/>
  <c r="H79"/>
  <c r="H100"/>
  <c r="H99"/>
  <c r="H107"/>
  <c r="H74"/>
  <c r="H71"/>
  <c r="I89"/>
  <c r="I84"/>
  <c r="I77"/>
  <c r="I72"/>
  <c r="I90"/>
  <c r="I85"/>
  <c r="I78"/>
  <c r="I73"/>
  <c r="I91"/>
  <c r="I86"/>
  <c r="I79"/>
  <c r="I100"/>
  <c r="I99"/>
  <c r="I107"/>
  <c r="I74"/>
  <c r="I71"/>
  <c r="J89"/>
  <c r="J84"/>
  <c r="J77"/>
  <c r="J72"/>
  <c r="J90"/>
  <c r="J85"/>
  <c r="J78"/>
  <c r="J73"/>
  <c r="J91"/>
  <c r="J86"/>
  <c r="J79"/>
  <c r="J100"/>
  <c r="J99"/>
  <c r="J107"/>
  <c r="J74"/>
  <c r="J71"/>
  <c r="C71"/>
  <c r="D116"/>
  <c r="E116"/>
  <c r="F116"/>
  <c r="G116"/>
  <c r="H116"/>
  <c r="I116"/>
  <c r="J116"/>
  <c r="C116"/>
  <c r="C115"/>
  <c r="D142"/>
  <c r="D137"/>
  <c r="E142"/>
  <c r="E137"/>
  <c r="F137"/>
  <c r="G142"/>
  <c r="G137"/>
  <c r="H142"/>
  <c r="H137"/>
  <c r="I142"/>
  <c r="I137"/>
  <c r="J142"/>
  <c r="J137"/>
  <c r="C137"/>
  <c r="D143"/>
  <c r="D138"/>
  <c r="E143"/>
  <c r="E138"/>
  <c r="F143"/>
  <c r="F138"/>
  <c r="G143"/>
  <c r="G138"/>
  <c r="H143"/>
  <c r="H138"/>
  <c r="I143"/>
  <c r="I138"/>
  <c r="J143"/>
  <c r="J138"/>
  <c r="C138"/>
  <c r="D144"/>
  <c r="D139"/>
  <c r="E144"/>
  <c r="E139"/>
  <c r="F144"/>
  <c r="F139"/>
  <c r="G144"/>
  <c r="G139"/>
  <c r="H144"/>
  <c r="H139"/>
  <c r="I144"/>
  <c r="I139"/>
  <c r="J144"/>
  <c r="J139"/>
  <c r="C139"/>
  <c r="C136"/>
  <c r="D177"/>
  <c r="D163"/>
  <c r="E177"/>
  <c r="E163"/>
  <c r="F177"/>
  <c r="F163"/>
  <c r="G195"/>
  <c r="G177"/>
  <c r="G163"/>
  <c r="H195"/>
  <c r="H177"/>
  <c r="H163"/>
  <c r="I195"/>
  <c r="I177"/>
  <c r="I163"/>
  <c r="J195"/>
  <c r="J177"/>
  <c r="J163"/>
  <c r="C163"/>
  <c r="D178"/>
  <c r="D164"/>
  <c r="E178"/>
  <c r="E164"/>
  <c r="F178"/>
  <c r="F164"/>
  <c r="G178"/>
  <c r="G164"/>
  <c r="H178"/>
  <c r="H164"/>
  <c r="I178"/>
  <c r="I164"/>
  <c r="J178"/>
  <c r="J164"/>
  <c r="C164"/>
  <c r="D165"/>
  <c r="E165"/>
  <c r="F165"/>
  <c r="G165"/>
  <c r="H165"/>
  <c r="I165"/>
  <c r="J165"/>
  <c r="C165"/>
  <c r="C162"/>
  <c r="D199"/>
  <c r="E199"/>
  <c r="F199"/>
  <c r="G199"/>
  <c r="H199"/>
  <c r="I199"/>
  <c r="J199"/>
  <c r="C199"/>
  <c r="C198"/>
  <c r="C247"/>
  <c r="C246"/>
  <c r="C234"/>
  <c r="D253"/>
  <c r="E253"/>
  <c r="F253"/>
  <c r="G253"/>
  <c r="H253"/>
  <c r="I253"/>
  <c r="J253"/>
  <c r="C253"/>
  <c r="D254"/>
  <c r="E254"/>
  <c r="F254"/>
  <c r="G254"/>
  <c r="H254"/>
  <c r="I254"/>
  <c r="J254"/>
  <c r="C254"/>
  <c r="C252"/>
  <c r="C9"/>
  <c r="E22"/>
  <c r="E115"/>
  <c r="E136"/>
  <c r="E162"/>
  <c r="E198"/>
  <c r="E246"/>
  <c r="E234"/>
  <c r="E252"/>
  <c r="E9"/>
  <c r="F22"/>
  <c r="F115"/>
  <c r="F136"/>
  <c r="F162"/>
  <c r="F198"/>
  <c r="F246"/>
  <c r="F234"/>
  <c r="F252"/>
  <c r="F9"/>
  <c r="G22"/>
  <c r="G115"/>
  <c r="G136"/>
  <c r="G162"/>
  <c r="G198"/>
  <c r="G246"/>
  <c r="G234"/>
  <c r="G252"/>
  <c r="G9"/>
  <c r="H22"/>
  <c r="H115"/>
  <c r="H136"/>
  <c r="H162"/>
  <c r="H198"/>
  <c r="H246"/>
  <c r="H234"/>
  <c r="H252"/>
  <c r="H9"/>
  <c r="I22"/>
  <c r="I115"/>
  <c r="I136"/>
  <c r="I162"/>
  <c r="I198"/>
  <c r="I246"/>
  <c r="I234"/>
  <c r="I252"/>
  <c r="I9"/>
  <c r="J22"/>
  <c r="J115"/>
  <c r="J136"/>
  <c r="J162"/>
  <c r="J198"/>
  <c r="J246"/>
  <c r="J234"/>
  <c r="J252"/>
  <c r="J9"/>
  <c r="D22"/>
  <c r="D115"/>
  <c r="D136"/>
  <c r="D162"/>
  <c r="D198"/>
  <c r="D246"/>
  <c r="D234"/>
  <c r="D252"/>
  <c r="D9"/>
  <c r="E235"/>
  <c r="E10"/>
  <c r="F235"/>
  <c r="F10"/>
  <c r="G235"/>
  <c r="G10"/>
  <c r="H235"/>
  <c r="H10"/>
  <c r="I235"/>
  <c r="I10"/>
  <c r="J235"/>
  <c r="J10"/>
  <c r="D235"/>
  <c r="D10"/>
  <c r="C72"/>
  <c r="C235"/>
  <c r="C73"/>
  <c r="C11"/>
  <c r="E11"/>
  <c r="F11"/>
  <c r="G11"/>
  <c r="H11"/>
  <c r="I11"/>
  <c r="J11"/>
  <c r="D11"/>
  <c r="D26"/>
  <c r="E26"/>
  <c r="F26"/>
  <c r="G26"/>
  <c r="H26"/>
  <c r="I26"/>
  <c r="J26"/>
  <c r="C26"/>
  <c r="D76"/>
  <c r="E76"/>
  <c r="F76"/>
  <c r="G76"/>
  <c r="H76"/>
  <c r="I76"/>
  <c r="J76"/>
  <c r="C76"/>
  <c r="C142"/>
  <c r="C143"/>
  <c r="C144"/>
  <c r="C141"/>
  <c r="C167"/>
  <c r="C13"/>
  <c r="E141"/>
  <c r="E167"/>
  <c r="E13"/>
  <c r="F141"/>
  <c r="F167"/>
  <c r="F13"/>
  <c r="G141"/>
  <c r="G167"/>
  <c r="G13"/>
  <c r="H141"/>
  <c r="H167"/>
  <c r="H13"/>
  <c r="I141"/>
  <c r="I167"/>
  <c r="I13"/>
  <c r="J141"/>
  <c r="J167"/>
  <c r="J13"/>
  <c r="D141"/>
  <c r="D167"/>
  <c r="D13"/>
  <c r="E14"/>
  <c r="F14"/>
  <c r="G14"/>
  <c r="H14"/>
  <c r="I14"/>
  <c r="J14"/>
  <c r="D14"/>
  <c r="C78"/>
  <c r="C15"/>
  <c r="E15"/>
  <c r="F15"/>
  <c r="G15"/>
  <c r="H15"/>
  <c r="I15"/>
  <c r="J15"/>
  <c r="D15"/>
  <c r="D38"/>
  <c r="E38"/>
  <c r="F38"/>
  <c r="G38"/>
  <c r="H38"/>
  <c r="I38"/>
  <c r="J38"/>
  <c r="C38"/>
  <c r="D93"/>
  <c r="E93"/>
  <c r="F93"/>
  <c r="G93"/>
  <c r="H93"/>
  <c r="I93"/>
  <c r="J93"/>
  <c r="C93"/>
  <c r="C128"/>
  <c r="C127"/>
  <c r="C211"/>
  <c r="C210"/>
  <c r="C266"/>
  <c r="C267"/>
  <c r="C265"/>
  <c r="C39"/>
  <c r="C94"/>
  <c r="D127"/>
  <c r="D210"/>
  <c r="D265"/>
  <c r="F127"/>
  <c r="F210"/>
  <c r="F265"/>
  <c r="G127"/>
  <c r="G210"/>
  <c r="G265"/>
  <c r="H127"/>
  <c r="H210"/>
  <c r="H265"/>
  <c r="I127"/>
  <c r="I210"/>
  <c r="I265"/>
  <c r="J127"/>
  <c r="J210"/>
  <c r="J265"/>
  <c r="E127"/>
  <c r="E210"/>
  <c r="E265"/>
  <c r="C279"/>
  <c r="C278"/>
  <c r="F278"/>
  <c r="G278"/>
  <c r="H278"/>
  <c r="I278"/>
  <c r="J278"/>
  <c r="D278"/>
  <c r="E278"/>
  <c r="G53"/>
  <c r="D56"/>
  <c r="G181"/>
  <c r="H187"/>
  <c r="C196"/>
  <c r="C194"/>
  <c r="E193"/>
  <c r="F193"/>
  <c r="D193"/>
  <c r="F272"/>
  <c r="F190"/>
  <c r="E190"/>
  <c r="D190"/>
  <c r="E20"/>
  <c r="D102"/>
  <c r="F102"/>
  <c r="E102"/>
  <c r="D272"/>
  <c r="G275"/>
  <c r="F275"/>
  <c r="E275"/>
  <c r="D275"/>
  <c r="F133"/>
  <c r="E133"/>
  <c r="D133"/>
  <c r="E35"/>
  <c r="G56"/>
  <c r="D65"/>
  <c r="E65"/>
  <c r="F65"/>
  <c r="F68"/>
  <c r="E68"/>
  <c r="D68"/>
  <c r="F62"/>
  <c r="E62"/>
  <c r="D62"/>
  <c r="F59"/>
  <c r="E59"/>
  <c r="D59"/>
  <c r="F56"/>
  <c r="E56"/>
  <c r="D53"/>
  <c r="G228"/>
  <c r="H228"/>
  <c r="G231"/>
  <c r="F231"/>
  <c r="E231"/>
  <c r="D231"/>
  <c r="D213"/>
  <c r="E213"/>
  <c r="G216"/>
  <c r="I219"/>
  <c r="E225"/>
  <c r="G225"/>
  <c r="F225"/>
  <c r="D225"/>
  <c r="F222"/>
  <c r="E222"/>
  <c r="D222"/>
  <c r="G219"/>
  <c r="F219"/>
  <c r="E219"/>
  <c r="D219"/>
  <c r="F216"/>
  <c r="E216"/>
  <c r="D216"/>
  <c r="G112"/>
  <c r="F109"/>
  <c r="F112"/>
  <c r="E112"/>
  <c r="D112"/>
  <c r="G249"/>
  <c r="D35"/>
  <c r="F35"/>
  <c r="G35"/>
  <c r="D16"/>
  <c r="F249"/>
  <c r="E249"/>
  <c r="D249"/>
  <c r="C241"/>
  <c r="J240"/>
  <c r="I240"/>
  <c r="H240"/>
  <c r="G240"/>
  <c r="F240"/>
  <c r="E240"/>
  <c r="D240"/>
  <c r="C240"/>
  <c r="E272"/>
  <c r="C260"/>
  <c r="D259"/>
  <c r="E259"/>
  <c r="F259"/>
  <c r="G259"/>
  <c r="H259"/>
  <c r="I259"/>
  <c r="J259"/>
  <c r="C259"/>
  <c r="F228"/>
  <c r="F213"/>
  <c r="D204"/>
  <c r="E204"/>
  <c r="F204"/>
  <c r="G204"/>
  <c r="H204"/>
  <c r="I204"/>
  <c r="J204"/>
  <c r="C204"/>
  <c r="D187"/>
  <c r="E187"/>
  <c r="F187"/>
  <c r="D184"/>
  <c r="E184"/>
  <c r="F184"/>
  <c r="E181"/>
  <c r="F181"/>
  <c r="D181"/>
  <c r="C174"/>
  <c r="C171"/>
  <c r="D173"/>
  <c r="D170"/>
  <c r="E170"/>
  <c r="F170"/>
  <c r="G170"/>
  <c r="H170"/>
  <c r="I170"/>
  <c r="J170"/>
  <c r="C170"/>
  <c r="C157"/>
  <c r="C124"/>
  <c r="D121"/>
  <c r="E121"/>
  <c r="F121"/>
  <c r="G121"/>
  <c r="H121"/>
  <c r="I121"/>
  <c r="J121"/>
  <c r="C121"/>
  <c r="D146"/>
  <c r="E146"/>
  <c r="F146"/>
  <c r="G146"/>
  <c r="H146"/>
  <c r="I146"/>
  <c r="J146"/>
  <c r="C146"/>
  <c r="D130"/>
  <c r="F130"/>
  <c r="D109"/>
  <c r="E109"/>
  <c r="E97"/>
  <c r="E105"/>
  <c r="F105"/>
  <c r="D105"/>
  <c r="F50"/>
  <c r="E88"/>
  <c r="F88"/>
  <c r="D88"/>
  <c r="D50"/>
  <c r="D47"/>
  <c r="D44"/>
  <c r="D41"/>
  <c r="E50"/>
  <c r="E47"/>
  <c r="F47"/>
  <c r="E44"/>
  <c r="F44"/>
  <c r="G44"/>
  <c r="E41"/>
  <c r="F41"/>
  <c r="G41"/>
  <c r="E269"/>
  <c r="D269"/>
  <c r="F269"/>
  <c r="G269"/>
  <c r="C107"/>
  <c r="C106"/>
  <c r="H181"/>
  <c r="H184"/>
  <c r="G184"/>
  <c r="H219"/>
  <c r="H249"/>
  <c r="H275"/>
  <c r="G190"/>
  <c r="H231"/>
  <c r="H133"/>
  <c r="I228"/>
  <c r="I231"/>
  <c r="D97"/>
  <c r="H41"/>
  <c r="H47"/>
  <c r="I47"/>
  <c r="I133"/>
  <c r="C232"/>
  <c r="C231"/>
  <c r="J231"/>
  <c r="G88"/>
  <c r="H269"/>
  <c r="C178"/>
  <c r="E130"/>
  <c r="G47"/>
  <c r="H216"/>
  <c r="I216"/>
  <c r="G133"/>
  <c r="C250"/>
  <c r="C249"/>
  <c r="G102"/>
  <c r="H225"/>
  <c r="F16"/>
  <c r="I249"/>
  <c r="D228"/>
  <c r="H102"/>
  <c r="C48"/>
  <c r="E228"/>
  <c r="G187"/>
  <c r="G59"/>
  <c r="D176"/>
  <c r="I68"/>
  <c r="G68"/>
  <c r="G272"/>
  <c r="F176"/>
  <c r="I269"/>
  <c r="G193"/>
  <c r="H193"/>
  <c r="G109"/>
  <c r="J216"/>
  <c r="H190"/>
  <c r="C182"/>
  <c r="C181"/>
  <c r="J181"/>
  <c r="I181"/>
  <c r="I225"/>
  <c r="C226"/>
  <c r="C225"/>
  <c r="J225"/>
  <c r="H56"/>
  <c r="J228"/>
  <c r="C229"/>
  <c r="C228"/>
  <c r="I41"/>
  <c r="G130"/>
  <c r="H59"/>
  <c r="I35"/>
  <c r="J269"/>
  <c r="C270"/>
  <c r="C269"/>
  <c r="G176"/>
  <c r="I193"/>
  <c r="C103"/>
  <c r="C102"/>
  <c r="I102"/>
  <c r="J249"/>
  <c r="I130"/>
  <c r="C134"/>
  <c r="C133"/>
  <c r="I56"/>
  <c r="G16"/>
  <c r="J190"/>
  <c r="I190"/>
  <c r="J41"/>
  <c r="C41"/>
  <c r="C42"/>
  <c r="J68"/>
  <c r="J102"/>
  <c r="I59"/>
  <c r="J16"/>
  <c r="C91"/>
  <c r="J59"/>
  <c r="J193"/>
  <c r="C195"/>
  <c r="C193"/>
  <c r="C69"/>
  <c r="C68"/>
  <c r="C98"/>
  <c r="C60"/>
  <c r="C59"/>
  <c r="C86"/>
  <c r="I16"/>
  <c r="H16"/>
  <c r="J130"/>
  <c r="C57"/>
  <c r="C56"/>
  <c r="J219"/>
  <c r="C220"/>
  <c r="C219"/>
  <c r="E176"/>
  <c r="C89"/>
  <c r="J56"/>
  <c r="J133"/>
  <c r="H68"/>
  <c r="J35"/>
  <c r="C36"/>
  <c r="H53"/>
  <c r="H50"/>
  <c r="C191"/>
  <c r="C190"/>
  <c r="J47"/>
  <c r="C47"/>
  <c r="I187"/>
  <c r="F83"/>
  <c r="E83"/>
  <c r="H176"/>
  <c r="C84"/>
  <c r="C217"/>
  <c r="C216"/>
  <c r="J187"/>
  <c r="C187"/>
  <c r="H109"/>
  <c r="G65"/>
  <c r="I184"/>
  <c r="D83"/>
  <c r="G105"/>
  <c r="H35"/>
  <c r="C35"/>
  <c r="D20"/>
  <c r="H112"/>
  <c r="G222"/>
  <c r="G62"/>
  <c r="F97"/>
  <c r="J184"/>
  <c r="C184"/>
  <c r="H105"/>
  <c r="G97"/>
  <c r="E16"/>
  <c r="E12"/>
  <c r="C79"/>
  <c r="C16"/>
  <c r="H130"/>
  <c r="C130"/>
  <c r="C131"/>
  <c r="H272"/>
  <c r="I176"/>
  <c r="H88"/>
  <c r="H62"/>
  <c r="C177"/>
  <c r="C188"/>
  <c r="C54"/>
  <c r="C53"/>
  <c r="I53"/>
  <c r="H44"/>
  <c r="I112"/>
  <c r="D12"/>
  <c r="G213"/>
  <c r="I109"/>
  <c r="J109"/>
  <c r="C109"/>
  <c r="F20"/>
  <c r="F12"/>
  <c r="G50"/>
  <c r="H222"/>
  <c r="I275"/>
  <c r="C276"/>
  <c r="C275"/>
  <c r="C27"/>
  <c r="C185"/>
  <c r="H65"/>
  <c r="G83"/>
  <c r="I50"/>
  <c r="I222"/>
  <c r="J222"/>
  <c r="G20"/>
  <c r="C14"/>
  <c r="I105"/>
  <c r="J176"/>
  <c r="J65"/>
  <c r="I65"/>
  <c r="J275"/>
  <c r="C110"/>
  <c r="I44"/>
  <c r="C45"/>
  <c r="C77"/>
  <c r="J53"/>
  <c r="C179"/>
  <c r="C176"/>
  <c r="H83"/>
  <c r="I272"/>
  <c r="H213"/>
  <c r="J112"/>
  <c r="C112"/>
  <c r="C113"/>
  <c r="H97"/>
  <c r="I62"/>
  <c r="J62"/>
  <c r="C63"/>
  <c r="C62"/>
  <c r="I88"/>
  <c r="J105"/>
  <c r="C105"/>
  <c r="I97"/>
  <c r="I83"/>
  <c r="C85"/>
  <c r="C83"/>
  <c r="C223"/>
  <c r="C222"/>
  <c r="C66"/>
  <c r="C65"/>
  <c r="C100"/>
  <c r="G12"/>
  <c r="H20"/>
  <c r="H12"/>
  <c r="J272"/>
  <c r="C273"/>
  <c r="C272"/>
  <c r="J88"/>
  <c r="C90"/>
  <c r="C88"/>
  <c r="J44"/>
  <c r="C44"/>
  <c r="I213"/>
  <c r="C214"/>
  <c r="C213"/>
  <c r="J83"/>
  <c r="J97"/>
  <c r="C97"/>
  <c r="I20"/>
  <c r="J50"/>
  <c r="C50"/>
  <c r="C51"/>
  <c r="J213"/>
  <c r="C99"/>
  <c r="I12"/>
  <c r="J20"/>
  <c r="J12"/>
  <c r="C95"/>
  <c r="C20"/>
  <c r="C74"/>
  <c r="C12"/>
</calcChain>
</file>

<file path=xl/sharedStrings.xml><?xml version="1.0" encoding="utf-8"?>
<sst xmlns="http://schemas.openxmlformats.org/spreadsheetml/2006/main" count="294" uniqueCount="104">
  <si>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</si>
  <si>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</si>
  <si>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</si>
  <si>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</si>
  <si>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</si>
  <si>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</si>
  <si>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</si>
  <si>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</si>
  <si>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</si>
  <si>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</si>
  <si>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</si>
  <si>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</si>
  <si>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</si>
  <si>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</si>
  <si>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</si>
  <si>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</si>
  <si>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</si>
  <si>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</si>
  <si>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</si>
  <si>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</si>
  <si>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</si>
  <si>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</si>
  <si>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</si>
  <si>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</si>
  <si>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</si>
  <si>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</si>
  <si>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</si>
  <si>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</si>
  <si>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</si>
  <si>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</si>
  <si>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</si>
  <si>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</si>
  <si>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</si>
  <si>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</si>
  <si>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</si>
  <si>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</si>
  <si>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</si>
  <si>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 xml:space="preserve">Бюджетные инвестиции в объекты капитального строительства всего 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</si>
  <si>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</si>
  <si>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</si>
  <si>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</si>
  <si>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</si>
  <si>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</si>
  <si>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</si>
  <si>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</si>
  <si>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</si>
  <si>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</si>
  <si>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</si>
  <si>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</si>
  <si>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</si>
  <si>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</si>
  <si>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</si>
  <si>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</si>
  <si>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</si>
  <si>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</si>
  <si>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</si>
  <si>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</si>
  <si>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</si>
  <si>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</si>
  <si>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</si>
  <si>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16 -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муниципального жилищного фонда поселка Покровск-Уральский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</si>
  <si>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</si>
  <si>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</si>
  <si>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</si>
  <si>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</si>
  <si>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15 - Компенсация выпадающих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</si>
  <si>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</si>
  <si>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</si>
  <si>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</si>
  <si>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</si>
  <si>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</si>
  <si>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</si>
  <si>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</si>
  <si>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</si>
  <si>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</si>
  <si>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</si>
  <si>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</si>
  <si>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</si>
  <si>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</si>
  <si>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</si>
  <si>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</si>
  <si>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</si>
  <si>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</si>
  <si>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</si>
  <si>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</si>
  <si>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</si>
  <si>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</si>
  <si>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</si>
  <si>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</si>
  <si>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Мероприятие 18- Проведение капитального ремонта общего имущества многоквартирных домов Североуральского городского округа 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</si>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</sst>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2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89"/>
  <sheetViews>
    <sheetView tabSelected="1" view="pageLayout" zoomScale="120" zoomScaleNormal="120" zoomScaleSheetLayoutView="30" zoomScalePageLayoutView="120" workbookViewId="0">
      <selection activeCell="E18" sqref="E18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88.5" customHeight="1">
      <c r="A1" s="143" t="s">
        <v>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47"/>
      <c r="M1" s="47"/>
    </row>
    <row r="2" spans="1:16" ht="28.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6" ht="15.75">
      <c r="A3" s="148" t="s">
        <v>62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6" ht="15.75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6" ht="15.75">
      <c r="A5" s="149" t="s">
        <v>77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6" ht="15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48"/>
    </row>
    <row r="7" spans="1:16" ht="60" customHeight="1">
      <c r="A7" s="138" t="s">
        <v>1</v>
      </c>
      <c r="B7" s="138" t="s">
        <v>18</v>
      </c>
      <c r="C7" s="138" t="s">
        <v>17</v>
      </c>
      <c r="D7" s="138"/>
      <c r="E7" s="138"/>
      <c r="F7" s="138"/>
      <c r="G7" s="138"/>
      <c r="H7" s="138"/>
      <c r="I7" s="138"/>
      <c r="J7" s="138"/>
      <c r="K7" s="145" t="s">
        <v>16</v>
      </c>
    </row>
    <row r="8" spans="1:16" ht="30" customHeight="1">
      <c r="A8" s="147"/>
      <c r="B8" s="147"/>
      <c r="C8" s="101" t="s">
        <v>2</v>
      </c>
      <c r="D8" s="102" t="s">
        <v>27</v>
      </c>
      <c r="E8" s="101" t="s">
        <v>28</v>
      </c>
      <c r="F8" s="101" t="s">
        <v>29</v>
      </c>
      <c r="G8" s="101" t="s">
        <v>30</v>
      </c>
      <c r="H8" s="101" t="s">
        <v>31</v>
      </c>
      <c r="I8" s="101" t="s">
        <v>32</v>
      </c>
      <c r="J8" s="101" t="s">
        <v>33</v>
      </c>
      <c r="K8" s="146"/>
      <c r="L8" s="2"/>
      <c r="M8" s="2"/>
      <c r="N8" s="69"/>
      <c r="P8" s="2"/>
    </row>
    <row r="9" spans="1:16" ht="28.5" customHeight="1">
      <c r="A9" s="11" t="s">
        <v>26</v>
      </c>
      <c r="B9" s="73" t="s">
        <v>3</v>
      </c>
      <c r="C9" s="90">
        <f t="shared" ref="C9:J9" si="0">C22+C71+C115+C136+C162+C198+C234+C252</f>
        <v>612717.25</v>
      </c>
      <c r="D9" s="90">
        <f t="shared" si="0"/>
        <v>138078.29999999999</v>
      </c>
      <c r="E9" s="90">
        <f t="shared" si="0"/>
        <v>86985.450000000012</v>
      </c>
      <c r="F9" s="90">
        <f t="shared" si="0"/>
        <v>56041.499999999993</v>
      </c>
      <c r="G9" s="90">
        <f t="shared" si="0"/>
        <v>82903</v>
      </c>
      <c r="H9" s="90">
        <f t="shared" si="0"/>
        <v>82903</v>
      </c>
      <c r="I9" s="90">
        <f t="shared" si="0"/>
        <v>82903</v>
      </c>
      <c r="J9" s="90">
        <f t="shared" si="0"/>
        <v>82903</v>
      </c>
      <c r="K9" s="93"/>
      <c r="L9" s="2"/>
      <c r="M9" s="2"/>
      <c r="N9" s="2"/>
      <c r="O9" s="2"/>
      <c r="P9" s="2"/>
    </row>
    <row r="10" spans="1:16">
      <c r="A10" s="11"/>
      <c r="B10" s="70" t="s">
        <v>4</v>
      </c>
      <c r="C10" s="71">
        <f>C24+C72+C116+C137+C165+C199+C235+C254</f>
        <v>572467.94999999995</v>
      </c>
      <c r="D10" s="71">
        <f t="shared" ref="D10:J10" si="1">D24+D72+D116+D137+D165+D199+D235+D254</f>
        <v>98231</v>
      </c>
      <c r="E10" s="71">
        <f t="shared" si="1"/>
        <v>86918.450000000012</v>
      </c>
      <c r="F10" s="71">
        <f t="shared" si="1"/>
        <v>55974.499999999993</v>
      </c>
      <c r="G10" s="71">
        <f t="shared" si="1"/>
        <v>82836</v>
      </c>
      <c r="H10" s="71">
        <f t="shared" si="1"/>
        <v>82836</v>
      </c>
      <c r="I10" s="71">
        <f t="shared" si="1"/>
        <v>82836</v>
      </c>
      <c r="J10" s="71">
        <f t="shared" si="1"/>
        <v>82836</v>
      </c>
      <c r="K10" s="93"/>
      <c r="L10" s="2"/>
      <c r="M10" s="2"/>
      <c r="N10" s="2"/>
      <c r="O10" s="2"/>
      <c r="P10" s="2"/>
    </row>
    <row r="11" spans="1:16">
      <c r="A11" s="11"/>
      <c r="B11" s="70" t="s">
        <v>5</v>
      </c>
      <c r="C11" s="71">
        <f t="shared" ref="C11:J11" si="2">C73+C138+C163+C253</f>
        <v>14576</v>
      </c>
      <c r="D11" s="71">
        <f t="shared" si="2"/>
        <v>14174</v>
      </c>
      <c r="E11" s="71">
        <f t="shared" si="2"/>
        <v>67</v>
      </c>
      <c r="F11" s="71">
        <f t="shared" si="2"/>
        <v>67</v>
      </c>
      <c r="G11" s="71">
        <f t="shared" si="2"/>
        <v>67</v>
      </c>
      <c r="H11" s="71">
        <f t="shared" si="2"/>
        <v>67</v>
      </c>
      <c r="I11" s="71">
        <f t="shared" si="2"/>
        <v>67</v>
      </c>
      <c r="J11" s="71">
        <f t="shared" si="2"/>
        <v>67</v>
      </c>
      <c r="K11" s="93"/>
      <c r="L11" s="2"/>
      <c r="M11" s="2"/>
      <c r="N11" s="2"/>
      <c r="O11" s="2"/>
      <c r="P11" s="2"/>
    </row>
    <row r="12" spans="1:16">
      <c r="A12" s="11"/>
      <c r="B12" s="70" t="s">
        <v>95</v>
      </c>
      <c r="C12" s="71">
        <f t="shared" ref="C12:J12" si="3">C74+C139+C164</f>
        <v>25673.3</v>
      </c>
      <c r="D12" s="71">
        <f t="shared" si="3"/>
        <v>25673.3</v>
      </c>
      <c r="E12" s="71">
        <f t="shared" si="3"/>
        <v>0</v>
      </c>
      <c r="F12" s="71">
        <f t="shared" si="3"/>
        <v>0</v>
      </c>
      <c r="G12" s="71">
        <f t="shared" si="3"/>
        <v>0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5"/>
      <c r="L12" s="2"/>
      <c r="M12" s="2"/>
      <c r="N12" s="2"/>
      <c r="O12" s="2"/>
      <c r="P12" s="2"/>
    </row>
    <row r="13" spans="1:16" ht="16.5" customHeight="1">
      <c r="A13" s="11"/>
      <c r="B13" s="73" t="s">
        <v>6</v>
      </c>
      <c r="C13" s="90">
        <f t="shared" ref="C13:J13" si="4">C26+C76+C118+C141+C167+C201+C237+C256</f>
        <v>280347.34999999998</v>
      </c>
      <c r="D13" s="90">
        <f t="shared" si="4"/>
        <v>90823.5</v>
      </c>
      <c r="E13" s="90">
        <f t="shared" si="4"/>
        <v>39950.35</v>
      </c>
      <c r="F13" s="90">
        <f t="shared" si="4"/>
        <v>8425.5</v>
      </c>
      <c r="G13" s="90">
        <f t="shared" si="4"/>
        <v>35287</v>
      </c>
      <c r="H13" s="90">
        <f t="shared" si="4"/>
        <v>35287</v>
      </c>
      <c r="I13" s="90">
        <f t="shared" si="4"/>
        <v>35287</v>
      </c>
      <c r="J13" s="90">
        <f t="shared" si="4"/>
        <v>35287</v>
      </c>
      <c r="K13" s="93"/>
    </row>
    <row r="14" spans="1:16">
      <c r="A14" s="11"/>
      <c r="B14" s="70" t="s">
        <v>4</v>
      </c>
      <c r="C14" s="72">
        <f>D14+E14+F14+G14+H14+I14+J14</f>
        <v>240729.85</v>
      </c>
      <c r="D14" s="72">
        <f t="shared" ref="D14:J14" si="5">D27+D77+D119+D142+D168+D202+D238+D257</f>
        <v>51206</v>
      </c>
      <c r="E14" s="72">
        <f t="shared" si="5"/>
        <v>39950.35</v>
      </c>
      <c r="F14" s="72">
        <f t="shared" si="5"/>
        <v>8425.5</v>
      </c>
      <c r="G14" s="72">
        <f t="shared" si="5"/>
        <v>35287</v>
      </c>
      <c r="H14" s="72">
        <f t="shared" si="5"/>
        <v>35287</v>
      </c>
      <c r="I14" s="72">
        <f t="shared" si="5"/>
        <v>35287</v>
      </c>
      <c r="J14" s="72">
        <f t="shared" si="5"/>
        <v>35287</v>
      </c>
      <c r="K14" s="93"/>
      <c r="L14" s="69"/>
    </row>
    <row r="15" spans="1:16">
      <c r="A15" s="11"/>
      <c r="B15" s="70" t="s">
        <v>5</v>
      </c>
      <c r="C15" s="72">
        <f t="shared" ref="C15:J16" si="6">C78+C143</f>
        <v>13944.2</v>
      </c>
      <c r="D15" s="72">
        <f t="shared" si="6"/>
        <v>13944.2</v>
      </c>
      <c r="E15" s="72">
        <f t="shared" si="6"/>
        <v>0</v>
      </c>
      <c r="F15" s="72">
        <f t="shared" si="6"/>
        <v>0</v>
      </c>
      <c r="G15" s="72">
        <f t="shared" si="6"/>
        <v>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93"/>
    </row>
    <row r="16" spans="1:16">
      <c r="A16" s="11"/>
      <c r="B16" s="70" t="s">
        <v>95</v>
      </c>
      <c r="C16" s="72">
        <f t="shared" si="6"/>
        <v>25673.3</v>
      </c>
      <c r="D16" s="72">
        <f t="shared" si="6"/>
        <v>25673.3</v>
      </c>
      <c r="E16" s="72">
        <f t="shared" si="6"/>
        <v>0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5">
      <c r="A17" s="74"/>
      <c r="B17" s="73" t="s">
        <v>7</v>
      </c>
      <c r="C17" s="90">
        <f>SUM(C18:C19)</f>
        <v>332369.89999999997</v>
      </c>
      <c r="D17" s="90">
        <f>SUM(D18:D19)</f>
        <v>47254.8</v>
      </c>
      <c r="E17" s="90">
        <f t="shared" ref="E17:J17" si="7">SUM(E18:E19)</f>
        <v>47035.1</v>
      </c>
      <c r="F17" s="90">
        <f t="shared" si="7"/>
        <v>47616</v>
      </c>
      <c r="G17" s="90">
        <f t="shared" si="7"/>
        <v>47616</v>
      </c>
      <c r="H17" s="90">
        <f t="shared" si="7"/>
        <v>47616</v>
      </c>
      <c r="I17" s="90">
        <f t="shared" si="7"/>
        <v>47616</v>
      </c>
      <c r="J17" s="90">
        <f t="shared" si="7"/>
        <v>47616</v>
      </c>
      <c r="K17" s="93"/>
      <c r="L17" s="69"/>
    </row>
    <row r="18" spans="1:15">
      <c r="A18" s="74"/>
      <c r="B18" s="70" t="s">
        <v>4</v>
      </c>
      <c r="C18" s="71">
        <f>SUM(D18:J18)</f>
        <v>331738.09999999998</v>
      </c>
      <c r="D18" s="71">
        <f t="shared" ref="D18:J18" si="8">D39+D94+D128+D160+D211+D247+D267+D179</f>
        <v>47025</v>
      </c>
      <c r="E18" s="71">
        <f t="shared" si="8"/>
        <v>46968.1</v>
      </c>
      <c r="F18" s="71">
        <f t="shared" si="8"/>
        <v>47549</v>
      </c>
      <c r="G18" s="71">
        <f t="shared" si="8"/>
        <v>47549</v>
      </c>
      <c r="H18" s="71">
        <f t="shared" si="8"/>
        <v>47549</v>
      </c>
      <c r="I18" s="71">
        <f t="shared" si="8"/>
        <v>47549</v>
      </c>
      <c r="J18" s="71">
        <f t="shared" si="8"/>
        <v>47549</v>
      </c>
      <c r="K18" s="93"/>
    </row>
    <row r="19" spans="1:15">
      <c r="A19" s="74"/>
      <c r="B19" s="95" t="s">
        <v>5</v>
      </c>
      <c r="C19" s="71">
        <f>SUM(D19:J19)</f>
        <v>631.79999999999995</v>
      </c>
      <c r="D19" s="71">
        <f>D266</f>
        <v>229.8</v>
      </c>
      <c r="E19" s="71">
        <f t="shared" ref="E19:J19" si="9">E266</f>
        <v>67</v>
      </c>
      <c r="F19" s="71">
        <f t="shared" si="9"/>
        <v>67</v>
      </c>
      <c r="G19" s="71">
        <f t="shared" si="9"/>
        <v>67</v>
      </c>
      <c r="H19" s="71">
        <f t="shared" si="9"/>
        <v>67</v>
      </c>
      <c r="I19" s="71">
        <f t="shared" si="9"/>
        <v>67</v>
      </c>
      <c r="J19" s="71">
        <f t="shared" si="9"/>
        <v>67</v>
      </c>
      <c r="K19" s="93"/>
    </row>
    <row r="20" spans="1:15" ht="12" customHeight="1">
      <c r="A20" s="74"/>
      <c r="B20" s="70" t="s">
        <v>95</v>
      </c>
      <c r="C20" s="72">
        <f t="shared" ref="C20:J20" si="10">C95</f>
        <v>0</v>
      </c>
      <c r="D20" s="72">
        <f t="shared" si="10"/>
        <v>0</v>
      </c>
      <c r="E20" s="72">
        <f t="shared" si="10"/>
        <v>0</v>
      </c>
      <c r="F20" s="72">
        <f t="shared" si="10"/>
        <v>0</v>
      </c>
      <c r="G20" s="72">
        <f t="shared" si="10"/>
        <v>0</v>
      </c>
      <c r="H20" s="72">
        <f t="shared" si="10"/>
        <v>0</v>
      </c>
      <c r="I20" s="72">
        <f t="shared" si="10"/>
        <v>0</v>
      </c>
      <c r="J20" s="72">
        <f t="shared" si="10"/>
        <v>0</v>
      </c>
      <c r="K20" s="93"/>
      <c r="O20" s="2"/>
    </row>
    <row r="21" spans="1:15" ht="15.75" customHeight="1">
      <c r="A21" s="139" t="s">
        <v>20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5">
      <c r="A22" s="142"/>
      <c r="B22" s="73" t="s">
        <v>8</v>
      </c>
      <c r="C22" s="137">
        <f>SUM(C24)</f>
        <v>178459.7</v>
      </c>
      <c r="D22" s="137">
        <f>SUM(D24)</f>
        <v>22211</v>
      </c>
      <c r="E22" s="137">
        <f t="shared" ref="E22:J22" si="11">SUM(E24)</f>
        <v>22806.2</v>
      </c>
      <c r="F22" s="137">
        <f t="shared" si="11"/>
        <v>26688.5</v>
      </c>
      <c r="G22" s="137">
        <f t="shared" si="11"/>
        <v>26688.5</v>
      </c>
      <c r="H22" s="137">
        <f t="shared" si="11"/>
        <v>26688.5</v>
      </c>
      <c r="I22" s="137">
        <f t="shared" si="11"/>
        <v>26688.5</v>
      </c>
      <c r="J22" s="137">
        <f t="shared" si="11"/>
        <v>26688.5</v>
      </c>
      <c r="K22" s="140"/>
    </row>
    <row r="23" spans="1:15">
      <c r="A23" s="142"/>
      <c r="B23" s="73" t="s">
        <v>9</v>
      </c>
      <c r="C23" s="137"/>
      <c r="D23" s="137"/>
      <c r="E23" s="137"/>
      <c r="F23" s="137"/>
      <c r="G23" s="137"/>
      <c r="H23" s="137"/>
      <c r="I23" s="137"/>
      <c r="J23" s="137"/>
      <c r="K23" s="141"/>
      <c r="L23" s="7"/>
    </row>
    <row r="24" spans="1:15">
      <c r="A24" s="74"/>
      <c r="B24" s="70" t="s">
        <v>4</v>
      </c>
      <c r="C24" s="71">
        <f>SUM(D24:J24)</f>
        <v>178459.7</v>
      </c>
      <c r="D24" s="71">
        <f>SUM(D27+D39)</f>
        <v>22211</v>
      </c>
      <c r="E24" s="71">
        <f t="shared" ref="E24:J24" si="12">SUM(E27+E39)</f>
        <v>22806.2</v>
      </c>
      <c r="F24" s="71">
        <f t="shared" si="12"/>
        <v>26688.5</v>
      </c>
      <c r="G24" s="71">
        <f t="shared" si="12"/>
        <v>26688.5</v>
      </c>
      <c r="H24" s="71">
        <f t="shared" si="12"/>
        <v>26688.5</v>
      </c>
      <c r="I24" s="71">
        <f t="shared" si="12"/>
        <v>26688.5</v>
      </c>
      <c r="J24" s="71">
        <f t="shared" si="12"/>
        <v>26688.5</v>
      </c>
      <c r="K24" s="75"/>
      <c r="M24" s="2"/>
      <c r="N24" s="2"/>
    </row>
    <row r="25" spans="1:15" ht="15.75" customHeight="1">
      <c r="A25" s="113" t="s">
        <v>10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</row>
    <row r="26" spans="1:15" ht="40.5">
      <c r="A26" s="74"/>
      <c r="B26" s="73" t="s">
        <v>34</v>
      </c>
      <c r="C26" s="76">
        <f>SUM(D26:J26)</f>
        <v>36447.699999999997</v>
      </c>
      <c r="D26" s="76">
        <f t="shared" ref="D26:J26" si="13">SUM(D27)</f>
        <v>2200</v>
      </c>
      <c r="E26" s="76">
        <f t="shared" si="13"/>
        <v>2120.1999999999998</v>
      </c>
      <c r="F26" s="76">
        <f t="shared" si="13"/>
        <v>6425.5</v>
      </c>
      <c r="G26" s="76">
        <f t="shared" si="13"/>
        <v>6425.5</v>
      </c>
      <c r="H26" s="76">
        <f t="shared" si="13"/>
        <v>6425.5</v>
      </c>
      <c r="I26" s="76">
        <f t="shared" si="13"/>
        <v>6425.5</v>
      </c>
      <c r="J26" s="76">
        <f t="shared" si="13"/>
        <v>6425.5</v>
      </c>
      <c r="K26" s="77"/>
    </row>
    <row r="27" spans="1:15">
      <c r="A27" s="74"/>
      <c r="B27" s="70" t="s">
        <v>4</v>
      </c>
      <c r="C27" s="71">
        <f>SUM(D27:J27)</f>
        <v>36447.699999999997</v>
      </c>
      <c r="D27" s="78">
        <f>SUM(D36)</f>
        <v>2200</v>
      </c>
      <c r="E27" s="78">
        <f t="shared" ref="E27:J27" si="14">SUM(E36)</f>
        <v>2120.1999999999998</v>
      </c>
      <c r="F27" s="78">
        <f t="shared" si="14"/>
        <v>6425.5</v>
      </c>
      <c r="G27" s="78">
        <f t="shared" si="14"/>
        <v>6425.5</v>
      </c>
      <c r="H27" s="78">
        <f t="shared" si="14"/>
        <v>6425.5</v>
      </c>
      <c r="I27" s="78">
        <f t="shared" si="14"/>
        <v>6425.5</v>
      </c>
      <c r="J27" s="78">
        <f t="shared" si="14"/>
        <v>6425.5</v>
      </c>
      <c r="K27" s="75"/>
    </row>
    <row r="28" spans="1:15" ht="15" customHeight="1">
      <c r="A28" s="116" t="s">
        <v>11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8"/>
    </row>
    <row r="29" spans="1:15" ht="54">
      <c r="A29" s="5"/>
      <c r="B29" s="17" t="s">
        <v>24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18"/>
    </row>
    <row r="30" spans="1:15">
      <c r="A30" s="11"/>
      <c r="B30" s="16" t="s">
        <v>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6"/>
    </row>
    <row r="31" spans="1:15" ht="15" customHeight="1">
      <c r="A31" s="116" t="s">
        <v>12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8"/>
    </row>
    <row r="32" spans="1:15" ht="18.75" customHeight="1">
      <c r="A32" s="110"/>
      <c r="B32" s="111" t="s">
        <v>2</v>
      </c>
      <c r="C32" s="112">
        <f>SUM(D32:J32)</f>
        <v>36447.699999999997</v>
      </c>
      <c r="D32" s="112">
        <f>SUM(D33)</f>
        <v>2200</v>
      </c>
      <c r="E32" s="112">
        <f t="shared" ref="E32:J32" si="15">SUM(E33)</f>
        <v>2120.1999999999998</v>
      </c>
      <c r="F32" s="112">
        <f t="shared" si="15"/>
        <v>6425.5</v>
      </c>
      <c r="G32" s="112">
        <f t="shared" si="15"/>
        <v>6425.5</v>
      </c>
      <c r="H32" s="112">
        <f t="shared" si="15"/>
        <v>6425.5</v>
      </c>
      <c r="I32" s="112">
        <f t="shared" si="15"/>
        <v>6425.5</v>
      </c>
      <c r="J32" s="112">
        <f t="shared" si="15"/>
        <v>6425.5</v>
      </c>
      <c r="K32" s="1"/>
    </row>
    <row r="33" spans="1:14" ht="11.25" customHeight="1">
      <c r="A33" s="11"/>
      <c r="B33" s="16" t="s">
        <v>4</v>
      </c>
      <c r="C33" s="109">
        <f>SUM(D33:J33)</f>
        <v>36447.699999999997</v>
      </c>
      <c r="D33" s="109">
        <f>SUM(D36)</f>
        <v>2200</v>
      </c>
      <c r="E33" s="109">
        <f t="shared" ref="E33:J33" si="16">SUM(E36)</f>
        <v>2120.1999999999998</v>
      </c>
      <c r="F33" s="109">
        <f t="shared" si="16"/>
        <v>6425.5</v>
      </c>
      <c r="G33" s="109">
        <f t="shared" si="16"/>
        <v>6425.5</v>
      </c>
      <c r="H33" s="109">
        <f t="shared" si="16"/>
        <v>6425.5</v>
      </c>
      <c r="I33" s="109">
        <f t="shared" si="16"/>
        <v>6425.5</v>
      </c>
      <c r="J33" s="109">
        <f t="shared" si="16"/>
        <v>6425.5</v>
      </c>
      <c r="K33" s="1"/>
    </row>
    <row r="34" spans="1:14" ht="15" customHeight="1">
      <c r="A34" s="128" t="s">
        <v>35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/>
    </row>
    <row r="35" spans="1:14" ht="15" customHeight="1">
      <c r="A35" s="13"/>
      <c r="B35" s="15" t="s">
        <v>19</v>
      </c>
      <c r="C35" s="33">
        <f>SUM(D35:J35)</f>
        <v>36447.699999999997</v>
      </c>
      <c r="D35" s="33">
        <f t="shared" ref="D35:J35" si="17">SUM(D36)</f>
        <v>2200</v>
      </c>
      <c r="E35" s="33">
        <f t="shared" si="17"/>
        <v>2120.1999999999998</v>
      </c>
      <c r="F35" s="33">
        <f t="shared" si="17"/>
        <v>6425.5</v>
      </c>
      <c r="G35" s="33">
        <f t="shared" si="17"/>
        <v>6425.5</v>
      </c>
      <c r="H35" s="33">
        <f t="shared" si="17"/>
        <v>6425.5</v>
      </c>
      <c r="I35" s="33">
        <f t="shared" si="17"/>
        <v>6425.5</v>
      </c>
      <c r="J35" s="33">
        <f t="shared" si="17"/>
        <v>6425.5</v>
      </c>
      <c r="K35" s="134">
        <v>4</v>
      </c>
    </row>
    <row r="36" spans="1:14">
      <c r="A36" s="11"/>
      <c r="B36" s="16" t="s">
        <v>4</v>
      </c>
      <c r="C36" s="32">
        <f>SUM(D36:J36)</f>
        <v>36447.699999999997</v>
      </c>
      <c r="D36" s="32">
        <v>2200</v>
      </c>
      <c r="E36" s="40">
        <v>2120.1999999999998</v>
      </c>
      <c r="F36" s="40">
        <v>6425.5</v>
      </c>
      <c r="G36" s="40">
        <f>SUM(F36)</f>
        <v>6425.5</v>
      </c>
      <c r="H36" s="40">
        <f>SUM(G36)</f>
        <v>6425.5</v>
      </c>
      <c r="I36" s="40">
        <f>SUM(H36)</f>
        <v>6425.5</v>
      </c>
      <c r="J36" s="40">
        <f>SUM(I36)</f>
        <v>6425.5</v>
      </c>
      <c r="K36" s="135"/>
    </row>
    <row r="37" spans="1:14">
      <c r="A37" s="116" t="s">
        <v>13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8"/>
    </row>
    <row r="38" spans="1:14" ht="40.5">
      <c r="A38" s="74"/>
      <c r="B38" s="73" t="s">
        <v>14</v>
      </c>
      <c r="C38" s="76">
        <f>SUM(D38:J38)</f>
        <v>142012</v>
      </c>
      <c r="D38" s="76">
        <f>SUM(D39)</f>
        <v>20011</v>
      </c>
      <c r="E38" s="76">
        <f t="shared" ref="E38:J38" si="18">SUM(E39)</f>
        <v>20686</v>
      </c>
      <c r="F38" s="76">
        <f t="shared" si="18"/>
        <v>20263</v>
      </c>
      <c r="G38" s="76">
        <f t="shared" si="18"/>
        <v>20263</v>
      </c>
      <c r="H38" s="76">
        <f t="shared" si="18"/>
        <v>20263</v>
      </c>
      <c r="I38" s="76">
        <f t="shared" si="18"/>
        <v>20263</v>
      </c>
      <c r="J38" s="76">
        <f t="shared" si="18"/>
        <v>20263</v>
      </c>
      <c r="K38" s="67"/>
    </row>
    <row r="39" spans="1:14">
      <c r="A39" s="74"/>
      <c r="B39" s="70" t="s">
        <v>4</v>
      </c>
      <c r="C39" s="78">
        <f>SUM(D39:J39)</f>
        <v>142012</v>
      </c>
      <c r="D39" s="78">
        <f t="shared" ref="D39:J39" si="19">SUM(D42+D45+D48+D51)</f>
        <v>20011</v>
      </c>
      <c r="E39" s="78">
        <f t="shared" si="19"/>
        <v>20686</v>
      </c>
      <c r="F39" s="78">
        <f t="shared" si="19"/>
        <v>20263</v>
      </c>
      <c r="G39" s="78">
        <f t="shared" si="19"/>
        <v>20263</v>
      </c>
      <c r="H39" s="78">
        <f t="shared" si="19"/>
        <v>20263</v>
      </c>
      <c r="I39" s="78">
        <f t="shared" si="19"/>
        <v>20263</v>
      </c>
      <c r="J39" s="78">
        <f t="shared" si="19"/>
        <v>20263</v>
      </c>
      <c r="K39" s="1"/>
      <c r="M39" s="104"/>
      <c r="N39" s="104"/>
    </row>
    <row r="40" spans="1:14" ht="15" customHeight="1">
      <c r="A40" s="128" t="s">
        <v>51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  <c r="M40" s="3"/>
      <c r="N40" s="3"/>
    </row>
    <row r="41" spans="1:14">
      <c r="A41" s="13"/>
      <c r="B41" s="15" t="s">
        <v>19</v>
      </c>
      <c r="C41" s="33">
        <f>SUM(D41:J41)</f>
        <v>90499.000000000015</v>
      </c>
      <c r="D41" s="33">
        <f t="shared" ref="D41:J41" si="20">SUM(D42)</f>
        <v>11900</v>
      </c>
      <c r="E41" s="33">
        <f t="shared" si="20"/>
        <v>13000</v>
      </c>
      <c r="F41" s="33">
        <f t="shared" si="20"/>
        <v>13119.8</v>
      </c>
      <c r="G41" s="33">
        <f t="shared" si="20"/>
        <v>13119.8</v>
      </c>
      <c r="H41" s="33">
        <f t="shared" si="20"/>
        <v>13119.8</v>
      </c>
      <c r="I41" s="33">
        <f t="shared" si="20"/>
        <v>13119.8</v>
      </c>
      <c r="J41" s="33">
        <f t="shared" si="20"/>
        <v>13119.8</v>
      </c>
      <c r="K41" s="134">
        <v>7</v>
      </c>
      <c r="M41" s="3"/>
      <c r="N41" s="3"/>
    </row>
    <row r="42" spans="1:14">
      <c r="A42" s="11"/>
      <c r="B42" s="16" t="s">
        <v>4</v>
      </c>
      <c r="C42" s="40">
        <f>SUM(D42:J42)</f>
        <v>90499.000000000015</v>
      </c>
      <c r="D42" s="40">
        <v>11900</v>
      </c>
      <c r="E42" s="40">
        <v>13000</v>
      </c>
      <c r="F42" s="40">
        <v>13119.8</v>
      </c>
      <c r="G42" s="40">
        <f>SUM(F42)</f>
        <v>13119.8</v>
      </c>
      <c r="H42" s="40">
        <f>SUM(G42)</f>
        <v>13119.8</v>
      </c>
      <c r="I42" s="40">
        <f>SUM(H42)</f>
        <v>13119.8</v>
      </c>
      <c r="J42" s="40">
        <f>SUM(I42)</f>
        <v>13119.8</v>
      </c>
      <c r="K42" s="135"/>
      <c r="M42" s="3"/>
      <c r="N42" s="3"/>
    </row>
    <row r="43" spans="1:14">
      <c r="A43" s="128" t="s">
        <v>52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30"/>
      <c r="M43" s="3"/>
      <c r="N43" s="3"/>
    </row>
    <row r="44" spans="1:14">
      <c r="A44" s="13"/>
      <c r="B44" s="15" t="s">
        <v>19</v>
      </c>
      <c r="C44" s="33">
        <f>SUM(D44:J44)</f>
        <v>15548.600000000002</v>
      </c>
      <c r="D44" s="33">
        <f t="shared" ref="D44:J44" si="21">SUM(D45)</f>
        <v>2696.2</v>
      </c>
      <c r="E44" s="33">
        <f t="shared" si="21"/>
        <v>2056.4</v>
      </c>
      <c r="F44" s="33">
        <f t="shared" si="21"/>
        <v>2159.1999999999998</v>
      </c>
      <c r="G44" s="33">
        <f t="shared" si="21"/>
        <v>2159.1999999999998</v>
      </c>
      <c r="H44" s="33">
        <f t="shared" si="21"/>
        <v>2159.1999999999998</v>
      </c>
      <c r="I44" s="33">
        <f t="shared" si="21"/>
        <v>2159.1999999999998</v>
      </c>
      <c r="J44" s="33">
        <f t="shared" si="21"/>
        <v>2159.1999999999998</v>
      </c>
      <c r="K44" s="134">
        <v>9</v>
      </c>
      <c r="M44" s="3"/>
      <c r="N44" s="3"/>
    </row>
    <row r="45" spans="1:14">
      <c r="A45" s="11"/>
      <c r="B45" s="16" t="s">
        <v>4</v>
      </c>
      <c r="C45" s="40">
        <f>SUM(D45:J45)</f>
        <v>15548.600000000002</v>
      </c>
      <c r="D45" s="40">
        <v>2696.2</v>
      </c>
      <c r="E45" s="40">
        <v>2056.4</v>
      </c>
      <c r="F45" s="40">
        <v>2159.1999999999998</v>
      </c>
      <c r="G45" s="40">
        <f>SUM(F45)</f>
        <v>2159.1999999999998</v>
      </c>
      <c r="H45" s="40">
        <f>SUM(G45)</f>
        <v>2159.1999999999998</v>
      </c>
      <c r="I45" s="40">
        <f>SUM(H45)</f>
        <v>2159.1999999999998</v>
      </c>
      <c r="J45" s="40">
        <f>SUM(I45)</f>
        <v>2159.1999999999998</v>
      </c>
      <c r="K45" s="135"/>
      <c r="M45" s="3"/>
      <c r="N45" s="3"/>
    </row>
    <row r="46" spans="1:14">
      <c r="A46" s="128" t="s">
        <v>53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  <c r="M46" s="3"/>
      <c r="N46" s="3"/>
    </row>
    <row r="47" spans="1:14">
      <c r="A47" s="13"/>
      <c r="B47" s="15" t="s">
        <v>19</v>
      </c>
      <c r="C47" s="33">
        <f>SUM(D47:J47)</f>
        <v>15587.3</v>
      </c>
      <c r="D47" s="33">
        <f t="shared" ref="D47:J47" si="22">SUM(D48)</f>
        <v>1995</v>
      </c>
      <c r="E47" s="33">
        <f t="shared" si="22"/>
        <v>2594.8000000000002</v>
      </c>
      <c r="F47" s="33">
        <f t="shared" si="22"/>
        <v>2199.5</v>
      </c>
      <c r="G47" s="33">
        <f t="shared" si="22"/>
        <v>2199.5</v>
      </c>
      <c r="H47" s="33">
        <f t="shared" si="22"/>
        <v>2199.5</v>
      </c>
      <c r="I47" s="33">
        <f t="shared" si="22"/>
        <v>2199.5</v>
      </c>
      <c r="J47" s="33">
        <f t="shared" si="22"/>
        <v>2199.5</v>
      </c>
      <c r="K47" s="134">
        <v>14</v>
      </c>
      <c r="M47" s="3"/>
      <c r="N47" s="3"/>
    </row>
    <row r="48" spans="1:14">
      <c r="A48" s="11"/>
      <c r="B48" s="16" t="s">
        <v>4</v>
      </c>
      <c r="C48" s="40">
        <f>SUM(D48:J48)</f>
        <v>15587.3</v>
      </c>
      <c r="D48" s="40">
        <v>1995</v>
      </c>
      <c r="E48" s="40">
        <v>2594.8000000000002</v>
      </c>
      <c r="F48" s="40">
        <v>2199.5</v>
      </c>
      <c r="G48" s="40">
        <f>SUM(F48)</f>
        <v>2199.5</v>
      </c>
      <c r="H48" s="40">
        <f>SUM(G48)</f>
        <v>2199.5</v>
      </c>
      <c r="I48" s="40">
        <f>SUM(H48)</f>
        <v>2199.5</v>
      </c>
      <c r="J48" s="40">
        <f>SUM(I48)</f>
        <v>2199.5</v>
      </c>
      <c r="K48" s="135"/>
      <c r="M48" s="3"/>
      <c r="N48" s="3"/>
    </row>
    <row r="49" spans="1:11">
      <c r="A49" s="128" t="s">
        <v>54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>
      <c r="A50" s="13"/>
      <c r="B50" s="15" t="s">
        <v>41</v>
      </c>
      <c r="C50" s="33">
        <f>SUM(D50:J50)</f>
        <v>20377.099999999999</v>
      </c>
      <c r="D50" s="33">
        <f t="shared" ref="D50:J50" si="23">SUM(D51)</f>
        <v>3419.7999999999997</v>
      </c>
      <c r="E50" s="33">
        <f t="shared" si="23"/>
        <v>3034.8</v>
      </c>
      <c r="F50" s="33">
        <f>SUM(F51)</f>
        <v>2784.5</v>
      </c>
      <c r="G50" s="33">
        <f t="shared" si="23"/>
        <v>2784.5</v>
      </c>
      <c r="H50" s="33">
        <f t="shared" si="23"/>
        <v>2784.5</v>
      </c>
      <c r="I50" s="33">
        <f t="shared" si="23"/>
        <v>2784.5</v>
      </c>
      <c r="J50" s="33">
        <f t="shared" si="23"/>
        <v>2784.5</v>
      </c>
      <c r="K50" s="134" t="s">
        <v>97</v>
      </c>
    </row>
    <row r="51" spans="1:11">
      <c r="A51" s="11"/>
      <c r="B51" s="16" t="s">
        <v>4</v>
      </c>
      <c r="C51" s="40">
        <f>SUM(D51:J51)</f>
        <v>20377.099999999999</v>
      </c>
      <c r="D51" s="40">
        <f t="shared" ref="D51:J51" si="24">SUM(D54+D57+D60+D63+D66+D69)</f>
        <v>3419.7999999999997</v>
      </c>
      <c r="E51" s="40">
        <f t="shared" si="24"/>
        <v>3034.8</v>
      </c>
      <c r="F51" s="40">
        <f t="shared" si="24"/>
        <v>2784.5</v>
      </c>
      <c r="G51" s="40">
        <f>SUM(G54+G57+G60+G63+G66+G69)</f>
        <v>2784.5</v>
      </c>
      <c r="H51" s="40">
        <f t="shared" si="24"/>
        <v>2784.5</v>
      </c>
      <c r="I51" s="40">
        <f t="shared" si="24"/>
        <v>2784.5</v>
      </c>
      <c r="J51" s="40">
        <f t="shared" si="24"/>
        <v>2784.5</v>
      </c>
      <c r="K51" s="135"/>
    </row>
    <row r="52" spans="1:11">
      <c r="A52" s="131" t="s">
        <v>72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3"/>
    </row>
    <row r="53" spans="1:11">
      <c r="A53" s="5"/>
      <c r="B53" s="51" t="s">
        <v>67</v>
      </c>
      <c r="C53" s="52">
        <f>SUM(C54)</f>
        <v>1522.5</v>
      </c>
      <c r="D53" s="53">
        <f>SUM(D54)</f>
        <v>200</v>
      </c>
      <c r="E53" s="53">
        <f>SUM(E54)</f>
        <v>220</v>
      </c>
      <c r="F53" s="53">
        <f>SUM(F54)</f>
        <v>220.5</v>
      </c>
      <c r="G53" s="59">
        <f>SUM(G54)</f>
        <v>220.5</v>
      </c>
      <c r="H53" s="52">
        <f t="shared" ref="H53:J53" si="25">SUM(H54)</f>
        <v>220.5</v>
      </c>
      <c r="I53" s="52">
        <f t="shared" si="25"/>
        <v>220.5</v>
      </c>
      <c r="J53" s="52">
        <f t="shared" si="25"/>
        <v>220.5</v>
      </c>
      <c r="K53" s="134">
        <v>15</v>
      </c>
    </row>
    <row r="54" spans="1:11">
      <c r="A54" s="5"/>
      <c r="B54" s="16" t="s">
        <v>4</v>
      </c>
      <c r="C54" s="30">
        <f>SUM(D54:J54)</f>
        <v>1522.5</v>
      </c>
      <c r="D54" s="29">
        <v>200</v>
      </c>
      <c r="E54" s="32">
        <v>220</v>
      </c>
      <c r="F54" s="32">
        <v>220.5</v>
      </c>
      <c r="G54" s="32">
        <v>220.5</v>
      </c>
      <c r="H54" s="32">
        <f>SUM(G54)</f>
        <v>220.5</v>
      </c>
      <c r="I54" s="32">
        <f>SUM(H54)</f>
        <v>220.5</v>
      </c>
      <c r="J54" s="32">
        <f>SUM(I54)</f>
        <v>220.5</v>
      </c>
      <c r="K54" s="136"/>
    </row>
    <row r="55" spans="1:11">
      <c r="A55" s="131" t="s">
        <v>91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3"/>
    </row>
    <row r="56" spans="1:11">
      <c r="A56" s="5"/>
      <c r="B56" s="51" t="s">
        <v>67</v>
      </c>
      <c r="C56" s="52">
        <f>SUM(C57)</f>
        <v>871.30000000000007</v>
      </c>
      <c r="D56" s="52">
        <f>SUM(D57)</f>
        <v>674.3</v>
      </c>
      <c r="E56" s="52">
        <f t="shared" ref="E56:J56" si="26">SUM(E57)</f>
        <v>31.5</v>
      </c>
      <c r="F56" s="52">
        <f t="shared" si="26"/>
        <v>33.1</v>
      </c>
      <c r="G56" s="52">
        <f t="shared" si="26"/>
        <v>33.1</v>
      </c>
      <c r="H56" s="52">
        <f t="shared" si="26"/>
        <v>33.1</v>
      </c>
      <c r="I56" s="52">
        <f t="shared" si="26"/>
        <v>33.1</v>
      </c>
      <c r="J56" s="52">
        <f t="shared" si="26"/>
        <v>33.1</v>
      </c>
      <c r="K56" s="134">
        <v>5</v>
      </c>
    </row>
    <row r="57" spans="1:11">
      <c r="A57" s="5"/>
      <c r="B57" s="16" t="s">
        <v>4</v>
      </c>
      <c r="C57" s="30">
        <f>SUM(D57:J57)</f>
        <v>871.30000000000007</v>
      </c>
      <c r="D57" s="30">
        <v>674.3</v>
      </c>
      <c r="E57" s="32">
        <v>31.5</v>
      </c>
      <c r="F57" s="32">
        <v>33.1</v>
      </c>
      <c r="G57" s="32">
        <v>33.1</v>
      </c>
      <c r="H57" s="32">
        <f>SUM(G57)</f>
        <v>33.1</v>
      </c>
      <c r="I57" s="32">
        <f>SUM(H57)</f>
        <v>33.1</v>
      </c>
      <c r="J57" s="32">
        <f>SUM(I57)</f>
        <v>33.1</v>
      </c>
      <c r="K57" s="136"/>
    </row>
    <row r="58" spans="1:11">
      <c r="A58" s="131" t="s">
        <v>75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3"/>
    </row>
    <row r="59" spans="1:11">
      <c r="A59" s="5"/>
      <c r="B59" s="51" t="s">
        <v>67</v>
      </c>
      <c r="C59" s="52">
        <f>SUM(C60)</f>
        <v>3781.5</v>
      </c>
      <c r="D59" s="53">
        <f>SUM(D60)</f>
        <v>500</v>
      </c>
      <c r="E59" s="53">
        <f t="shared" ref="E59:J59" si="27">SUM(E60)</f>
        <v>525</v>
      </c>
      <c r="F59" s="52">
        <f t="shared" si="27"/>
        <v>551.29999999999995</v>
      </c>
      <c r="G59" s="52">
        <f t="shared" si="27"/>
        <v>551.29999999999995</v>
      </c>
      <c r="H59" s="52">
        <f t="shared" si="27"/>
        <v>551.29999999999995</v>
      </c>
      <c r="I59" s="52">
        <f t="shared" si="27"/>
        <v>551.29999999999995</v>
      </c>
      <c r="J59" s="52">
        <f t="shared" si="27"/>
        <v>551.29999999999995</v>
      </c>
      <c r="K59" s="134">
        <v>11</v>
      </c>
    </row>
    <row r="60" spans="1:11">
      <c r="A60" s="5"/>
      <c r="B60" s="16" t="s">
        <v>4</v>
      </c>
      <c r="C60" s="30">
        <f>SUM(D60:J60)</f>
        <v>3781.5</v>
      </c>
      <c r="D60" s="29">
        <v>500</v>
      </c>
      <c r="E60" s="32">
        <v>525</v>
      </c>
      <c r="F60" s="32">
        <v>551.29999999999995</v>
      </c>
      <c r="G60" s="32">
        <v>551.29999999999995</v>
      </c>
      <c r="H60" s="32">
        <f>SUM(G60)</f>
        <v>551.29999999999995</v>
      </c>
      <c r="I60" s="32">
        <f>SUM(H60)</f>
        <v>551.29999999999995</v>
      </c>
      <c r="J60" s="32">
        <f>SUM(I60)</f>
        <v>551.29999999999995</v>
      </c>
      <c r="K60" s="136"/>
    </row>
    <row r="61" spans="1:11">
      <c r="A61" s="131" t="s">
        <v>73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3"/>
    </row>
    <row r="62" spans="1:11">
      <c r="A62" s="5"/>
      <c r="B62" s="51" t="s">
        <v>67</v>
      </c>
      <c r="C62" s="59">
        <f>SUM(C63)</f>
        <v>589.90000000000009</v>
      </c>
      <c r="D62" s="59">
        <f>SUM(D63)</f>
        <v>130.4</v>
      </c>
      <c r="E62" s="59">
        <f t="shared" ref="E62:J62" si="28">SUM(E63)</f>
        <v>73.5</v>
      </c>
      <c r="F62" s="59">
        <f t="shared" si="28"/>
        <v>77.2</v>
      </c>
      <c r="G62" s="59">
        <f t="shared" si="28"/>
        <v>77.2</v>
      </c>
      <c r="H62" s="59">
        <f t="shared" si="28"/>
        <v>77.2</v>
      </c>
      <c r="I62" s="59">
        <f t="shared" si="28"/>
        <v>77.2</v>
      </c>
      <c r="J62" s="59">
        <f t="shared" si="28"/>
        <v>77.2</v>
      </c>
      <c r="K62" s="134">
        <v>13</v>
      </c>
    </row>
    <row r="63" spans="1:11">
      <c r="A63" s="5"/>
      <c r="B63" s="16" t="s">
        <v>4</v>
      </c>
      <c r="C63" s="32">
        <f>SUM(D63:J63)</f>
        <v>589.90000000000009</v>
      </c>
      <c r="D63" s="32">
        <v>130.4</v>
      </c>
      <c r="E63" s="32">
        <v>73.5</v>
      </c>
      <c r="F63" s="32">
        <v>77.2</v>
      </c>
      <c r="G63" s="32">
        <v>77.2</v>
      </c>
      <c r="H63" s="32">
        <f>SUM(G63)</f>
        <v>77.2</v>
      </c>
      <c r="I63" s="32">
        <f>SUM(H63)</f>
        <v>77.2</v>
      </c>
      <c r="J63" s="32">
        <f>SUM(I63)</f>
        <v>77.2</v>
      </c>
      <c r="K63" s="136"/>
    </row>
    <row r="64" spans="1:11">
      <c r="A64" s="131" t="s">
        <v>74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3"/>
    </row>
    <row r="65" spans="1:12">
      <c r="A65" s="5"/>
      <c r="B65" s="51" t="s">
        <v>67</v>
      </c>
      <c r="C65" s="59">
        <f>SUM(C66)</f>
        <v>13111.8</v>
      </c>
      <c r="D65" s="59">
        <f>SUM(D66)</f>
        <v>1685.5</v>
      </c>
      <c r="E65" s="59">
        <f t="shared" ref="E65:J65" si="29">SUM(E66)</f>
        <v>2134.8000000000002</v>
      </c>
      <c r="F65" s="59">
        <f t="shared" si="29"/>
        <v>1858.3</v>
      </c>
      <c r="G65" s="59">
        <f t="shared" si="29"/>
        <v>1858.3</v>
      </c>
      <c r="H65" s="59">
        <f t="shared" si="29"/>
        <v>1858.3</v>
      </c>
      <c r="I65" s="59">
        <f t="shared" si="29"/>
        <v>1858.3</v>
      </c>
      <c r="J65" s="59">
        <f t="shared" si="29"/>
        <v>1858.3</v>
      </c>
      <c r="K65" s="134">
        <v>5</v>
      </c>
    </row>
    <row r="66" spans="1:12">
      <c r="A66" s="5"/>
      <c r="B66" s="16" t="s">
        <v>4</v>
      </c>
      <c r="C66" s="32">
        <f>SUM(D66:J66)</f>
        <v>13111.8</v>
      </c>
      <c r="D66" s="32">
        <v>1685.5</v>
      </c>
      <c r="E66" s="32">
        <v>2134.8000000000002</v>
      </c>
      <c r="F66" s="32">
        <v>1858.3</v>
      </c>
      <c r="G66" s="32">
        <v>1858.3</v>
      </c>
      <c r="H66" s="32">
        <f>SUM(G66)</f>
        <v>1858.3</v>
      </c>
      <c r="I66" s="32">
        <f>SUM(H66)</f>
        <v>1858.3</v>
      </c>
      <c r="J66" s="32">
        <f>SUM(I66)</f>
        <v>1858.3</v>
      </c>
      <c r="K66" s="136"/>
    </row>
    <row r="67" spans="1:12">
      <c r="A67" s="131" t="s">
        <v>90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3"/>
    </row>
    <row r="68" spans="1:12">
      <c r="A68" s="5"/>
      <c r="B68" s="51" t="s">
        <v>67</v>
      </c>
      <c r="C68" s="52">
        <f>SUM(C69)</f>
        <v>500.10000000000014</v>
      </c>
      <c r="D68" s="53">
        <f>SUM(D69)</f>
        <v>229.6</v>
      </c>
      <c r="E68" s="53">
        <f t="shared" ref="E68:J68" si="30">SUM(E69)</f>
        <v>50</v>
      </c>
      <c r="F68" s="52">
        <f t="shared" si="30"/>
        <v>44.1</v>
      </c>
      <c r="G68" s="52">
        <f t="shared" si="30"/>
        <v>44.1</v>
      </c>
      <c r="H68" s="52">
        <f t="shared" si="30"/>
        <v>44.1</v>
      </c>
      <c r="I68" s="52">
        <f t="shared" si="30"/>
        <v>44.1</v>
      </c>
      <c r="J68" s="52">
        <f t="shared" si="30"/>
        <v>44.1</v>
      </c>
      <c r="K68" s="134">
        <v>12</v>
      </c>
    </row>
    <row r="69" spans="1:12">
      <c r="A69" s="5"/>
      <c r="B69" s="16" t="s">
        <v>4</v>
      </c>
      <c r="C69" s="30">
        <f>SUM(D69:J69)</f>
        <v>500.10000000000014</v>
      </c>
      <c r="D69" s="29">
        <v>229.6</v>
      </c>
      <c r="E69" s="32">
        <v>50</v>
      </c>
      <c r="F69" s="32">
        <v>44.1</v>
      </c>
      <c r="G69" s="32">
        <v>44.1</v>
      </c>
      <c r="H69" s="32">
        <f>SUM(G69)</f>
        <v>44.1</v>
      </c>
      <c r="I69" s="32">
        <f>SUM(H69)</f>
        <v>44.1</v>
      </c>
      <c r="J69" s="32">
        <f>SUM(I69)</f>
        <v>44.1</v>
      </c>
      <c r="K69" s="136"/>
    </row>
    <row r="70" spans="1:12" ht="30.75" customHeight="1">
      <c r="A70" s="119" t="s">
        <v>25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1"/>
    </row>
    <row r="71" spans="1:12" ht="27">
      <c r="A71" s="74"/>
      <c r="B71" s="73" t="s">
        <v>36</v>
      </c>
      <c r="C71" s="79">
        <f>SUM(D71:J71)</f>
        <v>33349.5</v>
      </c>
      <c r="D71" s="79">
        <f>SUM(D72:D74)</f>
        <v>4203</v>
      </c>
      <c r="E71" s="79">
        <f t="shared" ref="E71:J71" si="31">SUM(E72:E74)</f>
        <v>6467.5</v>
      </c>
      <c r="F71" s="79">
        <f t="shared" si="31"/>
        <v>4535.8</v>
      </c>
      <c r="G71" s="79">
        <f t="shared" si="31"/>
        <v>4535.8</v>
      </c>
      <c r="H71" s="79">
        <f t="shared" si="31"/>
        <v>4535.8</v>
      </c>
      <c r="I71" s="79">
        <f t="shared" si="31"/>
        <v>4535.8</v>
      </c>
      <c r="J71" s="79">
        <f t="shared" si="31"/>
        <v>4535.8</v>
      </c>
      <c r="K71" s="80"/>
      <c r="L71" s="68"/>
    </row>
    <row r="72" spans="1:12">
      <c r="A72" s="74"/>
      <c r="B72" s="70" t="s">
        <v>4</v>
      </c>
      <c r="C72" s="81">
        <f>SUM(D72:J72)</f>
        <v>33349.5</v>
      </c>
      <c r="D72" s="82">
        <f t="shared" ref="D72:J72" si="32">SUM(D77+D94)</f>
        <v>4203</v>
      </c>
      <c r="E72" s="82">
        <f t="shared" si="32"/>
        <v>6467.5</v>
      </c>
      <c r="F72" s="82">
        <f>F77+F94</f>
        <v>4535.8</v>
      </c>
      <c r="G72" s="82">
        <f t="shared" si="32"/>
        <v>4535.8</v>
      </c>
      <c r="H72" s="82">
        <f t="shared" si="32"/>
        <v>4535.8</v>
      </c>
      <c r="I72" s="82">
        <f t="shared" si="32"/>
        <v>4535.8</v>
      </c>
      <c r="J72" s="82">
        <f t="shared" si="32"/>
        <v>4535.8</v>
      </c>
      <c r="K72" s="83"/>
    </row>
    <row r="73" spans="1:12">
      <c r="A73" s="74"/>
      <c r="B73" s="70" t="s">
        <v>5</v>
      </c>
      <c r="C73" s="81">
        <f>SUM(D73:J73)</f>
        <v>0</v>
      </c>
      <c r="D73" s="82">
        <f>SUM(D78)</f>
        <v>0</v>
      </c>
      <c r="E73" s="82">
        <f t="shared" ref="E73:J73" si="33">SUM(E78)</f>
        <v>0</v>
      </c>
      <c r="F73" s="82">
        <f t="shared" si="33"/>
        <v>0</v>
      </c>
      <c r="G73" s="82">
        <f t="shared" si="33"/>
        <v>0</v>
      </c>
      <c r="H73" s="82">
        <f t="shared" si="33"/>
        <v>0</v>
      </c>
      <c r="I73" s="82">
        <f t="shared" si="33"/>
        <v>0</v>
      </c>
      <c r="J73" s="82">
        <f t="shared" si="33"/>
        <v>0</v>
      </c>
      <c r="K73" s="83"/>
    </row>
    <row r="74" spans="1:12">
      <c r="A74" s="74"/>
      <c r="B74" s="70" t="s">
        <v>96</v>
      </c>
      <c r="C74" s="81">
        <f>SUM(D74:J74)</f>
        <v>0</v>
      </c>
      <c r="D74" s="82">
        <f t="shared" ref="D74:J74" si="34">SUM(D79+D95)</f>
        <v>0</v>
      </c>
      <c r="E74" s="82">
        <f t="shared" si="34"/>
        <v>0</v>
      </c>
      <c r="F74" s="82">
        <f t="shared" si="34"/>
        <v>0</v>
      </c>
      <c r="G74" s="82">
        <f t="shared" si="34"/>
        <v>0</v>
      </c>
      <c r="H74" s="82">
        <f t="shared" si="34"/>
        <v>0</v>
      </c>
      <c r="I74" s="82">
        <f t="shared" si="34"/>
        <v>0</v>
      </c>
      <c r="J74" s="82">
        <f t="shared" si="34"/>
        <v>0</v>
      </c>
      <c r="K74" s="83"/>
    </row>
    <row r="75" spans="1:12" ht="15" customHeight="1">
      <c r="A75" s="113" t="s">
        <v>10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5"/>
    </row>
    <row r="76" spans="1:12" ht="40.5">
      <c r="A76" s="74"/>
      <c r="B76" s="73" t="s">
        <v>38</v>
      </c>
      <c r="C76" s="76">
        <f>SUM(D76:J76)</f>
        <v>14431</v>
      </c>
      <c r="D76" s="76">
        <f>SUM(D77:D79)</f>
        <v>431</v>
      </c>
      <c r="E76" s="76">
        <f t="shared" ref="E76:J76" si="35">SUM(E77:E79)</f>
        <v>4000</v>
      </c>
      <c r="F76" s="76">
        <f t="shared" si="35"/>
        <v>2000</v>
      </c>
      <c r="G76" s="76">
        <f t="shared" si="35"/>
        <v>2000</v>
      </c>
      <c r="H76" s="76">
        <f t="shared" si="35"/>
        <v>2000</v>
      </c>
      <c r="I76" s="76">
        <f t="shared" si="35"/>
        <v>2000</v>
      </c>
      <c r="J76" s="76">
        <f t="shared" si="35"/>
        <v>2000</v>
      </c>
      <c r="K76" s="77"/>
    </row>
    <row r="77" spans="1:12">
      <c r="A77" s="74"/>
      <c r="B77" s="70" t="s">
        <v>4</v>
      </c>
      <c r="C77" s="78">
        <f>SUM(D77:J77)</f>
        <v>14431</v>
      </c>
      <c r="D77" s="78">
        <f>SUM(D84)</f>
        <v>431</v>
      </c>
      <c r="E77" s="78">
        <f t="shared" ref="E77:J77" si="36">SUM(E84)</f>
        <v>4000</v>
      </c>
      <c r="F77" s="78">
        <f t="shared" si="36"/>
        <v>2000</v>
      </c>
      <c r="G77" s="78">
        <f t="shared" si="36"/>
        <v>2000</v>
      </c>
      <c r="H77" s="78">
        <f t="shared" si="36"/>
        <v>2000</v>
      </c>
      <c r="I77" s="78">
        <f t="shared" si="36"/>
        <v>2000</v>
      </c>
      <c r="J77" s="78">
        <f t="shared" si="36"/>
        <v>2000</v>
      </c>
      <c r="K77" s="75"/>
    </row>
    <row r="78" spans="1:12">
      <c r="A78" s="74"/>
      <c r="B78" s="70" t="s">
        <v>5</v>
      </c>
      <c r="C78" s="78">
        <f>SUM(D78:J78)</f>
        <v>0</v>
      </c>
      <c r="D78" s="78">
        <f>SUM(D85)</f>
        <v>0</v>
      </c>
      <c r="E78" s="78">
        <f t="shared" ref="E78:J78" si="37">SUM(E85)</f>
        <v>0</v>
      </c>
      <c r="F78" s="78">
        <f t="shared" si="37"/>
        <v>0</v>
      </c>
      <c r="G78" s="78">
        <f t="shared" si="37"/>
        <v>0</v>
      </c>
      <c r="H78" s="78">
        <f t="shared" si="37"/>
        <v>0</v>
      </c>
      <c r="I78" s="78">
        <f t="shared" si="37"/>
        <v>0</v>
      </c>
      <c r="J78" s="78">
        <f t="shared" si="37"/>
        <v>0</v>
      </c>
      <c r="K78" s="75"/>
    </row>
    <row r="79" spans="1:12">
      <c r="A79" s="74"/>
      <c r="B79" s="70" t="s">
        <v>96</v>
      </c>
      <c r="C79" s="78">
        <f>SUM(D79:J79)</f>
        <v>0</v>
      </c>
      <c r="D79" s="78">
        <f>SUM(D86)</f>
        <v>0</v>
      </c>
      <c r="E79" s="78">
        <f t="shared" ref="E79:J79" si="38">SUM(E86)</f>
        <v>0</v>
      </c>
      <c r="F79" s="78">
        <f t="shared" si="38"/>
        <v>0</v>
      </c>
      <c r="G79" s="78">
        <f t="shared" si="38"/>
        <v>0</v>
      </c>
      <c r="H79" s="78">
        <f t="shared" si="38"/>
        <v>0</v>
      </c>
      <c r="I79" s="78">
        <f t="shared" si="38"/>
        <v>0</v>
      </c>
      <c r="J79" s="78">
        <f t="shared" si="38"/>
        <v>0</v>
      </c>
      <c r="K79" s="75"/>
    </row>
    <row r="80" spans="1:12" ht="18.75" customHeight="1">
      <c r="A80" s="116" t="s">
        <v>11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8"/>
    </row>
    <row r="81" spans="1:11" ht="39" customHeight="1">
      <c r="A81" s="11"/>
      <c r="B81" s="17" t="s">
        <v>37</v>
      </c>
      <c r="C81" s="19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1"/>
    </row>
    <row r="82" spans="1:11" ht="15" customHeight="1">
      <c r="A82" s="116" t="s">
        <v>12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8"/>
    </row>
    <row r="83" spans="1:11">
      <c r="A83" s="11"/>
      <c r="B83" s="15" t="s">
        <v>39</v>
      </c>
      <c r="C83" s="41">
        <f>SUM(C84:C86)</f>
        <v>14431</v>
      </c>
      <c r="D83" s="41">
        <f>SUM(D84:D86)</f>
        <v>431</v>
      </c>
      <c r="E83" s="41">
        <f t="shared" ref="E83:J83" si="39">SUM(E84:E86)</f>
        <v>4000</v>
      </c>
      <c r="F83" s="41">
        <f t="shared" si="39"/>
        <v>2000</v>
      </c>
      <c r="G83" s="41">
        <f t="shared" si="39"/>
        <v>2000</v>
      </c>
      <c r="H83" s="41">
        <f t="shared" si="39"/>
        <v>2000</v>
      </c>
      <c r="I83" s="41">
        <f t="shared" si="39"/>
        <v>2000</v>
      </c>
      <c r="J83" s="41">
        <f t="shared" si="39"/>
        <v>2000</v>
      </c>
      <c r="K83" s="1"/>
    </row>
    <row r="84" spans="1:11">
      <c r="A84" s="11"/>
      <c r="B84" s="16" t="s">
        <v>4</v>
      </c>
      <c r="C84" s="42">
        <f>SUM(D84:J84)</f>
        <v>14431</v>
      </c>
      <c r="D84" s="42">
        <f>SUM(D89)</f>
        <v>431</v>
      </c>
      <c r="E84" s="42">
        <f t="shared" ref="E84:J84" si="40">SUM(E89)</f>
        <v>4000</v>
      </c>
      <c r="F84" s="42">
        <f t="shared" si="40"/>
        <v>2000</v>
      </c>
      <c r="G84" s="42">
        <f t="shared" si="40"/>
        <v>2000</v>
      </c>
      <c r="H84" s="42">
        <f t="shared" si="40"/>
        <v>2000</v>
      </c>
      <c r="I84" s="42">
        <f t="shared" si="40"/>
        <v>2000</v>
      </c>
      <c r="J84" s="42">
        <f t="shared" si="40"/>
        <v>2000</v>
      </c>
      <c r="K84" s="1"/>
    </row>
    <row r="85" spans="1:11">
      <c r="A85" s="11"/>
      <c r="B85" s="16" t="s">
        <v>5</v>
      </c>
      <c r="C85" s="42">
        <f>SUM(D85:J85)</f>
        <v>0</v>
      </c>
      <c r="D85" s="42">
        <f>SUM(D90)</f>
        <v>0</v>
      </c>
      <c r="E85" s="42">
        <f t="shared" ref="E85:J85" si="41">SUM(E90)</f>
        <v>0</v>
      </c>
      <c r="F85" s="42">
        <f t="shared" si="41"/>
        <v>0</v>
      </c>
      <c r="G85" s="42">
        <f t="shared" si="41"/>
        <v>0</v>
      </c>
      <c r="H85" s="42">
        <f t="shared" si="41"/>
        <v>0</v>
      </c>
      <c r="I85" s="42">
        <f t="shared" si="41"/>
        <v>0</v>
      </c>
      <c r="J85" s="42">
        <f t="shared" si="41"/>
        <v>0</v>
      </c>
      <c r="K85" s="1"/>
    </row>
    <row r="86" spans="1:11">
      <c r="A86" s="11"/>
      <c r="B86" s="70" t="s">
        <v>96</v>
      </c>
      <c r="C86" s="42">
        <f>SUM(D86:J86)</f>
        <v>0</v>
      </c>
      <c r="D86" s="42">
        <f>SUM(D91)</f>
        <v>0</v>
      </c>
      <c r="E86" s="42">
        <f t="shared" ref="E86:J86" si="42">SUM(E91)</f>
        <v>0</v>
      </c>
      <c r="F86" s="42">
        <f t="shared" si="42"/>
        <v>0</v>
      </c>
      <c r="G86" s="42">
        <f t="shared" si="42"/>
        <v>0</v>
      </c>
      <c r="H86" s="42">
        <f t="shared" si="42"/>
        <v>0</v>
      </c>
      <c r="I86" s="42">
        <f t="shared" si="42"/>
        <v>0</v>
      </c>
      <c r="J86" s="42">
        <f t="shared" si="42"/>
        <v>0</v>
      </c>
      <c r="K86" s="14"/>
    </row>
    <row r="87" spans="1:11" ht="40.5" customHeight="1">
      <c r="A87" s="128" t="s">
        <v>55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30"/>
    </row>
    <row r="88" spans="1:11">
      <c r="A88" s="13"/>
      <c r="B88" s="15" t="s">
        <v>19</v>
      </c>
      <c r="C88" s="38">
        <f>SUM(C89:C91)</f>
        <v>14431</v>
      </c>
      <c r="D88" s="38">
        <f>SUM(D89:D91)</f>
        <v>431</v>
      </c>
      <c r="E88" s="38">
        <f t="shared" ref="E88:J88" si="43">SUM(E89:E91)</f>
        <v>4000</v>
      </c>
      <c r="F88" s="38">
        <f t="shared" si="43"/>
        <v>2000</v>
      </c>
      <c r="G88" s="38">
        <f t="shared" si="43"/>
        <v>2000</v>
      </c>
      <c r="H88" s="38">
        <f t="shared" si="43"/>
        <v>2000</v>
      </c>
      <c r="I88" s="38">
        <f t="shared" si="43"/>
        <v>2000</v>
      </c>
      <c r="J88" s="38">
        <f t="shared" si="43"/>
        <v>2000</v>
      </c>
      <c r="K88" s="134">
        <v>27</v>
      </c>
    </row>
    <row r="89" spans="1:11">
      <c r="A89" s="11"/>
      <c r="B89" s="16" t="s">
        <v>4</v>
      </c>
      <c r="C89" s="46">
        <f>SUM(D89:J89)</f>
        <v>14431</v>
      </c>
      <c r="D89" s="46">
        <v>431</v>
      </c>
      <c r="E89" s="46">
        <v>4000</v>
      </c>
      <c r="F89" s="40">
        <v>2000</v>
      </c>
      <c r="G89" s="40">
        <f t="shared" ref="G89:J90" si="44">SUM(F89)</f>
        <v>2000</v>
      </c>
      <c r="H89" s="40">
        <f t="shared" si="44"/>
        <v>2000</v>
      </c>
      <c r="I89" s="40">
        <f t="shared" si="44"/>
        <v>2000</v>
      </c>
      <c r="J89" s="40">
        <f t="shared" si="44"/>
        <v>2000</v>
      </c>
      <c r="K89" s="135"/>
    </row>
    <row r="90" spans="1:11">
      <c r="A90" s="11"/>
      <c r="B90" s="16" t="s">
        <v>5</v>
      </c>
      <c r="C90" s="46">
        <f>SUM(D90:J90)</f>
        <v>0</v>
      </c>
      <c r="D90" s="46">
        <v>0</v>
      </c>
      <c r="E90" s="46">
        <v>0</v>
      </c>
      <c r="F90" s="40">
        <f>SUM(E90*1.05)</f>
        <v>0</v>
      </c>
      <c r="G90" s="40">
        <f t="shared" si="44"/>
        <v>0</v>
      </c>
      <c r="H90" s="40">
        <f t="shared" si="44"/>
        <v>0</v>
      </c>
      <c r="I90" s="40">
        <f t="shared" si="44"/>
        <v>0</v>
      </c>
      <c r="J90" s="40">
        <f t="shared" si="44"/>
        <v>0</v>
      </c>
      <c r="K90" s="135"/>
    </row>
    <row r="91" spans="1:11">
      <c r="A91" s="11"/>
      <c r="B91" s="70" t="s">
        <v>96</v>
      </c>
      <c r="C91" s="46">
        <f>SUM(D91:J91)</f>
        <v>0</v>
      </c>
      <c r="D91" s="46">
        <v>0</v>
      </c>
      <c r="E91" s="46">
        <v>0</v>
      </c>
      <c r="F91" s="40">
        <v>0</v>
      </c>
      <c r="G91" s="40">
        <f>SUM(F91)</f>
        <v>0</v>
      </c>
      <c r="H91" s="40">
        <f>SUM(G91)</f>
        <v>0</v>
      </c>
      <c r="I91" s="40">
        <f>SUM(H91)</f>
        <v>0</v>
      </c>
      <c r="J91" s="40">
        <f>SUM(I91)</f>
        <v>0</v>
      </c>
      <c r="K91" s="136"/>
    </row>
    <row r="92" spans="1:11" ht="17.25" customHeight="1">
      <c r="A92" s="113" t="s">
        <v>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5"/>
    </row>
    <row r="93" spans="1:11" ht="37.5" customHeight="1">
      <c r="A93" s="74"/>
      <c r="B93" s="73" t="s">
        <v>14</v>
      </c>
      <c r="C93" s="84">
        <f>SUM(D93:J93)</f>
        <v>18918.499999999996</v>
      </c>
      <c r="D93" s="84">
        <f>SUM(D94:D95)</f>
        <v>3772</v>
      </c>
      <c r="E93" s="84">
        <f t="shared" ref="E93:J93" si="45">SUM(E94:E95)</f>
        <v>2467.5</v>
      </c>
      <c r="F93" s="84">
        <f t="shared" si="45"/>
        <v>2535.8000000000002</v>
      </c>
      <c r="G93" s="84">
        <f t="shared" si="45"/>
        <v>2535.8000000000002</v>
      </c>
      <c r="H93" s="84">
        <f t="shared" si="45"/>
        <v>2535.8000000000002</v>
      </c>
      <c r="I93" s="84">
        <f t="shared" si="45"/>
        <v>2535.8000000000002</v>
      </c>
      <c r="J93" s="84">
        <f t="shared" si="45"/>
        <v>2535.8000000000002</v>
      </c>
      <c r="K93" s="83"/>
    </row>
    <row r="94" spans="1:11">
      <c r="A94" s="74"/>
      <c r="B94" s="70" t="s">
        <v>4</v>
      </c>
      <c r="C94" s="82">
        <f>SUM(D94:J94)</f>
        <v>18918.499999999996</v>
      </c>
      <c r="D94" s="82">
        <f t="shared" ref="D94:J94" si="46">SUM(D98+D106+D110+D113)</f>
        <v>3772</v>
      </c>
      <c r="E94" s="82">
        <f t="shared" si="46"/>
        <v>2467.5</v>
      </c>
      <c r="F94" s="82">
        <f t="shared" si="46"/>
        <v>2535.8000000000002</v>
      </c>
      <c r="G94" s="82">
        <f t="shared" si="46"/>
        <v>2535.8000000000002</v>
      </c>
      <c r="H94" s="82">
        <f t="shared" si="46"/>
        <v>2535.8000000000002</v>
      </c>
      <c r="I94" s="82">
        <f t="shared" si="46"/>
        <v>2535.8000000000002</v>
      </c>
      <c r="J94" s="82">
        <f t="shared" si="46"/>
        <v>2535.8000000000002</v>
      </c>
      <c r="K94" s="83"/>
    </row>
    <row r="95" spans="1:11">
      <c r="A95" s="74"/>
      <c r="B95" s="70" t="s">
        <v>96</v>
      </c>
      <c r="C95" s="82">
        <f>SUM(D95:J95)</f>
        <v>0</v>
      </c>
      <c r="D95" s="82">
        <f>SUM(D99+D107)</f>
        <v>0</v>
      </c>
      <c r="E95" s="82">
        <f t="shared" ref="E95:J95" si="47">SUM(E99+E107)</f>
        <v>0</v>
      </c>
      <c r="F95" s="82">
        <f t="shared" si="47"/>
        <v>0</v>
      </c>
      <c r="G95" s="82">
        <f t="shared" si="47"/>
        <v>0</v>
      </c>
      <c r="H95" s="82">
        <f t="shared" si="47"/>
        <v>0</v>
      </c>
      <c r="I95" s="82">
        <f t="shared" si="47"/>
        <v>0</v>
      </c>
      <c r="J95" s="82">
        <f t="shared" si="47"/>
        <v>0</v>
      </c>
      <c r="K95" s="83"/>
    </row>
    <row r="96" spans="1:11" ht="31.5" customHeight="1">
      <c r="A96" s="128" t="s">
        <v>78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30"/>
    </row>
    <row r="97" spans="1:11">
      <c r="A97" s="11"/>
      <c r="B97" s="15" t="s">
        <v>79</v>
      </c>
      <c r="C97" s="33">
        <f>SUM(D97:J97)</f>
        <v>3794.0000000000009</v>
      </c>
      <c r="D97" s="38">
        <f t="shared" ref="D97:J97" si="48">SUM(D98:D99)</f>
        <v>1200</v>
      </c>
      <c r="E97" s="38">
        <f t="shared" si="48"/>
        <v>415</v>
      </c>
      <c r="F97" s="38">
        <f t="shared" si="48"/>
        <v>435.8</v>
      </c>
      <c r="G97" s="38">
        <f t="shared" si="48"/>
        <v>435.8</v>
      </c>
      <c r="H97" s="38">
        <f t="shared" si="48"/>
        <v>435.8</v>
      </c>
      <c r="I97" s="38">
        <f t="shared" si="48"/>
        <v>435.8</v>
      </c>
      <c r="J97" s="38">
        <f t="shared" si="48"/>
        <v>435.8</v>
      </c>
      <c r="K97" s="125" t="s">
        <v>98</v>
      </c>
    </row>
    <row r="98" spans="1:11">
      <c r="A98" s="11"/>
      <c r="B98" s="16" t="s">
        <v>4</v>
      </c>
      <c r="C98" s="32">
        <f>SUM(D98:J98)</f>
        <v>3794.0000000000009</v>
      </c>
      <c r="D98" s="39">
        <f>SUM(D103)</f>
        <v>1200</v>
      </c>
      <c r="E98" s="39">
        <f t="shared" ref="E98:J98" si="49">SUM(E103)</f>
        <v>415</v>
      </c>
      <c r="F98" s="39">
        <f t="shared" si="49"/>
        <v>435.8</v>
      </c>
      <c r="G98" s="39">
        <f t="shared" si="49"/>
        <v>435.8</v>
      </c>
      <c r="H98" s="39">
        <f t="shared" si="49"/>
        <v>435.8</v>
      </c>
      <c r="I98" s="39">
        <f t="shared" si="49"/>
        <v>435.8</v>
      </c>
      <c r="J98" s="39">
        <f t="shared" si="49"/>
        <v>435.8</v>
      </c>
      <c r="K98" s="126"/>
    </row>
    <row r="99" spans="1:11">
      <c r="A99" s="11"/>
      <c r="B99" s="16" t="s">
        <v>5</v>
      </c>
      <c r="C99" s="32">
        <f>SUM(D99:J99)</f>
        <v>0</v>
      </c>
      <c r="D99" s="39">
        <f>SUM(D100)</f>
        <v>0</v>
      </c>
      <c r="E99" s="39">
        <f t="shared" ref="E99:J99" si="50">SUM(E100)</f>
        <v>0</v>
      </c>
      <c r="F99" s="39">
        <f t="shared" si="50"/>
        <v>0</v>
      </c>
      <c r="G99" s="39">
        <f t="shared" si="50"/>
        <v>0</v>
      </c>
      <c r="H99" s="39">
        <f t="shared" si="50"/>
        <v>0</v>
      </c>
      <c r="I99" s="39">
        <f t="shared" si="50"/>
        <v>0</v>
      </c>
      <c r="J99" s="39">
        <f t="shared" si="50"/>
        <v>0</v>
      </c>
      <c r="K99" s="127"/>
    </row>
    <row r="100" spans="1:11">
      <c r="A100" s="5"/>
      <c r="B100" s="70" t="s">
        <v>96</v>
      </c>
      <c r="C100" s="32">
        <f>SUM(D100:J100)</f>
        <v>0</v>
      </c>
      <c r="D100" s="58">
        <v>0</v>
      </c>
      <c r="E100" s="32">
        <v>0</v>
      </c>
      <c r="F100" s="32">
        <v>0</v>
      </c>
      <c r="G100" s="40">
        <f>SUM(F100)</f>
        <v>0</v>
      </c>
      <c r="H100" s="40">
        <f>SUM(G100)</f>
        <v>0</v>
      </c>
      <c r="I100" s="40">
        <f>SUM(H100)</f>
        <v>0</v>
      </c>
      <c r="J100" s="40">
        <f>SUM(I100)</f>
        <v>0</v>
      </c>
      <c r="K100" s="64"/>
    </row>
    <row r="101" spans="1:11">
      <c r="A101" s="131" t="s">
        <v>80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3"/>
    </row>
    <row r="102" spans="1:11">
      <c r="A102" s="5"/>
      <c r="B102" s="51" t="s">
        <v>67</v>
      </c>
      <c r="C102" s="59">
        <f t="shared" ref="C102:J102" si="51">SUM(C103)</f>
        <v>3794.0000000000009</v>
      </c>
      <c r="D102" s="59">
        <f t="shared" si="51"/>
        <v>1200</v>
      </c>
      <c r="E102" s="59">
        <f t="shared" si="51"/>
        <v>415</v>
      </c>
      <c r="F102" s="59">
        <f t="shared" si="51"/>
        <v>435.8</v>
      </c>
      <c r="G102" s="59">
        <f t="shared" si="51"/>
        <v>435.8</v>
      </c>
      <c r="H102" s="59">
        <f t="shared" si="51"/>
        <v>435.8</v>
      </c>
      <c r="I102" s="59">
        <f t="shared" si="51"/>
        <v>435.8</v>
      </c>
      <c r="J102" s="59">
        <f t="shared" si="51"/>
        <v>435.8</v>
      </c>
      <c r="K102" s="134"/>
    </row>
    <row r="103" spans="1:11">
      <c r="A103" s="5"/>
      <c r="B103" s="16" t="s">
        <v>4</v>
      </c>
      <c r="C103" s="32">
        <f>SUM(D103:J103)</f>
        <v>3794.0000000000009</v>
      </c>
      <c r="D103" s="32">
        <v>1200</v>
      </c>
      <c r="E103" s="32">
        <v>415</v>
      </c>
      <c r="F103" s="32">
        <v>435.8</v>
      </c>
      <c r="G103" s="32">
        <f>SUM(F103)</f>
        <v>435.8</v>
      </c>
      <c r="H103" s="32">
        <f>SUM(G103)</f>
        <v>435.8</v>
      </c>
      <c r="I103" s="32">
        <f>SUM(H103)</f>
        <v>435.8</v>
      </c>
      <c r="J103" s="32">
        <f>SUM(I103)</f>
        <v>435.8</v>
      </c>
      <c r="K103" s="136"/>
    </row>
    <row r="104" spans="1:11" ht="28.5" customHeight="1">
      <c r="A104" s="128" t="s">
        <v>66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30"/>
    </row>
    <row r="105" spans="1:11">
      <c r="A105" s="11"/>
      <c r="B105" s="15" t="s">
        <v>15</v>
      </c>
      <c r="C105" s="38">
        <f>D105+E105+F105+G105+H105+I105+J105</f>
        <v>14642</v>
      </c>
      <c r="D105" s="38">
        <f>SUM(D106:D107)</f>
        <v>2142</v>
      </c>
      <c r="E105" s="38">
        <f t="shared" ref="E105:J105" si="52">SUM(E106:E107)</f>
        <v>2000</v>
      </c>
      <c r="F105" s="38">
        <f t="shared" si="52"/>
        <v>2100</v>
      </c>
      <c r="G105" s="38">
        <f t="shared" si="52"/>
        <v>2100</v>
      </c>
      <c r="H105" s="38">
        <f t="shared" si="52"/>
        <v>2100</v>
      </c>
      <c r="I105" s="38">
        <f t="shared" si="52"/>
        <v>2100</v>
      </c>
      <c r="J105" s="38">
        <f t="shared" si="52"/>
        <v>2100</v>
      </c>
      <c r="K105" s="125">
        <v>26</v>
      </c>
    </row>
    <row r="106" spans="1:11">
      <c r="A106" s="11"/>
      <c r="B106" s="16" t="s">
        <v>4</v>
      </c>
      <c r="C106" s="39">
        <f>D106+E106</f>
        <v>4142</v>
      </c>
      <c r="D106" s="39">
        <v>2142</v>
      </c>
      <c r="E106" s="39">
        <v>2000</v>
      </c>
      <c r="F106" s="32">
        <v>2100</v>
      </c>
      <c r="G106" s="40">
        <f t="shared" ref="G106:J107" si="53">SUM(F106)</f>
        <v>2100</v>
      </c>
      <c r="H106" s="40">
        <f t="shared" si="53"/>
        <v>2100</v>
      </c>
      <c r="I106" s="40">
        <f t="shared" si="53"/>
        <v>2100</v>
      </c>
      <c r="J106" s="40">
        <f t="shared" si="53"/>
        <v>2100</v>
      </c>
      <c r="K106" s="126"/>
    </row>
    <row r="107" spans="1:11">
      <c r="A107" s="11"/>
      <c r="B107" s="16" t="s">
        <v>5</v>
      </c>
      <c r="C107" s="39">
        <f>D107+E107</f>
        <v>0</v>
      </c>
      <c r="D107" s="39">
        <v>0</v>
      </c>
      <c r="E107" s="39">
        <v>0</v>
      </c>
      <c r="F107" s="32">
        <v>0</v>
      </c>
      <c r="G107" s="40">
        <v>0</v>
      </c>
      <c r="H107" s="40">
        <f t="shared" si="53"/>
        <v>0</v>
      </c>
      <c r="I107" s="40">
        <f t="shared" si="53"/>
        <v>0</v>
      </c>
      <c r="J107" s="40">
        <f t="shared" si="53"/>
        <v>0</v>
      </c>
      <c r="K107" s="127"/>
    </row>
    <row r="108" spans="1:11">
      <c r="A108" s="128" t="s">
        <v>56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30"/>
    </row>
    <row r="109" spans="1:11">
      <c r="A109" s="11"/>
      <c r="B109" s="15" t="s">
        <v>15</v>
      </c>
      <c r="C109" s="43">
        <f>SUM(D109:J109)</f>
        <v>380</v>
      </c>
      <c r="D109" s="41">
        <f>SUM(D110)</f>
        <v>380</v>
      </c>
      <c r="E109" s="41">
        <f t="shared" ref="E109:J109" si="54">SUM(E110)</f>
        <v>0</v>
      </c>
      <c r="F109" s="41">
        <f t="shared" si="54"/>
        <v>0</v>
      </c>
      <c r="G109" s="41">
        <f t="shared" si="54"/>
        <v>0</v>
      </c>
      <c r="H109" s="41">
        <f t="shared" si="54"/>
        <v>0</v>
      </c>
      <c r="I109" s="41">
        <f t="shared" si="54"/>
        <v>0</v>
      </c>
      <c r="J109" s="41">
        <f t="shared" si="54"/>
        <v>0</v>
      </c>
      <c r="K109" s="125">
        <v>28</v>
      </c>
    </row>
    <row r="110" spans="1:11">
      <c r="A110" s="11"/>
      <c r="B110" s="16" t="s">
        <v>4</v>
      </c>
      <c r="C110" s="44">
        <f>SUM(D110:J110)</f>
        <v>380</v>
      </c>
      <c r="D110" s="42">
        <v>380</v>
      </c>
      <c r="E110" s="42">
        <v>0</v>
      </c>
      <c r="F110" s="40">
        <v>0</v>
      </c>
      <c r="G110" s="40">
        <f>SUM(F110)</f>
        <v>0</v>
      </c>
      <c r="H110" s="40">
        <f>SUM(G110)</f>
        <v>0</v>
      </c>
      <c r="I110" s="40">
        <f>SUM(H110)</f>
        <v>0</v>
      </c>
      <c r="J110" s="40">
        <f>SUM(I110)</f>
        <v>0</v>
      </c>
      <c r="K110" s="126"/>
    </row>
    <row r="111" spans="1:11">
      <c r="A111" s="128" t="s">
        <v>57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30"/>
    </row>
    <row r="112" spans="1:11">
      <c r="A112" s="11"/>
      <c r="B112" s="15" t="s">
        <v>15</v>
      </c>
      <c r="C112" s="43">
        <f>SUM(D112:J112)</f>
        <v>102.5</v>
      </c>
      <c r="D112" s="41">
        <f>SUM(D113)</f>
        <v>50</v>
      </c>
      <c r="E112" s="41">
        <f t="shared" ref="E112:J112" si="55">SUM(E113)</f>
        <v>52.5</v>
      </c>
      <c r="F112" s="41">
        <f t="shared" si="55"/>
        <v>0</v>
      </c>
      <c r="G112" s="41">
        <f t="shared" si="55"/>
        <v>0</v>
      </c>
      <c r="H112" s="41">
        <f t="shared" si="55"/>
        <v>0</v>
      </c>
      <c r="I112" s="41">
        <f t="shared" si="55"/>
        <v>0</v>
      </c>
      <c r="J112" s="41">
        <f t="shared" si="55"/>
        <v>0</v>
      </c>
      <c r="K112" s="125">
        <v>29</v>
      </c>
    </row>
    <row r="113" spans="1:11">
      <c r="A113" s="11"/>
      <c r="B113" s="16" t="s">
        <v>4</v>
      </c>
      <c r="C113" s="44">
        <f>SUM(D113:J113)</f>
        <v>102.5</v>
      </c>
      <c r="D113" s="42">
        <v>50</v>
      </c>
      <c r="E113" s="42">
        <v>52.5</v>
      </c>
      <c r="F113" s="40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126"/>
    </row>
    <row r="114" spans="1:11" ht="14.25" customHeight="1">
      <c r="A114" s="119" t="s">
        <v>21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1"/>
    </row>
    <row r="115" spans="1:11" ht="27">
      <c r="A115" s="74"/>
      <c r="B115" s="73" t="s">
        <v>42</v>
      </c>
      <c r="C115" s="76">
        <f>SUM(C116:C116)</f>
        <v>2706.9999999999995</v>
      </c>
      <c r="D115" s="76">
        <f>SUM(D116)</f>
        <v>1513</v>
      </c>
      <c r="E115" s="76">
        <f t="shared" ref="E115:J115" si="56">SUM(E116)</f>
        <v>191</v>
      </c>
      <c r="F115" s="76">
        <f t="shared" si="56"/>
        <v>200.6</v>
      </c>
      <c r="G115" s="76">
        <f t="shared" si="56"/>
        <v>200.6</v>
      </c>
      <c r="H115" s="76">
        <f t="shared" si="56"/>
        <v>200.6</v>
      </c>
      <c r="I115" s="76">
        <f t="shared" si="56"/>
        <v>200.6</v>
      </c>
      <c r="J115" s="76">
        <f t="shared" si="56"/>
        <v>200.6</v>
      </c>
      <c r="K115" s="93"/>
    </row>
    <row r="116" spans="1:11">
      <c r="A116" s="74"/>
      <c r="B116" s="70" t="s">
        <v>4</v>
      </c>
      <c r="C116" s="71">
        <f>SUM(D116:J116)</f>
        <v>2706.9999999999995</v>
      </c>
      <c r="D116" s="71">
        <f>SUM(D128)</f>
        <v>1513</v>
      </c>
      <c r="E116" s="71">
        <f t="shared" ref="E116:J116" si="57">SUM(E128)</f>
        <v>191</v>
      </c>
      <c r="F116" s="71">
        <f t="shared" si="57"/>
        <v>200.6</v>
      </c>
      <c r="G116" s="71">
        <f t="shared" si="57"/>
        <v>200.6</v>
      </c>
      <c r="H116" s="71">
        <f t="shared" si="57"/>
        <v>200.6</v>
      </c>
      <c r="I116" s="71">
        <f t="shared" si="57"/>
        <v>200.6</v>
      </c>
      <c r="J116" s="71">
        <f t="shared" si="57"/>
        <v>200.6</v>
      </c>
      <c r="K116" s="75"/>
    </row>
    <row r="117" spans="1:11" ht="15" customHeight="1">
      <c r="A117" s="113" t="s">
        <v>10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5"/>
    </row>
    <row r="118" spans="1:11" ht="40.5">
      <c r="A118" s="74"/>
      <c r="B118" s="73" t="s">
        <v>38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6">
        <v>0</v>
      </c>
      <c r="J118" s="86">
        <v>0</v>
      </c>
      <c r="K118" s="87"/>
    </row>
    <row r="119" spans="1:11">
      <c r="A119" s="74"/>
      <c r="B119" s="70" t="s">
        <v>4</v>
      </c>
      <c r="C119" s="88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75"/>
    </row>
    <row r="120" spans="1:11" ht="15" customHeight="1">
      <c r="A120" s="116" t="s">
        <v>11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8"/>
    </row>
    <row r="121" spans="1:11" ht="51" customHeight="1">
      <c r="A121" s="11"/>
      <c r="B121" s="15" t="s">
        <v>40</v>
      </c>
      <c r="C121" s="26">
        <f>SUM(C122)</f>
        <v>0</v>
      </c>
      <c r="D121" s="26">
        <f t="shared" ref="D121:J121" si="58">SUM(D122)</f>
        <v>0</v>
      </c>
      <c r="E121" s="26">
        <f t="shared" si="58"/>
        <v>0</v>
      </c>
      <c r="F121" s="26">
        <f t="shared" si="58"/>
        <v>0</v>
      </c>
      <c r="G121" s="26">
        <f t="shared" si="58"/>
        <v>0</v>
      </c>
      <c r="H121" s="26">
        <f t="shared" si="58"/>
        <v>0</v>
      </c>
      <c r="I121" s="26">
        <f t="shared" si="58"/>
        <v>0</v>
      </c>
      <c r="J121" s="26">
        <f t="shared" si="58"/>
        <v>0</v>
      </c>
      <c r="K121" s="12"/>
    </row>
    <row r="122" spans="1:11">
      <c r="A122" s="11"/>
      <c r="B122" s="22" t="s">
        <v>4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6"/>
    </row>
    <row r="123" spans="1:11" ht="12" customHeight="1">
      <c r="A123" s="116" t="s">
        <v>12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8"/>
    </row>
    <row r="124" spans="1:11">
      <c r="A124" s="13"/>
      <c r="B124" s="15" t="s">
        <v>41</v>
      </c>
      <c r="C124" s="27">
        <f>SUM(A126)</f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13"/>
    </row>
    <row r="125" spans="1:11">
      <c r="A125" s="11"/>
      <c r="B125" s="22" t="s">
        <v>4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1"/>
    </row>
    <row r="126" spans="1:11" ht="12" customHeight="1">
      <c r="A126" s="116" t="s">
        <v>13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8"/>
    </row>
    <row r="127" spans="1:11">
      <c r="A127" s="89"/>
      <c r="B127" s="73" t="s">
        <v>19</v>
      </c>
      <c r="C127" s="76">
        <f t="shared" ref="C127:J127" si="59">SUM(C128:C128)</f>
        <v>2706.9999999999995</v>
      </c>
      <c r="D127" s="76">
        <f t="shared" si="59"/>
        <v>1513</v>
      </c>
      <c r="E127" s="76">
        <f t="shared" si="59"/>
        <v>191</v>
      </c>
      <c r="F127" s="76">
        <f t="shared" si="59"/>
        <v>200.6</v>
      </c>
      <c r="G127" s="76">
        <f t="shared" si="59"/>
        <v>200.6</v>
      </c>
      <c r="H127" s="76">
        <f t="shared" si="59"/>
        <v>200.6</v>
      </c>
      <c r="I127" s="76">
        <f t="shared" si="59"/>
        <v>200.6</v>
      </c>
      <c r="J127" s="76">
        <f t="shared" si="59"/>
        <v>200.6</v>
      </c>
      <c r="K127" s="89"/>
    </row>
    <row r="128" spans="1:11">
      <c r="A128" s="74"/>
      <c r="B128" s="70" t="s">
        <v>4</v>
      </c>
      <c r="C128" s="71">
        <f>SUM(D128:J128)</f>
        <v>2706.9999999999995</v>
      </c>
      <c r="D128" s="71">
        <f>SUM(D131)</f>
        <v>1513</v>
      </c>
      <c r="E128" s="71">
        <f t="shared" ref="E128:J128" si="60">SUM(E131)</f>
        <v>191</v>
      </c>
      <c r="F128" s="71">
        <f t="shared" si="60"/>
        <v>200.6</v>
      </c>
      <c r="G128" s="71">
        <f t="shared" si="60"/>
        <v>200.6</v>
      </c>
      <c r="H128" s="71">
        <f t="shared" si="60"/>
        <v>200.6</v>
      </c>
      <c r="I128" s="71">
        <f t="shared" si="60"/>
        <v>200.6</v>
      </c>
      <c r="J128" s="71">
        <f t="shared" si="60"/>
        <v>200.6</v>
      </c>
      <c r="K128" s="75"/>
    </row>
    <row r="129" spans="1:11" ht="12.75" customHeight="1">
      <c r="A129" s="128" t="s">
        <v>58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30"/>
    </row>
    <row r="130" spans="1:11">
      <c r="A130" s="13"/>
      <c r="B130" s="15" t="s">
        <v>41</v>
      </c>
      <c r="C130" s="33">
        <f>SUM(D130:J130)</f>
        <v>2706.9999999999995</v>
      </c>
      <c r="D130" s="33">
        <f>SUM(D131)</f>
        <v>1513</v>
      </c>
      <c r="E130" s="33">
        <f t="shared" ref="E130:J130" si="61">SUM(E131)</f>
        <v>191</v>
      </c>
      <c r="F130" s="33">
        <f t="shared" si="61"/>
        <v>200.6</v>
      </c>
      <c r="G130" s="33">
        <f t="shared" si="61"/>
        <v>200.6</v>
      </c>
      <c r="H130" s="33">
        <f t="shared" si="61"/>
        <v>200.6</v>
      </c>
      <c r="I130" s="33">
        <f t="shared" si="61"/>
        <v>200.6</v>
      </c>
      <c r="J130" s="33">
        <f t="shared" si="61"/>
        <v>200.6</v>
      </c>
      <c r="K130" s="134">
        <v>33</v>
      </c>
    </row>
    <row r="131" spans="1:11">
      <c r="A131" s="49"/>
      <c r="B131" s="54" t="s">
        <v>4</v>
      </c>
      <c r="C131" s="60">
        <f>SUM(D131:J131)</f>
        <v>2706.9999999999995</v>
      </c>
      <c r="D131" s="60">
        <f>SUM(D134)</f>
        <v>1513</v>
      </c>
      <c r="E131" s="60">
        <f t="shared" ref="E131:J131" si="62">SUM(E134)</f>
        <v>191</v>
      </c>
      <c r="F131" s="60">
        <f t="shared" si="62"/>
        <v>200.6</v>
      </c>
      <c r="G131" s="60">
        <f t="shared" si="62"/>
        <v>200.6</v>
      </c>
      <c r="H131" s="60">
        <f t="shared" si="62"/>
        <v>200.6</v>
      </c>
      <c r="I131" s="60">
        <f t="shared" si="62"/>
        <v>200.6</v>
      </c>
      <c r="J131" s="60">
        <f t="shared" si="62"/>
        <v>200.6</v>
      </c>
      <c r="K131" s="135"/>
    </row>
    <row r="132" spans="1:11">
      <c r="A132" s="131" t="s">
        <v>102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3"/>
    </row>
    <row r="133" spans="1:11">
      <c r="A133" s="55"/>
      <c r="B133" s="61" t="s">
        <v>67</v>
      </c>
      <c r="C133" s="63">
        <f>SUM(C134)</f>
        <v>2706.9999999999995</v>
      </c>
      <c r="D133" s="63">
        <f>SUM(D134)</f>
        <v>1513</v>
      </c>
      <c r="E133" s="63">
        <f t="shared" ref="E133:J133" si="63">SUM(E134)</f>
        <v>191</v>
      </c>
      <c r="F133" s="62">
        <f t="shared" si="63"/>
        <v>200.6</v>
      </c>
      <c r="G133" s="62">
        <f t="shared" si="63"/>
        <v>200.6</v>
      </c>
      <c r="H133" s="62">
        <f t="shared" si="63"/>
        <v>200.6</v>
      </c>
      <c r="I133" s="62">
        <f t="shared" si="63"/>
        <v>200.6</v>
      </c>
      <c r="J133" s="62">
        <f t="shared" si="63"/>
        <v>200.6</v>
      </c>
      <c r="K133" s="50">
        <v>33</v>
      </c>
    </row>
    <row r="134" spans="1:11">
      <c r="A134" s="5"/>
      <c r="B134" s="16" t="s">
        <v>4</v>
      </c>
      <c r="C134" s="32">
        <f>SUM(D134:J134)</f>
        <v>2706.9999999999995</v>
      </c>
      <c r="D134" s="32">
        <v>1513</v>
      </c>
      <c r="E134" s="32">
        <v>191</v>
      </c>
      <c r="F134" s="32">
        <v>200.6</v>
      </c>
      <c r="G134" s="32">
        <f>SUM(F134)</f>
        <v>200.6</v>
      </c>
      <c r="H134" s="32">
        <f>SUM(G134)</f>
        <v>200.6</v>
      </c>
      <c r="I134" s="32">
        <f>SUM(H134)</f>
        <v>200.6</v>
      </c>
      <c r="J134" s="32">
        <f>SUM(I134)</f>
        <v>200.6</v>
      </c>
      <c r="K134" s="50"/>
    </row>
    <row r="135" spans="1:11" ht="30.75" customHeight="1">
      <c r="A135" s="119" t="s">
        <v>23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1"/>
    </row>
    <row r="136" spans="1:11" ht="27">
      <c r="A136" s="74"/>
      <c r="B136" s="73" t="s">
        <v>43</v>
      </c>
      <c r="C136" s="90">
        <f>SUM(C137:C139)</f>
        <v>229468.65</v>
      </c>
      <c r="D136" s="90">
        <f t="shared" ref="D136:J136" si="64">SUM(D137:D139)</f>
        <v>88192.5</v>
      </c>
      <c r="E136" s="90">
        <f t="shared" si="64"/>
        <v>33830.15</v>
      </c>
      <c r="F136" s="90">
        <f t="shared" si="64"/>
        <v>0</v>
      </c>
      <c r="G136" s="91">
        <f t="shared" si="64"/>
        <v>26861.5</v>
      </c>
      <c r="H136" s="91">
        <f t="shared" si="64"/>
        <v>26861.5</v>
      </c>
      <c r="I136" s="91">
        <f t="shared" si="64"/>
        <v>26861.5</v>
      </c>
      <c r="J136" s="91">
        <f t="shared" si="64"/>
        <v>26861.5</v>
      </c>
      <c r="K136" s="77"/>
    </row>
    <row r="137" spans="1:11">
      <c r="A137" s="74"/>
      <c r="B137" s="70" t="s">
        <v>4</v>
      </c>
      <c r="C137" s="71">
        <f>SUM(D137:J137)</f>
        <v>189851.15</v>
      </c>
      <c r="D137" s="71">
        <f>SUM(D142)</f>
        <v>48575</v>
      </c>
      <c r="E137" s="71">
        <f t="shared" ref="E137:J137" si="65">SUM(E142)</f>
        <v>33830.15</v>
      </c>
      <c r="F137" s="71">
        <f t="shared" si="65"/>
        <v>0</v>
      </c>
      <c r="G137" s="92">
        <f t="shared" si="65"/>
        <v>26861.5</v>
      </c>
      <c r="H137" s="92">
        <f t="shared" si="65"/>
        <v>26861.5</v>
      </c>
      <c r="I137" s="92">
        <f t="shared" si="65"/>
        <v>26861.5</v>
      </c>
      <c r="J137" s="92">
        <f t="shared" si="65"/>
        <v>26861.5</v>
      </c>
      <c r="K137" s="93"/>
    </row>
    <row r="138" spans="1:11">
      <c r="A138" s="74"/>
      <c r="B138" s="70" t="s">
        <v>5</v>
      </c>
      <c r="C138" s="71">
        <f>SUM(D138:J138)</f>
        <v>13944.2</v>
      </c>
      <c r="D138" s="71">
        <f>SUM(D143)</f>
        <v>13944.2</v>
      </c>
      <c r="E138" s="71">
        <f t="shared" ref="E138:J138" si="66">SUM(E143)</f>
        <v>0</v>
      </c>
      <c r="F138" s="71">
        <f t="shared" si="66"/>
        <v>0</v>
      </c>
      <c r="G138" s="92">
        <f t="shared" si="66"/>
        <v>0</v>
      </c>
      <c r="H138" s="92">
        <f t="shared" si="66"/>
        <v>0</v>
      </c>
      <c r="I138" s="92">
        <f t="shared" si="66"/>
        <v>0</v>
      </c>
      <c r="J138" s="92">
        <f t="shared" si="66"/>
        <v>0</v>
      </c>
      <c r="K138" s="93"/>
    </row>
    <row r="139" spans="1:11">
      <c r="A139" s="74"/>
      <c r="B139" s="70" t="s">
        <v>96</v>
      </c>
      <c r="C139" s="71">
        <f>SUM(D139:J139)</f>
        <v>25673.3</v>
      </c>
      <c r="D139" s="71">
        <f>SUM(D144)</f>
        <v>25673.3</v>
      </c>
      <c r="E139" s="71">
        <f t="shared" ref="E139:J139" si="67">SUM(E144)</f>
        <v>0</v>
      </c>
      <c r="F139" s="71">
        <f t="shared" si="67"/>
        <v>0</v>
      </c>
      <c r="G139" s="92">
        <f t="shared" si="67"/>
        <v>0</v>
      </c>
      <c r="H139" s="92">
        <f t="shared" si="67"/>
        <v>0</v>
      </c>
      <c r="I139" s="92">
        <f t="shared" si="67"/>
        <v>0</v>
      </c>
      <c r="J139" s="92">
        <f t="shared" si="67"/>
        <v>0</v>
      </c>
      <c r="K139" s="93"/>
    </row>
    <row r="140" spans="1:11" ht="15" customHeight="1">
      <c r="A140" s="113" t="s">
        <v>10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5"/>
    </row>
    <row r="141" spans="1:11" ht="40.5">
      <c r="A141" s="74"/>
      <c r="B141" s="73" t="s">
        <v>38</v>
      </c>
      <c r="C141" s="90">
        <f>SUM(C142:C144)</f>
        <v>229468.65</v>
      </c>
      <c r="D141" s="90">
        <f>SUM(D142:D144)</f>
        <v>88192.5</v>
      </c>
      <c r="E141" s="90">
        <f t="shared" ref="E141:J141" si="68">SUM(E142:E144)</f>
        <v>33830.15</v>
      </c>
      <c r="F141" s="90">
        <f t="shared" si="68"/>
        <v>0</v>
      </c>
      <c r="G141" s="91">
        <f t="shared" si="68"/>
        <v>26861.5</v>
      </c>
      <c r="H141" s="91">
        <f t="shared" si="68"/>
        <v>26861.5</v>
      </c>
      <c r="I141" s="91">
        <f t="shared" si="68"/>
        <v>26861.5</v>
      </c>
      <c r="J141" s="91">
        <f t="shared" si="68"/>
        <v>26861.5</v>
      </c>
      <c r="K141" s="87"/>
    </row>
    <row r="142" spans="1:11">
      <c r="A142" s="74"/>
      <c r="B142" s="70" t="s">
        <v>4</v>
      </c>
      <c r="C142" s="71">
        <f>SUM(D142:J142)</f>
        <v>189851.15</v>
      </c>
      <c r="D142" s="71">
        <f>SUM(D155)</f>
        <v>48575</v>
      </c>
      <c r="E142" s="71">
        <f t="shared" ref="E142:J142" si="69">SUM(E155)</f>
        <v>33830.15</v>
      </c>
      <c r="F142" s="71">
        <v>0</v>
      </c>
      <c r="G142" s="92">
        <f t="shared" si="69"/>
        <v>26861.5</v>
      </c>
      <c r="H142" s="92">
        <f t="shared" si="69"/>
        <v>26861.5</v>
      </c>
      <c r="I142" s="92">
        <f t="shared" si="69"/>
        <v>26861.5</v>
      </c>
      <c r="J142" s="92">
        <f t="shared" si="69"/>
        <v>26861.5</v>
      </c>
      <c r="K142" s="75"/>
    </row>
    <row r="143" spans="1:11">
      <c r="A143" s="74"/>
      <c r="B143" s="70" t="s">
        <v>5</v>
      </c>
      <c r="C143" s="71">
        <f>SUM(D143:J143)</f>
        <v>13944.2</v>
      </c>
      <c r="D143" s="71">
        <f>SUM(D156)</f>
        <v>13944.2</v>
      </c>
      <c r="E143" s="71">
        <f t="shared" ref="E143:J143" si="70">SUM(E156)</f>
        <v>0</v>
      </c>
      <c r="F143" s="71">
        <f t="shared" si="70"/>
        <v>0</v>
      </c>
      <c r="G143" s="71">
        <f t="shared" si="70"/>
        <v>0</v>
      </c>
      <c r="H143" s="71">
        <f t="shared" si="70"/>
        <v>0</v>
      </c>
      <c r="I143" s="71">
        <f t="shared" si="70"/>
        <v>0</v>
      </c>
      <c r="J143" s="71">
        <f t="shared" si="70"/>
        <v>0</v>
      </c>
      <c r="K143" s="75"/>
    </row>
    <row r="144" spans="1:11">
      <c r="A144" s="74"/>
      <c r="B144" s="70" t="s">
        <v>96</v>
      </c>
      <c r="C144" s="71">
        <f>SUM(D144:J144)</f>
        <v>25673.3</v>
      </c>
      <c r="D144" s="71">
        <f>SUM(D157)</f>
        <v>25673.3</v>
      </c>
      <c r="E144" s="71">
        <f t="shared" ref="E144:J144" si="71">SUM(E157)</f>
        <v>0</v>
      </c>
      <c r="F144" s="71">
        <f t="shared" si="71"/>
        <v>0</v>
      </c>
      <c r="G144" s="71">
        <f t="shared" si="71"/>
        <v>0</v>
      </c>
      <c r="H144" s="71">
        <f t="shared" si="71"/>
        <v>0</v>
      </c>
      <c r="I144" s="71">
        <f t="shared" si="71"/>
        <v>0</v>
      </c>
      <c r="J144" s="71">
        <f t="shared" si="71"/>
        <v>0</v>
      </c>
      <c r="K144" s="75"/>
    </row>
    <row r="145" spans="1:11">
      <c r="A145" s="116" t="s">
        <v>11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8"/>
    </row>
    <row r="146" spans="1:11" ht="54">
      <c r="A146" s="11"/>
      <c r="B146" s="15" t="s">
        <v>40</v>
      </c>
      <c r="C146" s="26">
        <f>SUM(C147)</f>
        <v>0</v>
      </c>
      <c r="D146" s="26">
        <f t="shared" ref="D146:J146" si="72">SUM(D147)</f>
        <v>0</v>
      </c>
      <c r="E146" s="26">
        <f t="shared" si="72"/>
        <v>0</v>
      </c>
      <c r="F146" s="26">
        <f t="shared" si="72"/>
        <v>0</v>
      </c>
      <c r="G146" s="26">
        <f t="shared" si="72"/>
        <v>0</v>
      </c>
      <c r="H146" s="26">
        <f t="shared" si="72"/>
        <v>0</v>
      </c>
      <c r="I146" s="26">
        <f t="shared" si="72"/>
        <v>0</v>
      </c>
      <c r="J146" s="26">
        <f t="shared" si="72"/>
        <v>0</v>
      </c>
      <c r="K146" s="12"/>
    </row>
    <row r="147" spans="1:11">
      <c r="A147" s="11"/>
      <c r="B147" s="22" t="s">
        <v>4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6"/>
    </row>
    <row r="148" spans="1:11">
      <c r="A148" s="116" t="s">
        <v>12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8"/>
    </row>
    <row r="149" spans="1:11">
      <c r="A149" s="13"/>
      <c r="B149" s="15" t="s">
        <v>41</v>
      </c>
      <c r="C149" s="33">
        <f>SUM(D149:J149)</f>
        <v>229468.65</v>
      </c>
      <c r="D149" s="33">
        <f>SUM(D150:D152)</f>
        <v>88192.5</v>
      </c>
      <c r="E149" s="33">
        <f t="shared" ref="E149:J149" si="73">SUM(E150:E152)</f>
        <v>33830.15</v>
      </c>
      <c r="F149" s="33">
        <f t="shared" si="73"/>
        <v>0</v>
      </c>
      <c r="G149" s="33">
        <f t="shared" si="73"/>
        <v>26861.5</v>
      </c>
      <c r="H149" s="33">
        <f t="shared" si="73"/>
        <v>26861.5</v>
      </c>
      <c r="I149" s="33">
        <f t="shared" si="73"/>
        <v>26861.5</v>
      </c>
      <c r="J149" s="33">
        <f t="shared" si="73"/>
        <v>26861.5</v>
      </c>
      <c r="K149" s="13"/>
    </row>
    <row r="150" spans="1:11">
      <c r="A150" s="13"/>
      <c r="B150" s="70" t="s">
        <v>4</v>
      </c>
      <c r="C150" s="109">
        <f>SUM(D150:J150)</f>
        <v>189851.15</v>
      </c>
      <c r="D150" s="32">
        <f>SUM(D155)</f>
        <v>48575</v>
      </c>
      <c r="E150" s="32">
        <f t="shared" ref="E150:J150" si="74">SUM(E155)</f>
        <v>33830.15</v>
      </c>
      <c r="F150" s="32">
        <f t="shared" si="74"/>
        <v>0</v>
      </c>
      <c r="G150" s="32">
        <f t="shared" si="74"/>
        <v>26861.5</v>
      </c>
      <c r="H150" s="32">
        <f t="shared" si="74"/>
        <v>26861.5</v>
      </c>
      <c r="I150" s="32">
        <f t="shared" si="74"/>
        <v>26861.5</v>
      </c>
      <c r="J150" s="32">
        <f t="shared" si="74"/>
        <v>26861.5</v>
      </c>
      <c r="K150" s="13"/>
    </row>
    <row r="151" spans="1:11">
      <c r="A151" s="13"/>
      <c r="B151" s="70" t="s">
        <v>5</v>
      </c>
      <c r="C151" s="109">
        <f>SUM(D151:J151)</f>
        <v>13944.2</v>
      </c>
      <c r="D151" s="32">
        <f>SUM(D156)</f>
        <v>13944.2</v>
      </c>
      <c r="E151" s="32">
        <f t="shared" ref="E151:J151" si="75">SUM(E156)</f>
        <v>0</v>
      </c>
      <c r="F151" s="32">
        <f t="shared" si="75"/>
        <v>0</v>
      </c>
      <c r="G151" s="32">
        <f t="shared" si="75"/>
        <v>0</v>
      </c>
      <c r="H151" s="32">
        <f t="shared" si="75"/>
        <v>0</v>
      </c>
      <c r="I151" s="32">
        <f t="shared" si="75"/>
        <v>0</v>
      </c>
      <c r="J151" s="32">
        <f t="shared" si="75"/>
        <v>0</v>
      </c>
      <c r="K151" s="13"/>
    </row>
    <row r="152" spans="1:11">
      <c r="A152" s="11"/>
      <c r="B152" s="70" t="s">
        <v>96</v>
      </c>
      <c r="C152" s="109">
        <f>SUM(D152:J152)</f>
        <v>25673.3</v>
      </c>
      <c r="D152" s="109">
        <f>SUM(D157)</f>
        <v>25673.3</v>
      </c>
      <c r="E152" s="109">
        <f t="shared" ref="E152:J152" si="76">SUM(E157)</f>
        <v>0</v>
      </c>
      <c r="F152" s="109">
        <f t="shared" si="76"/>
        <v>0</v>
      </c>
      <c r="G152" s="109">
        <f t="shared" si="76"/>
        <v>0</v>
      </c>
      <c r="H152" s="109">
        <f t="shared" si="76"/>
        <v>0</v>
      </c>
      <c r="I152" s="109">
        <f t="shared" si="76"/>
        <v>0</v>
      </c>
      <c r="J152" s="109">
        <f t="shared" si="76"/>
        <v>0</v>
      </c>
      <c r="K152" s="1"/>
    </row>
    <row r="153" spans="1:11" ht="27" customHeight="1">
      <c r="A153" s="122" t="s">
        <v>59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4"/>
    </row>
    <row r="154" spans="1:11" ht="40.5">
      <c r="A154" s="11"/>
      <c r="B154" s="15" t="s">
        <v>38</v>
      </c>
      <c r="C154" s="33">
        <f>SUM(D154:J154)</f>
        <v>229468.65</v>
      </c>
      <c r="D154" s="31">
        <f>SUM(D155:D157)</f>
        <v>88192.5</v>
      </c>
      <c r="E154" s="31">
        <f t="shared" ref="E154:J154" si="77">SUM(E155:E157)</f>
        <v>33830.15</v>
      </c>
      <c r="F154" s="31">
        <v>0</v>
      </c>
      <c r="G154" s="25">
        <f t="shared" si="77"/>
        <v>26861.5</v>
      </c>
      <c r="H154" s="25">
        <f t="shared" si="77"/>
        <v>26861.5</v>
      </c>
      <c r="I154" s="25">
        <f t="shared" si="77"/>
        <v>26861.5</v>
      </c>
      <c r="J154" s="25">
        <f t="shared" si="77"/>
        <v>26861.5</v>
      </c>
      <c r="K154" s="125" t="s">
        <v>99</v>
      </c>
    </row>
    <row r="155" spans="1:11">
      <c r="A155" s="11"/>
      <c r="B155" s="16" t="s">
        <v>4</v>
      </c>
      <c r="C155" s="32">
        <f>SUM(D155:J155)</f>
        <v>189851.15</v>
      </c>
      <c r="D155" s="32">
        <v>48575</v>
      </c>
      <c r="E155" s="32">
        <v>33830.15</v>
      </c>
      <c r="F155" s="32">
        <v>0</v>
      </c>
      <c r="G155" s="32">
        <v>26861.5</v>
      </c>
      <c r="H155" s="32">
        <v>26861.5</v>
      </c>
      <c r="I155" s="32">
        <v>26861.5</v>
      </c>
      <c r="J155" s="32">
        <v>26861.5</v>
      </c>
      <c r="K155" s="126"/>
    </row>
    <row r="156" spans="1:11">
      <c r="A156" s="11"/>
      <c r="B156" s="16" t="s">
        <v>5</v>
      </c>
      <c r="C156" s="32">
        <f>SUM(D156:J156)</f>
        <v>13944.2</v>
      </c>
      <c r="D156" s="32">
        <v>13944.2</v>
      </c>
      <c r="E156" s="32">
        <v>0</v>
      </c>
      <c r="F156" s="32">
        <v>0</v>
      </c>
      <c r="G156" s="30">
        <v>0</v>
      </c>
      <c r="H156" s="30">
        <v>0</v>
      </c>
      <c r="I156" s="30">
        <v>0</v>
      </c>
      <c r="J156" s="30">
        <v>0</v>
      </c>
      <c r="K156" s="126"/>
    </row>
    <row r="157" spans="1:11">
      <c r="A157" s="11"/>
      <c r="B157" s="36" t="s">
        <v>96</v>
      </c>
      <c r="C157" s="32">
        <f>SUM(D157:J157)</f>
        <v>25673.3</v>
      </c>
      <c r="D157" s="32">
        <v>25673.3</v>
      </c>
      <c r="E157" s="32">
        <v>0</v>
      </c>
      <c r="F157" s="32">
        <v>0</v>
      </c>
      <c r="G157" s="30">
        <v>0</v>
      </c>
      <c r="H157" s="30">
        <v>0</v>
      </c>
      <c r="I157" s="30">
        <v>0</v>
      </c>
      <c r="J157" s="30">
        <v>0</v>
      </c>
      <c r="K157" s="127"/>
    </row>
    <row r="158" spans="1:11" ht="15" customHeight="1">
      <c r="A158" s="113" t="s">
        <v>22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5"/>
    </row>
    <row r="159" spans="1:11">
      <c r="A159" s="89"/>
      <c r="B159" s="73" t="s">
        <v>44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9"/>
    </row>
    <row r="160" spans="1:11">
      <c r="A160" s="74"/>
      <c r="B160" s="94" t="s">
        <v>4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  <c r="J160" s="88">
        <v>0</v>
      </c>
      <c r="K160" s="75"/>
    </row>
    <row r="161" spans="1:11" ht="30" customHeight="1">
      <c r="A161" s="119" t="s">
        <v>63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1"/>
    </row>
    <row r="162" spans="1:11" ht="27" customHeight="1">
      <c r="A162" s="74"/>
      <c r="B162" s="73" t="s">
        <v>45</v>
      </c>
      <c r="C162" s="90">
        <f t="shared" ref="C162:J162" si="78">C163+C164+C165</f>
        <v>64356.1</v>
      </c>
      <c r="D162" s="90">
        <f t="shared" si="78"/>
        <v>7972</v>
      </c>
      <c r="E162" s="90">
        <f t="shared" si="78"/>
        <v>9021.6</v>
      </c>
      <c r="F162" s="90">
        <f t="shared" si="78"/>
        <v>9472.5</v>
      </c>
      <c r="G162" s="90">
        <f t="shared" si="78"/>
        <v>9472.5</v>
      </c>
      <c r="H162" s="90">
        <f t="shared" si="78"/>
        <v>9472.5</v>
      </c>
      <c r="I162" s="90">
        <f t="shared" si="78"/>
        <v>9472.5</v>
      </c>
      <c r="J162" s="90">
        <f t="shared" si="78"/>
        <v>9472.5</v>
      </c>
      <c r="K162" s="77"/>
    </row>
    <row r="163" spans="1:11" ht="12" customHeight="1">
      <c r="A163" s="74"/>
      <c r="B163" s="95" t="s">
        <v>5</v>
      </c>
      <c r="C163" s="71">
        <f>SUM(D163:J163)</f>
        <v>0</v>
      </c>
      <c r="D163" s="71">
        <f>SUM(D177)</f>
        <v>0</v>
      </c>
      <c r="E163" s="71">
        <f t="shared" ref="E163:J163" si="79">SUM(E177)</f>
        <v>0</v>
      </c>
      <c r="F163" s="71">
        <f t="shared" si="79"/>
        <v>0</v>
      </c>
      <c r="G163" s="71">
        <f t="shared" si="79"/>
        <v>0</v>
      </c>
      <c r="H163" s="71">
        <f t="shared" si="79"/>
        <v>0</v>
      </c>
      <c r="I163" s="71">
        <f t="shared" si="79"/>
        <v>0</v>
      </c>
      <c r="J163" s="71">
        <f t="shared" si="79"/>
        <v>0</v>
      </c>
      <c r="K163" s="77"/>
    </row>
    <row r="164" spans="1:11" ht="12" customHeight="1">
      <c r="A164" s="74"/>
      <c r="B164" s="95" t="s">
        <v>95</v>
      </c>
      <c r="C164" s="71">
        <f>SUM(D164:J164)</f>
        <v>0</v>
      </c>
      <c r="D164" s="71">
        <f>SUM(D178)</f>
        <v>0</v>
      </c>
      <c r="E164" s="71">
        <f t="shared" ref="E164:J164" si="80">SUM(E178)</f>
        <v>0</v>
      </c>
      <c r="F164" s="71">
        <f t="shared" si="80"/>
        <v>0</v>
      </c>
      <c r="G164" s="71">
        <f t="shared" si="80"/>
        <v>0</v>
      </c>
      <c r="H164" s="71">
        <f t="shared" si="80"/>
        <v>0</v>
      </c>
      <c r="I164" s="71">
        <f t="shared" si="80"/>
        <v>0</v>
      </c>
      <c r="J164" s="71">
        <f t="shared" si="80"/>
        <v>0</v>
      </c>
      <c r="K164" s="87"/>
    </row>
    <row r="165" spans="1:11" ht="14.25" customHeight="1">
      <c r="A165" s="74"/>
      <c r="B165" s="70" t="s">
        <v>4</v>
      </c>
      <c r="C165" s="71">
        <f>SUM(D165:J165)</f>
        <v>64356.1</v>
      </c>
      <c r="D165" s="71">
        <f>SUM(D179)</f>
        <v>7972</v>
      </c>
      <c r="E165" s="71">
        <f t="shared" ref="E165:J165" si="81">SUM(E179)</f>
        <v>9021.6</v>
      </c>
      <c r="F165" s="71">
        <f t="shared" si="81"/>
        <v>9472.5</v>
      </c>
      <c r="G165" s="71">
        <f t="shared" si="81"/>
        <v>9472.5</v>
      </c>
      <c r="H165" s="71">
        <f t="shared" si="81"/>
        <v>9472.5</v>
      </c>
      <c r="I165" s="71">
        <f t="shared" si="81"/>
        <v>9472.5</v>
      </c>
      <c r="J165" s="71">
        <f t="shared" si="81"/>
        <v>9472.5</v>
      </c>
      <c r="K165" s="93"/>
    </row>
    <row r="166" spans="1:11" ht="15" customHeight="1">
      <c r="A166" s="113" t="s">
        <v>10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5"/>
    </row>
    <row r="167" spans="1:11" ht="40.5">
      <c r="A167" s="74"/>
      <c r="B167" s="73" t="s">
        <v>38</v>
      </c>
      <c r="C167" s="85">
        <f>SUM(C168)</f>
        <v>0</v>
      </c>
      <c r="D167" s="85">
        <f t="shared" ref="D167:J167" si="82">SUM(D168)</f>
        <v>0</v>
      </c>
      <c r="E167" s="85">
        <f t="shared" si="82"/>
        <v>0</v>
      </c>
      <c r="F167" s="85">
        <f t="shared" si="82"/>
        <v>0</v>
      </c>
      <c r="G167" s="85">
        <f t="shared" si="82"/>
        <v>0</v>
      </c>
      <c r="H167" s="85">
        <f t="shared" si="82"/>
        <v>0</v>
      </c>
      <c r="I167" s="85">
        <f t="shared" si="82"/>
        <v>0</v>
      </c>
      <c r="J167" s="85">
        <f t="shared" si="82"/>
        <v>0</v>
      </c>
      <c r="K167" s="87"/>
    </row>
    <row r="168" spans="1:11" ht="15" customHeight="1">
      <c r="A168" s="74"/>
      <c r="B168" s="70" t="s">
        <v>4</v>
      </c>
      <c r="C168" s="88">
        <v>0</v>
      </c>
      <c r="D168" s="88">
        <v>0</v>
      </c>
      <c r="E168" s="88">
        <v>0</v>
      </c>
      <c r="F168" s="88">
        <v>0</v>
      </c>
      <c r="G168" s="88">
        <v>0</v>
      </c>
      <c r="H168" s="88">
        <v>0</v>
      </c>
      <c r="I168" s="88">
        <v>0</v>
      </c>
      <c r="J168" s="88">
        <v>0</v>
      </c>
      <c r="K168" s="75"/>
    </row>
    <row r="169" spans="1:11" ht="15" customHeight="1">
      <c r="A169" s="116" t="s">
        <v>11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8"/>
    </row>
    <row r="170" spans="1:11" ht="54">
      <c r="A170" s="21"/>
      <c r="B170" s="15" t="s">
        <v>40</v>
      </c>
      <c r="C170" s="26">
        <f>SUM(C171)</f>
        <v>0</v>
      </c>
      <c r="D170" s="26">
        <f t="shared" ref="D170:J170" si="83">SUM(D171)</f>
        <v>0</v>
      </c>
      <c r="E170" s="26">
        <f t="shared" si="83"/>
        <v>0</v>
      </c>
      <c r="F170" s="26">
        <f t="shared" si="83"/>
        <v>0</v>
      </c>
      <c r="G170" s="26">
        <f t="shared" si="83"/>
        <v>0</v>
      </c>
      <c r="H170" s="26">
        <f t="shared" si="83"/>
        <v>0</v>
      </c>
      <c r="I170" s="26">
        <f t="shared" si="83"/>
        <v>0</v>
      </c>
      <c r="J170" s="26">
        <f t="shared" si="83"/>
        <v>0</v>
      </c>
      <c r="K170" s="12"/>
    </row>
    <row r="171" spans="1:11">
      <c r="A171" s="11"/>
      <c r="B171" s="22" t="s">
        <v>4</v>
      </c>
      <c r="C171" s="24">
        <f>SUM(D171:J171)</f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6"/>
    </row>
    <row r="172" spans="1:11" ht="15" customHeight="1">
      <c r="A172" s="116" t="s">
        <v>12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8"/>
    </row>
    <row r="173" spans="1:11">
      <c r="A173" s="13"/>
      <c r="B173" s="15" t="s">
        <v>44</v>
      </c>
      <c r="C173" s="27">
        <v>0</v>
      </c>
      <c r="D173" s="27">
        <f>SUM(C171)</f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13"/>
    </row>
    <row r="174" spans="1:11">
      <c r="A174" s="11"/>
      <c r="B174" s="22" t="s">
        <v>4</v>
      </c>
      <c r="C174" s="24">
        <f>SUM(D174:J174)</f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1"/>
    </row>
    <row r="175" spans="1:11" ht="15" customHeight="1">
      <c r="A175" s="154" t="s">
        <v>22</v>
      </c>
      <c r="B175" s="155"/>
      <c r="C175" s="155"/>
      <c r="D175" s="155"/>
      <c r="E175" s="155"/>
      <c r="F175" s="155"/>
      <c r="G175" s="155"/>
      <c r="H175" s="155"/>
      <c r="I175" s="155"/>
      <c r="J175" s="155"/>
      <c r="K175" s="156"/>
    </row>
    <row r="176" spans="1:11" ht="15" customHeight="1">
      <c r="A176" s="96"/>
      <c r="B176" s="73" t="s">
        <v>41</v>
      </c>
      <c r="C176" s="90">
        <f>SUM(C177:C179)</f>
        <v>64356.1</v>
      </c>
      <c r="D176" s="90">
        <f>SUM(D177:D179)</f>
        <v>7972</v>
      </c>
      <c r="E176" s="90">
        <f t="shared" ref="E176:J176" si="84">SUM(E177:E179)</f>
        <v>9021.6</v>
      </c>
      <c r="F176" s="90">
        <f t="shared" si="84"/>
        <v>9472.5</v>
      </c>
      <c r="G176" s="90">
        <f t="shared" si="84"/>
        <v>9472.5</v>
      </c>
      <c r="H176" s="90">
        <f t="shared" si="84"/>
        <v>9472.5</v>
      </c>
      <c r="I176" s="90">
        <f t="shared" si="84"/>
        <v>9472.5</v>
      </c>
      <c r="J176" s="90">
        <f t="shared" si="84"/>
        <v>9472.5</v>
      </c>
      <c r="K176" s="97"/>
    </row>
    <row r="177" spans="1:12" ht="15" customHeight="1">
      <c r="A177" s="96"/>
      <c r="B177" s="95" t="s">
        <v>5</v>
      </c>
      <c r="C177" s="71">
        <f>SUM(D177:J177)</f>
        <v>0</v>
      </c>
      <c r="D177" s="71">
        <f>SUM(D195)</f>
        <v>0</v>
      </c>
      <c r="E177" s="71">
        <f t="shared" ref="E177:J177" si="85">SUM(E195)</f>
        <v>0</v>
      </c>
      <c r="F177" s="71">
        <f t="shared" si="85"/>
        <v>0</v>
      </c>
      <c r="G177" s="71">
        <f t="shared" si="85"/>
        <v>0</v>
      </c>
      <c r="H177" s="71">
        <f t="shared" si="85"/>
        <v>0</v>
      </c>
      <c r="I177" s="71">
        <f t="shared" si="85"/>
        <v>0</v>
      </c>
      <c r="J177" s="71">
        <f t="shared" si="85"/>
        <v>0</v>
      </c>
      <c r="K177" s="97"/>
      <c r="L177" s="69"/>
    </row>
    <row r="178" spans="1:12" ht="10.5" customHeight="1">
      <c r="A178" s="89"/>
      <c r="B178" s="95" t="s">
        <v>95</v>
      </c>
      <c r="C178" s="71">
        <f>SUM(D178:J178)</f>
        <v>0</v>
      </c>
      <c r="D178" s="71">
        <f>SUM(D196)</f>
        <v>0</v>
      </c>
      <c r="E178" s="71">
        <f t="shared" ref="E178:J178" si="86">SUM(E196)</f>
        <v>0</v>
      </c>
      <c r="F178" s="71">
        <f t="shared" si="86"/>
        <v>0</v>
      </c>
      <c r="G178" s="71">
        <f t="shared" si="86"/>
        <v>0</v>
      </c>
      <c r="H178" s="71">
        <f t="shared" si="86"/>
        <v>0</v>
      </c>
      <c r="I178" s="71">
        <f t="shared" si="86"/>
        <v>0</v>
      </c>
      <c r="J178" s="71">
        <f t="shared" si="86"/>
        <v>0</v>
      </c>
      <c r="K178" s="89"/>
    </row>
    <row r="179" spans="1:12">
      <c r="A179" s="74"/>
      <c r="B179" s="94" t="s">
        <v>4</v>
      </c>
      <c r="C179" s="71">
        <f>SUM(D179:J179)</f>
        <v>64356.1</v>
      </c>
      <c r="D179" s="71">
        <f t="shared" ref="D179:J179" si="87">D182+D185+D188+D191+D194</f>
        <v>7972</v>
      </c>
      <c r="E179" s="71">
        <f t="shared" si="87"/>
        <v>9021.6</v>
      </c>
      <c r="F179" s="71">
        <f t="shared" si="87"/>
        <v>9472.5</v>
      </c>
      <c r="G179" s="71">
        <f t="shared" si="87"/>
        <v>9472.5</v>
      </c>
      <c r="H179" s="71">
        <f t="shared" si="87"/>
        <v>9472.5</v>
      </c>
      <c r="I179" s="71">
        <f t="shared" si="87"/>
        <v>9472.5</v>
      </c>
      <c r="J179" s="71">
        <f t="shared" si="87"/>
        <v>9472.5</v>
      </c>
      <c r="K179" s="93"/>
    </row>
    <row r="180" spans="1:12" ht="28.5" customHeight="1">
      <c r="A180" s="128" t="s">
        <v>64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30"/>
    </row>
    <row r="181" spans="1:12">
      <c r="A181" s="13"/>
      <c r="B181" s="15" t="s">
        <v>19</v>
      </c>
      <c r="C181" s="31">
        <f>SUM(C182)</f>
        <v>7119.5999999999995</v>
      </c>
      <c r="D181" s="31">
        <f>SUM(D182)</f>
        <v>422</v>
      </c>
      <c r="E181" s="31">
        <f t="shared" ref="E181:J181" si="88">SUM(E182)</f>
        <v>1081.5999999999999</v>
      </c>
      <c r="F181" s="31">
        <f t="shared" si="88"/>
        <v>1123.2</v>
      </c>
      <c r="G181" s="31">
        <f t="shared" si="88"/>
        <v>1123.2</v>
      </c>
      <c r="H181" s="31">
        <f t="shared" si="88"/>
        <v>1123.2</v>
      </c>
      <c r="I181" s="31">
        <f t="shared" si="88"/>
        <v>1123.2</v>
      </c>
      <c r="J181" s="31">
        <f t="shared" si="88"/>
        <v>1123.2</v>
      </c>
      <c r="K181" s="134">
        <v>44</v>
      </c>
    </row>
    <row r="182" spans="1:12">
      <c r="A182" s="11"/>
      <c r="B182" s="16" t="s">
        <v>4</v>
      </c>
      <c r="C182" s="34">
        <f>SUM(D182:J182)</f>
        <v>7119.5999999999995</v>
      </c>
      <c r="D182" s="32">
        <v>422</v>
      </c>
      <c r="E182" s="32">
        <v>1081.5999999999999</v>
      </c>
      <c r="F182" s="32">
        <v>1123.2</v>
      </c>
      <c r="G182" s="32">
        <f>SUM(F182)</f>
        <v>1123.2</v>
      </c>
      <c r="H182" s="32">
        <f>SUM(G182)</f>
        <v>1123.2</v>
      </c>
      <c r="I182" s="32">
        <f>SUM(H182)</f>
        <v>1123.2</v>
      </c>
      <c r="J182" s="32">
        <f>SUM(I182)</f>
        <v>1123.2</v>
      </c>
      <c r="K182" s="135"/>
    </row>
    <row r="183" spans="1:12" ht="24.75" customHeight="1">
      <c r="A183" s="128" t="s">
        <v>65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30"/>
    </row>
    <row r="184" spans="1:12">
      <c r="A184" s="13"/>
      <c r="B184" s="15" t="s">
        <v>19</v>
      </c>
      <c r="C184" s="37">
        <f>SUM(D184:J184)</f>
        <v>11344</v>
      </c>
      <c r="D184" s="31">
        <f>SUM(D185)</f>
        <v>1500</v>
      </c>
      <c r="E184" s="31">
        <f t="shared" ref="E184:J184" si="89">SUM(E185)</f>
        <v>1575</v>
      </c>
      <c r="F184" s="31">
        <f t="shared" si="89"/>
        <v>1653.8</v>
      </c>
      <c r="G184" s="31">
        <f t="shared" si="89"/>
        <v>1653.8</v>
      </c>
      <c r="H184" s="31">
        <f t="shared" si="89"/>
        <v>1653.8</v>
      </c>
      <c r="I184" s="31">
        <f t="shared" si="89"/>
        <v>1653.8</v>
      </c>
      <c r="J184" s="31">
        <f t="shared" si="89"/>
        <v>1653.8</v>
      </c>
      <c r="K184" s="134">
        <v>46</v>
      </c>
    </row>
    <row r="185" spans="1:12">
      <c r="A185" s="11"/>
      <c r="B185" s="16" t="s">
        <v>4</v>
      </c>
      <c r="C185" s="34">
        <f>SUM(D185:J185)</f>
        <v>11344</v>
      </c>
      <c r="D185" s="32">
        <v>1500</v>
      </c>
      <c r="E185" s="32">
        <v>1575</v>
      </c>
      <c r="F185" s="32">
        <v>1653.8</v>
      </c>
      <c r="G185" s="32">
        <f>SUM(F185)</f>
        <v>1653.8</v>
      </c>
      <c r="H185" s="32">
        <f>SUM(G185)</f>
        <v>1653.8</v>
      </c>
      <c r="I185" s="32">
        <f>SUM(H185)</f>
        <v>1653.8</v>
      </c>
      <c r="J185" s="32">
        <f>SUM(I185)</f>
        <v>1653.8</v>
      </c>
      <c r="K185" s="135"/>
    </row>
    <row r="186" spans="1:12" ht="28.5" customHeight="1">
      <c r="A186" s="128" t="s">
        <v>60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30"/>
    </row>
    <row r="187" spans="1:12">
      <c r="A187" s="13"/>
      <c r="B187" s="15" t="s">
        <v>19</v>
      </c>
      <c r="C187" s="37">
        <f>SUM(D187:J187)</f>
        <v>7562.5</v>
      </c>
      <c r="D187" s="31">
        <f>SUM(D188)</f>
        <v>1000</v>
      </c>
      <c r="E187" s="31">
        <f t="shared" ref="E187:J187" si="90">SUM(E188)</f>
        <v>1050</v>
      </c>
      <c r="F187" s="31">
        <f t="shared" si="90"/>
        <v>1102.5</v>
      </c>
      <c r="G187" s="31">
        <f t="shared" si="90"/>
        <v>1102.5</v>
      </c>
      <c r="H187" s="31">
        <f t="shared" si="90"/>
        <v>1102.5</v>
      </c>
      <c r="I187" s="31">
        <f t="shared" si="90"/>
        <v>1102.5</v>
      </c>
      <c r="J187" s="31">
        <f t="shared" si="90"/>
        <v>1102.5</v>
      </c>
      <c r="K187" s="134">
        <v>46</v>
      </c>
    </row>
    <row r="188" spans="1:12">
      <c r="A188" s="11"/>
      <c r="B188" s="16" t="s">
        <v>4</v>
      </c>
      <c r="C188" s="34">
        <f>SUM(D188:J188)</f>
        <v>7562.5</v>
      </c>
      <c r="D188" s="32">
        <v>1000</v>
      </c>
      <c r="E188" s="32">
        <v>1050</v>
      </c>
      <c r="F188" s="32">
        <v>1102.5</v>
      </c>
      <c r="G188" s="32">
        <f>SUM(F188)</f>
        <v>1102.5</v>
      </c>
      <c r="H188" s="32">
        <f>SUM(G188)</f>
        <v>1102.5</v>
      </c>
      <c r="I188" s="32">
        <f>SUM(H188)</f>
        <v>1102.5</v>
      </c>
      <c r="J188" s="32">
        <f>SUM(I188)</f>
        <v>1102.5</v>
      </c>
      <c r="K188" s="135"/>
    </row>
    <row r="189" spans="1:12" ht="24" customHeight="1">
      <c r="A189" s="128" t="s">
        <v>61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30"/>
    </row>
    <row r="190" spans="1:12">
      <c r="A190" s="13"/>
      <c r="B190" s="15" t="s">
        <v>19</v>
      </c>
      <c r="C190" s="31">
        <f>SUM(C191)</f>
        <v>9830</v>
      </c>
      <c r="D190" s="31">
        <f>SUM(D191)</f>
        <v>1300</v>
      </c>
      <c r="E190" s="31">
        <f t="shared" ref="E190:J190" si="91">SUM(E191)</f>
        <v>1365</v>
      </c>
      <c r="F190" s="31">
        <f t="shared" si="91"/>
        <v>1433</v>
      </c>
      <c r="G190" s="31">
        <f t="shared" si="91"/>
        <v>1433</v>
      </c>
      <c r="H190" s="31">
        <f t="shared" si="91"/>
        <v>1433</v>
      </c>
      <c r="I190" s="31">
        <f t="shared" si="91"/>
        <v>1433</v>
      </c>
      <c r="J190" s="31">
        <f t="shared" si="91"/>
        <v>1433</v>
      </c>
      <c r="K190" s="134">
        <v>46</v>
      </c>
    </row>
    <row r="191" spans="1:12">
      <c r="A191" s="11"/>
      <c r="B191" s="16" t="s">
        <v>4</v>
      </c>
      <c r="C191" s="34">
        <f>SUM(D191:J191)</f>
        <v>9830</v>
      </c>
      <c r="D191" s="32">
        <v>1300</v>
      </c>
      <c r="E191" s="32">
        <v>1365</v>
      </c>
      <c r="F191" s="32">
        <v>1433</v>
      </c>
      <c r="G191" s="32">
        <f>SUM(F191)</f>
        <v>1433</v>
      </c>
      <c r="H191" s="32">
        <f>SUM(G191)</f>
        <v>1433</v>
      </c>
      <c r="I191" s="32">
        <f>SUM(H191)</f>
        <v>1433</v>
      </c>
      <c r="J191" s="32">
        <f>SUM(I191)</f>
        <v>1433</v>
      </c>
      <c r="K191" s="136"/>
    </row>
    <row r="192" spans="1:12" ht="14.25" customHeight="1">
      <c r="A192" s="122" t="s">
        <v>89</v>
      </c>
      <c r="B192" s="123"/>
      <c r="C192" s="123"/>
      <c r="D192" s="123"/>
      <c r="E192" s="123"/>
      <c r="F192" s="123"/>
      <c r="G192" s="123"/>
      <c r="H192" s="123"/>
      <c r="I192" s="123"/>
      <c r="J192" s="123"/>
      <c r="K192" s="124"/>
    </row>
    <row r="193" spans="1:172" ht="15.75" customHeight="1">
      <c r="A193" s="66"/>
      <c r="B193" s="35" t="s">
        <v>19</v>
      </c>
      <c r="C193" s="33">
        <f>SUM(C194:C196)</f>
        <v>28500</v>
      </c>
      <c r="D193" s="33">
        <f>SUM(D194:D196)</f>
        <v>3750</v>
      </c>
      <c r="E193" s="33">
        <f t="shared" ref="E193:J193" si="92">SUM(E194:E196)</f>
        <v>3950</v>
      </c>
      <c r="F193" s="33">
        <f t="shared" si="92"/>
        <v>4160</v>
      </c>
      <c r="G193" s="33">
        <f t="shared" si="92"/>
        <v>4160</v>
      </c>
      <c r="H193" s="33">
        <f t="shared" si="92"/>
        <v>4160</v>
      </c>
      <c r="I193" s="33">
        <f t="shared" si="92"/>
        <v>4160</v>
      </c>
      <c r="J193" s="33">
        <f t="shared" si="92"/>
        <v>4160</v>
      </c>
      <c r="K193" s="134">
        <v>45</v>
      </c>
    </row>
    <row r="194" spans="1:172" ht="15" customHeight="1">
      <c r="A194" s="66"/>
      <c r="B194" s="36" t="s">
        <v>4</v>
      </c>
      <c r="C194" s="34">
        <f>SUM(D194:J194)</f>
        <v>28500</v>
      </c>
      <c r="D194" s="32">
        <v>3750</v>
      </c>
      <c r="E194" s="32">
        <v>3950</v>
      </c>
      <c r="F194" s="32">
        <v>4160</v>
      </c>
      <c r="G194" s="32">
        <v>4160</v>
      </c>
      <c r="H194" s="32">
        <v>4160</v>
      </c>
      <c r="I194" s="32">
        <v>4160</v>
      </c>
      <c r="J194" s="32">
        <v>4160</v>
      </c>
      <c r="K194" s="135"/>
    </row>
    <row r="195" spans="1:172">
      <c r="A195" s="66"/>
      <c r="B195" s="36" t="s">
        <v>5</v>
      </c>
      <c r="C195" s="34">
        <f>SUM(D195:J195)</f>
        <v>0</v>
      </c>
      <c r="D195" s="32">
        <v>0</v>
      </c>
      <c r="E195" s="32">
        <v>0</v>
      </c>
      <c r="F195" s="32">
        <v>0</v>
      </c>
      <c r="G195" s="32">
        <f>F195*1</f>
        <v>0</v>
      </c>
      <c r="H195" s="32">
        <f>G195*1</f>
        <v>0</v>
      </c>
      <c r="I195" s="32">
        <f>H195*1</f>
        <v>0</v>
      </c>
      <c r="J195" s="32">
        <f>I195*1</f>
        <v>0</v>
      </c>
      <c r="K195" s="135"/>
    </row>
    <row r="196" spans="1:172">
      <c r="A196" s="65"/>
      <c r="B196" s="36" t="s">
        <v>96</v>
      </c>
      <c r="C196" s="34">
        <f>SUM(D196:J196)</f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136"/>
    </row>
    <row r="197" spans="1:172" ht="12.75" customHeight="1">
      <c r="A197" s="153" t="s">
        <v>82</v>
      </c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</row>
    <row r="198" spans="1:172" s="8" customFormat="1" ht="27">
      <c r="A198" s="74"/>
      <c r="B198" s="73" t="s">
        <v>46</v>
      </c>
      <c r="C198" s="90">
        <f>SUM(C199)</f>
        <v>8819.9</v>
      </c>
      <c r="D198" s="90">
        <f>SUM(D199)</f>
        <v>1205</v>
      </c>
      <c r="E198" s="90">
        <f t="shared" ref="E198:J198" si="93">SUM(E199)</f>
        <v>1422.4</v>
      </c>
      <c r="F198" s="90">
        <f t="shared" si="93"/>
        <v>1238.4999999999998</v>
      </c>
      <c r="G198" s="90">
        <f t="shared" si="93"/>
        <v>1238.4999999999998</v>
      </c>
      <c r="H198" s="90">
        <f t="shared" si="93"/>
        <v>1238.4999999999998</v>
      </c>
      <c r="I198" s="90">
        <f t="shared" si="93"/>
        <v>1238.4999999999998</v>
      </c>
      <c r="J198" s="90">
        <f t="shared" si="93"/>
        <v>1238.4999999999998</v>
      </c>
      <c r="K198" s="77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</row>
    <row r="199" spans="1:172" s="8" customFormat="1">
      <c r="A199" s="74"/>
      <c r="B199" s="70" t="s">
        <v>4</v>
      </c>
      <c r="C199" s="71">
        <f>SUM(D199:J199)</f>
        <v>8819.9</v>
      </c>
      <c r="D199" s="71">
        <f>SUM(D211)</f>
        <v>1205</v>
      </c>
      <c r="E199" s="71">
        <f t="shared" ref="E199:J199" si="94">SUM(E211)</f>
        <v>1422.4</v>
      </c>
      <c r="F199" s="71">
        <f t="shared" si="94"/>
        <v>1238.4999999999998</v>
      </c>
      <c r="G199" s="71">
        <f t="shared" si="94"/>
        <v>1238.4999999999998</v>
      </c>
      <c r="H199" s="71">
        <f t="shared" si="94"/>
        <v>1238.4999999999998</v>
      </c>
      <c r="I199" s="71">
        <f t="shared" si="94"/>
        <v>1238.4999999999998</v>
      </c>
      <c r="J199" s="71">
        <f t="shared" si="94"/>
        <v>1238.4999999999998</v>
      </c>
      <c r="K199" s="75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</row>
    <row r="200" spans="1:172" ht="12.75" customHeight="1">
      <c r="A200" s="113" t="s">
        <v>10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5"/>
    </row>
    <row r="201" spans="1:172" ht="40.5">
      <c r="A201" s="74"/>
      <c r="B201" s="73" t="s">
        <v>38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6">
        <v>0</v>
      </c>
      <c r="J201" s="86">
        <v>0</v>
      </c>
      <c r="K201" s="87"/>
    </row>
    <row r="202" spans="1:172">
      <c r="A202" s="74"/>
      <c r="B202" s="70" t="s">
        <v>4</v>
      </c>
      <c r="C202" s="88">
        <v>0</v>
      </c>
      <c r="D202" s="88">
        <v>0</v>
      </c>
      <c r="E202" s="88">
        <v>0</v>
      </c>
      <c r="F202" s="88">
        <v>0</v>
      </c>
      <c r="G202" s="88">
        <v>0</v>
      </c>
      <c r="H202" s="88">
        <v>0</v>
      </c>
      <c r="I202" s="88">
        <v>0</v>
      </c>
      <c r="J202" s="88">
        <v>0</v>
      </c>
      <c r="K202" s="75"/>
    </row>
    <row r="203" spans="1:172" ht="12.75" customHeight="1">
      <c r="A203" s="116" t="s">
        <v>11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8"/>
    </row>
    <row r="204" spans="1:172" ht="54">
      <c r="A204" s="11"/>
      <c r="B204" s="15" t="s">
        <v>40</v>
      </c>
      <c r="C204" s="105">
        <f>SUM(C205)</f>
        <v>0</v>
      </c>
      <c r="D204" s="105">
        <f t="shared" ref="D204:J204" si="95">SUM(D205)</f>
        <v>0</v>
      </c>
      <c r="E204" s="105">
        <f t="shared" si="95"/>
        <v>0</v>
      </c>
      <c r="F204" s="105">
        <f t="shared" si="95"/>
        <v>0</v>
      </c>
      <c r="G204" s="105">
        <f t="shared" si="95"/>
        <v>0</v>
      </c>
      <c r="H204" s="105">
        <f t="shared" si="95"/>
        <v>0</v>
      </c>
      <c r="I204" s="105">
        <f t="shared" si="95"/>
        <v>0</v>
      </c>
      <c r="J204" s="105">
        <f t="shared" si="95"/>
        <v>0</v>
      </c>
      <c r="K204" s="1"/>
    </row>
    <row r="205" spans="1:172">
      <c r="A205" s="11"/>
      <c r="B205" s="22" t="s">
        <v>4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6"/>
    </row>
    <row r="206" spans="1:172" ht="12" customHeight="1">
      <c r="A206" s="116" t="s">
        <v>12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8"/>
    </row>
    <row r="207" spans="1:172">
      <c r="A207" s="13"/>
      <c r="B207" s="15" t="s">
        <v>9</v>
      </c>
      <c r="C207" s="27"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13"/>
    </row>
    <row r="208" spans="1:172">
      <c r="A208" s="11"/>
      <c r="B208" s="22" t="s">
        <v>4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1"/>
    </row>
    <row r="209" spans="1:11" ht="15" customHeight="1">
      <c r="A209" s="113" t="s">
        <v>22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5"/>
    </row>
    <row r="210" spans="1:11">
      <c r="A210" s="89"/>
      <c r="B210" s="73" t="s">
        <v>9</v>
      </c>
      <c r="C210" s="90">
        <f>SUM(C211)</f>
        <v>8819.9</v>
      </c>
      <c r="D210" s="90">
        <f>SUM(D211)</f>
        <v>1205</v>
      </c>
      <c r="E210" s="90">
        <f t="shared" ref="E210:J210" si="96">SUM(E211)</f>
        <v>1422.4</v>
      </c>
      <c r="F210" s="90">
        <f t="shared" si="96"/>
        <v>1238.4999999999998</v>
      </c>
      <c r="G210" s="90">
        <f t="shared" si="96"/>
        <v>1238.4999999999998</v>
      </c>
      <c r="H210" s="90">
        <f t="shared" si="96"/>
        <v>1238.4999999999998</v>
      </c>
      <c r="I210" s="90">
        <f t="shared" si="96"/>
        <v>1238.4999999999998</v>
      </c>
      <c r="J210" s="90">
        <f t="shared" si="96"/>
        <v>1238.4999999999998</v>
      </c>
      <c r="K210" s="98"/>
    </row>
    <row r="211" spans="1:11">
      <c r="A211" s="74"/>
      <c r="B211" s="94" t="s">
        <v>4</v>
      </c>
      <c r="C211" s="71">
        <f>SUM(D211:J211)</f>
        <v>8819.9</v>
      </c>
      <c r="D211" s="71">
        <f t="shared" ref="D211:J211" si="97">SUM(D214+D229)</f>
        <v>1205</v>
      </c>
      <c r="E211" s="71">
        <f t="shared" si="97"/>
        <v>1422.4</v>
      </c>
      <c r="F211" s="71">
        <f t="shared" si="97"/>
        <v>1238.4999999999998</v>
      </c>
      <c r="G211" s="71">
        <f t="shared" si="97"/>
        <v>1238.4999999999998</v>
      </c>
      <c r="H211" s="71">
        <f t="shared" si="97"/>
        <v>1238.4999999999998</v>
      </c>
      <c r="I211" s="71">
        <f t="shared" si="97"/>
        <v>1238.4999999999998</v>
      </c>
      <c r="J211" s="71">
        <f t="shared" si="97"/>
        <v>1238.4999999999998</v>
      </c>
      <c r="K211" s="75"/>
    </row>
    <row r="212" spans="1:11" ht="15" customHeight="1">
      <c r="A212" s="122" t="s">
        <v>88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30"/>
    </row>
    <row r="213" spans="1:11">
      <c r="A213" s="13"/>
      <c r="B213" s="15" t="s">
        <v>41</v>
      </c>
      <c r="C213" s="23">
        <f>SUM(C214)</f>
        <v>8441.9</v>
      </c>
      <c r="D213" s="31">
        <f>SUM(D214)</f>
        <v>1155</v>
      </c>
      <c r="E213" s="23">
        <f t="shared" ref="E213:J213" si="98">SUM(E214)</f>
        <v>1369.9</v>
      </c>
      <c r="F213" s="23">
        <f t="shared" si="98"/>
        <v>1183.3999999999999</v>
      </c>
      <c r="G213" s="23">
        <f t="shared" si="98"/>
        <v>1183.3999999999999</v>
      </c>
      <c r="H213" s="23">
        <f t="shared" si="98"/>
        <v>1183.3999999999999</v>
      </c>
      <c r="I213" s="23">
        <f t="shared" si="98"/>
        <v>1183.3999999999999</v>
      </c>
      <c r="J213" s="23">
        <f t="shared" si="98"/>
        <v>1183.3999999999999</v>
      </c>
      <c r="K213" s="134" t="s">
        <v>100</v>
      </c>
    </row>
    <row r="214" spans="1:11">
      <c r="A214" s="11"/>
      <c r="B214" s="16" t="s">
        <v>4</v>
      </c>
      <c r="C214" s="30">
        <f>SUM(D214:J214)</f>
        <v>8441.9</v>
      </c>
      <c r="D214" s="29">
        <f>SUM(D217+D220+D223+D226)</f>
        <v>1155</v>
      </c>
      <c r="E214" s="29">
        <f t="shared" ref="E214:J214" si="99">SUM(E217+E220+E223+E226)</f>
        <v>1369.9</v>
      </c>
      <c r="F214" s="29">
        <f t="shared" si="99"/>
        <v>1183.3999999999999</v>
      </c>
      <c r="G214" s="29">
        <f t="shared" si="99"/>
        <v>1183.3999999999999</v>
      </c>
      <c r="H214" s="29">
        <f t="shared" si="99"/>
        <v>1183.3999999999999</v>
      </c>
      <c r="I214" s="29">
        <f t="shared" si="99"/>
        <v>1183.3999999999999</v>
      </c>
      <c r="J214" s="29">
        <f t="shared" si="99"/>
        <v>1183.3999999999999</v>
      </c>
      <c r="K214" s="136"/>
    </row>
    <row r="215" spans="1:11" ht="15" customHeight="1">
      <c r="A215" s="131" t="s">
        <v>68</v>
      </c>
      <c r="B215" s="132"/>
      <c r="C215" s="132"/>
      <c r="D215" s="132"/>
      <c r="E215" s="132"/>
      <c r="F215" s="132"/>
      <c r="G215" s="132"/>
      <c r="H215" s="132"/>
      <c r="I215" s="132"/>
      <c r="J215" s="132"/>
      <c r="K215" s="133"/>
    </row>
    <row r="216" spans="1:11">
      <c r="A216" s="5"/>
      <c r="B216" s="51" t="s">
        <v>67</v>
      </c>
      <c r="C216" s="52">
        <f>SUM(C217)</f>
        <v>204.40000000000003</v>
      </c>
      <c r="D216" s="53">
        <f>SUM(D217)</f>
        <v>27</v>
      </c>
      <c r="E216" s="53">
        <f t="shared" ref="E216:J216" si="100">SUM(E217)</f>
        <v>28.4</v>
      </c>
      <c r="F216" s="53">
        <f t="shared" si="100"/>
        <v>29.8</v>
      </c>
      <c r="G216" s="53">
        <f t="shared" si="100"/>
        <v>29.8</v>
      </c>
      <c r="H216" s="53">
        <f t="shared" si="100"/>
        <v>29.8</v>
      </c>
      <c r="I216" s="53">
        <f t="shared" si="100"/>
        <v>29.8</v>
      </c>
      <c r="J216" s="53">
        <f t="shared" si="100"/>
        <v>29.8</v>
      </c>
      <c r="K216" s="134">
        <v>50</v>
      </c>
    </row>
    <row r="217" spans="1:11">
      <c r="A217" s="5"/>
      <c r="B217" s="16" t="s">
        <v>4</v>
      </c>
      <c r="C217" s="30">
        <f>SUM(D217:J217)</f>
        <v>204.40000000000003</v>
      </c>
      <c r="D217" s="29">
        <v>27</v>
      </c>
      <c r="E217" s="29">
        <v>28.4</v>
      </c>
      <c r="F217" s="29">
        <v>29.8</v>
      </c>
      <c r="G217" s="29">
        <f>SUM(F217)</f>
        <v>29.8</v>
      </c>
      <c r="H217" s="29">
        <f>SUM(G217)</f>
        <v>29.8</v>
      </c>
      <c r="I217" s="29">
        <f>SUM(H217)</f>
        <v>29.8</v>
      </c>
      <c r="J217" s="29">
        <f>SUM(I217)</f>
        <v>29.8</v>
      </c>
      <c r="K217" s="136"/>
    </row>
    <row r="218" spans="1:11" ht="15" customHeight="1">
      <c r="A218" s="157" t="s">
        <v>69</v>
      </c>
      <c r="B218" s="158"/>
      <c r="C218" s="158"/>
      <c r="D218" s="158"/>
      <c r="E218" s="158"/>
      <c r="F218" s="158"/>
      <c r="G218" s="158"/>
      <c r="H218" s="158"/>
      <c r="I218" s="158"/>
      <c r="J218" s="158"/>
      <c r="K218" s="159"/>
    </row>
    <row r="219" spans="1:11">
      <c r="A219" s="5"/>
      <c r="B219" s="51" t="s">
        <v>67</v>
      </c>
      <c r="C219" s="52">
        <f>SUM(C220)</f>
        <v>983</v>
      </c>
      <c r="D219" s="53">
        <f>SUM(D220)</f>
        <v>130</v>
      </c>
      <c r="E219" s="53">
        <f t="shared" ref="E219:J219" si="101">SUM(E220)</f>
        <v>136.5</v>
      </c>
      <c r="F219" s="53">
        <f t="shared" si="101"/>
        <v>143.30000000000001</v>
      </c>
      <c r="G219" s="53">
        <f t="shared" si="101"/>
        <v>143.30000000000001</v>
      </c>
      <c r="H219" s="53">
        <f t="shared" si="101"/>
        <v>143.30000000000001</v>
      </c>
      <c r="I219" s="53">
        <f t="shared" si="101"/>
        <v>143.30000000000001</v>
      </c>
      <c r="J219" s="53">
        <f t="shared" si="101"/>
        <v>143.30000000000001</v>
      </c>
      <c r="K219" s="134">
        <v>51</v>
      </c>
    </row>
    <row r="220" spans="1:11">
      <c r="A220" s="5"/>
      <c r="B220" s="16" t="s">
        <v>4</v>
      </c>
      <c r="C220" s="30">
        <f>SUM(D220:J220)</f>
        <v>983</v>
      </c>
      <c r="D220" s="29">
        <v>130</v>
      </c>
      <c r="E220" s="29">
        <v>136.5</v>
      </c>
      <c r="F220" s="29">
        <v>143.30000000000001</v>
      </c>
      <c r="G220" s="29">
        <f>SUM(F220)</f>
        <v>143.30000000000001</v>
      </c>
      <c r="H220" s="29">
        <f>SUM(G220)</f>
        <v>143.30000000000001</v>
      </c>
      <c r="I220" s="29">
        <f>SUM(H220)</f>
        <v>143.30000000000001</v>
      </c>
      <c r="J220" s="29">
        <f>SUM(I220)</f>
        <v>143.30000000000001</v>
      </c>
      <c r="K220" s="136"/>
    </row>
    <row r="221" spans="1:11">
      <c r="A221" s="150" t="s">
        <v>70</v>
      </c>
      <c r="B221" s="151"/>
      <c r="C221" s="151"/>
      <c r="D221" s="151"/>
      <c r="E221" s="151"/>
      <c r="F221" s="151"/>
      <c r="G221" s="151"/>
      <c r="H221" s="151"/>
      <c r="I221" s="151"/>
      <c r="J221" s="151"/>
      <c r="K221" s="152"/>
    </row>
    <row r="222" spans="1:11">
      <c r="A222" s="5"/>
      <c r="B222" s="51" t="s">
        <v>67</v>
      </c>
      <c r="C222" s="52">
        <f>SUM(C223)</f>
        <v>6498</v>
      </c>
      <c r="D222" s="53">
        <f>SUM(D223)</f>
        <v>898</v>
      </c>
      <c r="E222" s="53">
        <f t="shared" ref="E222:J222" si="102">SUM(E223)</f>
        <v>1100</v>
      </c>
      <c r="F222" s="53">
        <f t="shared" si="102"/>
        <v>900</v>
      </c>
      <c r="G222" s="53">
        <f t="shared" si="102"/>
        <v>900</v>
      </c>
      <c r="H222" s="53">
        <f t="shared" si="102"/>
        <v>900</v>
      </c>
      <c r="I222" s="53">
        <f t="shared" si="102"/>
        <v>900</v>
      </c>
      <c r="J222" s="53">
        <f t="shared" si="102"/>
        <v>900</v>
      </c>
      <c r="K222" s="134">
        <v>52</v>
      </c>
    </row>
    <row r="223" spans="1:11">
      <c r="A223" s="5"/>
      <c r="B223" s="16" t="s">
        <v>4</v>
      </c>
      <c r="C223" s="30">
        <f>SUM(D223:J223)</f>
        <v>6498</v>
      </c>
      <c r="D223" s="29">
        <v>898</v>
      </c>
      <c r="E223" s="29">
        <v>1100</v>
      </c>
      <c r="F223" s="29">
        <v>900</v>
      </c>
      <c r="G223" s="29">
        <f>SUM(F223)</f>
        <v>900</v>
      </c>
      <c r="H223" s="29">
        <f>SUM(G223)</f>
        <v>900</v>
      </c>
      <c r="I223" s="29">
        <f>SUM(H223)</f>
        <v>900</v>
      </c>
      <c r="J223" s="29">
        <f>SUM(I223)</f>
        <v>900</v>
      </c>
      <c r="K223" s="136"/>
    </row>
    <row r="224" spans="1:11">
      <c r="A224" s="150" t="s">
        <v>71</v>
      </c>
      <c r="B224" s="151"/>
      <c r="C224" s="151"/>
      <c r="D224" s="151"/>
      <c r="E224" s="151"/>
      <c r="F224" s="151"/>
      <c r="G224" s="151"/>
      <c r="H224" s="151"/>
      <c r="I224" s="151"/>
      <c r="J224" s="151"/>
      <c r="K224" s="152"/>
    </row>
    <row r="225" spans="1:11">
      <c r="A225" s="5"/>
      <c r="B225" s="51" t="s">
        <v>67</v>
      </c>
      <c r="C225" s="52">
        <f>SUM(C226)</f>
        <v>756.49999999999989</v>
      </c>
      <c r="D225" s="53">
        <f>SUM(D226)</f>
        <v>100</v>
      </c>
      <c r="E225" s="53">
        <f t="shared" ref="E225:J225" si="103">SUM(E226)</f>
        <v>105</v>
      </c>
      <c r="F225" s="53">
        <f t="shared" si="103"/>
        <v>110.3</v>
      </c>
      <c r="G225" s="53">
        <f t="shared" si="103"/>
        <v>110.3</v>
      </c>
      <c r="H225" s="53">
        <f t="shared" si="103"/>
        <v>110.3</v>
      </c>
      <c r="I225" s="53">
        <f t="shared" si="103"/>
        <v>110.3</v>
      </c>
      <c r="J225" s="53">
        <f t="shared" si="103"/>
        <v>110.3</v>
      </c>
      <c r="K225" s="134">
        <v>54</v>
      </c>
    </row>
    <row r="226" spans="1:11">
      <c r="A226" s="5"/>
      <c r="B226" s="16" t="s">
        <v>4</v>
      </c>
      <c r="C226" s="30">
        <f>SUM(D226:J226)</f>
        <v>756.49999999999989</v>
      </c>
      <c r="D226" s="29">
        <v>100</v>
      </c>
      <c r="E226" s="29">
        <v>105</v>
      </c>
      <c r="F226" s="29">
        <v>110.3</v>
      </c>
      <c r="G226" s="29">
        <v>110.3</v>
      </c>
      <c r="H226" s="29">
        <f>SUM(G226)</f>
        <v>110.3</v>
      </c>
      <c r="I226" s="29">
        <f>SUM(H226)</f>
        <v>110.3</v>
      </c>
      <c r="J226" s="29">
        <f>SUM(I226)</f>
        <v>110.3</v>
      </c>
      <c r="K226" s="136"/>
    </row>
    <row r="227" spans="1:11" ht="27.75" customHeight="1">
      <c r="A227" s="122" t="s">
        <v>87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30"/>
    </row>
    <row r="228" spans="1:11">
      <c r="A228" s="13"/>
      <c r="B228" s="15" t="s">
        <v>41</v>
      </c>
      <c r="C228" s="57">
        <f>SUM(C229)</f>
        <v>378.00000000000006</v>
      </c>
      <c r="D228" s="57">
        <f>SUM(D229)</f>
        <v>50</v>
      </c>
      <c r="E228" s="57">
        <f t="shared" ref="E228:J228" si="104">SUM(E229)</f>
        <v>52.5</v>
      </c>
      <c r="F228" s="57">
        <f t="shared" si="104"/>
        <v>55.1</v>
      </c>
      <c r="G228" s="57">
        <f t="shared" si="104"/>
        <v>55.1</v>
      </c>
      <c r="H228" s="57">
        <f t="shared" si="104"/>
        <v>55.1</v>
      </c>
      <c r="I228" s="57">
        <f t="shared" si="104"/>
        <v>55.1</v>
      </c>
      <c r="J228" s="57">
        <f t="shared" si="104"/>
        <v>55.1</v>
      </c>
      <c r="K228" s="134">
        <v>55</v>
      </c>
    </row>
    <row r="229" spans="1:11">
      <c r="A229" s="49"/>
      <c r="B229" s="54" t="s">
        <v>4</v>
      </c>
      <c r="C229" s="56">
        <f>SUM(D229:J229)</f>
        <v>378.00000000000006</v>
      </c>
      <c r="D229" s="56">
        <f>SUM(D232)</f>
        <v>50</v>
      </c>
      <c r="E229" s="56">
        <f t="shared" ref="E229:J229" si="105">SUM(E232)</f>
        <v>52.5</v>
      </c>
      <c r="F229" s="56">
        <f t="shared" si="105"/>
        <v>55.1</v>
      </c>
      <c r="G229" s="56">
        <f t="shared" si="105"/>
        <v>55.1</v>
      </c>
      <c r="H229" s="56">
        <f t="shared" si="105"/>
        <v>55.1</v>
      </c>
      <c r="I229" s="56">
        <f t="shared" si="105"/>
        <v>55.1</v>
      </c>
      <c r="J229" s="56">
        <f t="shared" si="105"/>
        <v>55.1</v>
      </c>
      <c r="K229" s="135"/>
    </row>
    <row r="230" spans="1:11">
      <c r="A230" s="131" t="s">
        <v>76</v>
      </c>
      <c r="B230" s="132"/>
      <c r="C230" s="132"/>
      <c r="D230" s="132"/>
      <c r="E230" s="132"/>
      <c r="F230" s="132"/>
      <c r="G230" s="132"/>
      <c r="H230" s="132"/>
      <c r="I230" s="132"/>
      <c r="J230" s="132"/>
      <c r="K230" s="133"/>
    </row>
    <row r="231" spans="1:11">
      <c r="A231" s="106"/>
      <c r="B231" s="17" t="s">
        <v>41</v>
      </c>
      <c r="C231" s="107">
        <f>SUM(C232)</f>
        <v>378.00000000000006</v>
      </c>
      <c r="D231" s="108">
        <f>SUM(D232)</f>
        <v>50</v>
      </c>
      <c r="E231" s="108">
        <f t="shared" ref="E231:J231" si="106">SUM(E232)</f>
        <v>52.5</v>
      </c>
      <c r="F231" s="108">
        <f t="shared" si="106"/>
        <v>55.1</v>
      </c>
      <c r="G231" s="108">
        <f t="shared" si="106"/>
        <v>55.1</v>
      </c>
      <c r="H231" s="108">
        <f t="shared" si="106"/>
        <v>55.1</v>
      </c>
      <c r="I231" s="108">
        <f t="shared" si="106"/>
        <v>55.1</v>
      </c>
      <c r="J231" s="108">
        <f t="shared" si="106"/>
        <v>55.1</v>
      </c>
      <c r="K231" s="134">
        <v>55</v>
      </c>
    </row>
    <row r="232" spans="1:11">
      <c r="A232" s="5"/>
      <c r="B232" s="16" t="s">
        <v>4</v>
      </c>
      <c r="C232" s="30">
        <f>SUM(D232:J232)</f>
        <v>378.00000000000006</v>
      </c>
      <c r="D232" s="29">
        <v>50</v>
      </c>
      <c r="E232" s="29">
        <v>52.5</v>
      </c>
      <c r="F232" s="29">
        <v>55.1</v>
      </c>
      <c r="G232" s="29">
        <v>55.1</v>
      </c>
      <c r="H232" s="29">
        <f>SUM(G232)</f>
        <v>55.1</v>
      </c>
      <c r="I232" s="29">
        <f>SUM(H232)</f>
        <v>55.1</v>
      </c>
      <c r="J232" s="29">
        <f>SUM(I232)</f>
        <v>55.1</v>
      </c>
      <c r="K232" s="136"/>
    </row>
    <row r="233" spans="1:11" ht="15.75">
      <c r="A233" s="119" t="s">
        <v>83</v>
      </c>
      <c r="B233" s="120"/>
      <c r="C233" s="120"/>
      <c r="D233" s="120"/>
      <c r="E233" s="120"/>
      <c r="F233" s="120"/>
      <c r="G233" s="120"/>
      <c r="H233" s="120"/>
      <c r="I233" s="120"/>
      <c r="J233" s="120"/>
      <c r="K233" s="121"/>
    </row>
    <row r="234" spans="1:11" ht="27">
      <c r="A234" s="74"/>
      <c r="B234" s="73" t="s">
        <v>47</v>
      </c>
      <c r="C234" s="100">
        <f t="shared" ref="C234:J235" si="107">C237+C246</f>
        <v>21946.6</v>
      </c>
      <c r="D234" s="90">
        <f t="shared" si="107"/>
        <v>2902</v>
      </c>
      <c r="E234" s="90">
        <f t="shared" si="107"/>
        <v>3047.1</v>
      </c>
      <c r="F234" s="90">
        <f t="shared" si="107"/>
        <v>3199.5</v>
      </c>
      <c r="G234" s="90">
        <f t="shared" si="107"/>
        <v>3199.5</v>
      </c>
      <c r="H234" s="90">
        <f t="shared" si="107"/>
        <v>3199.5</v>
      </c>
      <c r="I234" s="90">
        <f t="shared" si="107"/>
        <v>3199.5</v>
      </c>
      <c r="J234" s="90">
        <f t="shared" si="107"/>
        <v>3199.5</v>
      </c>
      <c r="K234" s="134">
        <v>59</v>
      </c>
    </row>
    <row r="235" spans="1:11">
      <c r="A235" s="74"/>
      <c r="B235" s="70" t="s">
        <v>4</v>
      </c>
      <c r="C235" s="99">
        <f t="shared" si="107"/>
        <v>21946.6</v>
      </c>
      <c r="D235" s="71">
        <f t="shared" si="107"/>
        <v>2902</v>
      </c>
      <c r="E235" s="71">
        <f t="shared" si="107"/>
        <v>3047.1</v>
      </c>
      <c r="F235" s="71">
        <f t="shared" si="107"/>
        <v>3199.5</v>
      </c>
      <c r="G235" s="71">
        <f t="shared" si="107"/>
        <v>3199.5</v>
      </c>
      <c r="H235" s="71">
        <f t="shared" si="107"/>
        <v>3199.5</v>
      </c>
      <c r="I235" s="71">
        <f t="shared" si="107"/>
        <v>3199.5</v>
      </c>
      <c r="J235" s="71">
        <f t="shared" si="107"/>
        <v>3199.5</v>
      </c>
      <c r="K235" s="136"/>
    </row>
    <row r="236" spans="1:11">
      <c r="A236" s="113" t="s">
        <v>10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5"/>
    </row>
    <row r="237" spans="1:11" ht="40.5">
      <c r="A237" s="74"/>
      <c r="B237" s="73" t="s">
        <v>48</v>
      </c>
      <c r="C237" s="85">
        <v>0</v>
      </c>
      <c r="D237" s="85">
        <v>0</v>
      </c>
      <c r="E237" s="85">
        <v>0</v>
      </c>
      <c r="F237" s="85">
        <v>0</v>
      </c>
      <c r="G237" s="85">
        <v>0</v>
      </c>
      <c r="H237" s="85">
        <v>0</v>
      </c>
      <c r="I237" s="86">
        <v>0</v>
      </c>
      <c r="J237" s="86">
        <v>0</v>
      </c>
      <c r="K237" s="87"/>
    </row>
    <row r="238" spans="1:11">
      <c r="A238" s="74"/>
      <c r="B238" s="70" t="s">
        <v>4</v>
      </c>
      <c r="C238" s="88">
        <v>0</v>
      </c>
      <c r="D238" s="88">
        <v>0</v>
      </c>
      <c r="E238" s="88">
        <v>0</v>
      </c>
      <c r="F238" s="88">
        <v>0</v>
      </c>
      <c r="G238" s="88">
        <v>0</v>
      </c>
      <c r="H238" s="88">
        <v>0</v>
      </c>
      <c r="I238" s="88">
        <v>0</v>
      </c>
      <c r="J238" s="88">
        <v>0</v>
      </c>
      <c r="K238" s="75"/>
    </row>
    <row r="239" spans="1:11">
      <c r="A239" s="116" t="s">
        <v>11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8"/>
    </row>
    <row r="240" spans="1:11" ht="54">
      <c r="A240" s="21"/>
      <c r="B240" s="15" t="s">
        <v>40</v>
      </c>
      <c r="C240" s="28">
        <f t="shared" ref="C240:J240" si="108">SUM(C241)</f>
        <v>0</v>
      </c>
      <c r="D240" s="28">
        <f t="shared" si="108"/>
        <v>0</v>
      </c>
      <c r="E240" s="28">
        <f t="shared" si="108"/>
        <v>0</v>
      </c>
      <c r="F240" s="28">
        <f t="shared" si="108"/>
        <v>0</v>
      </c>
      <c r="G240" s="28">
        <f t="shared" si="108"/>
        <v>0</v>
      </c>
      <c r="H240" s="28">
        <f t="shared" si="108"/>
        <v>0</v>
      </c>
      <c r="I240" s="28">
        <f t="shared" si="108"/>
        <v>0</v>
      </c>
      <c r="J240" s="28">
        <f t="shared" si="108"/>
        <v>0</v>
      </c>
      <c r="K240" s="12"/>
    </row>
    <row r="241" spans="1:14">
      <c r="A241" s="11"/>
      <c r="B241" s="22" t="s">
        <v>4</v>
      </c>
      <c r="C241" s="24">
        <f>SUM(D241:J241)</f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6"/>
    </row>
    <row r="242" spans="1:14">
      <c r="A242" s="116" t="s">
        <v>12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8"/>
    </row>
    <row r="243" spans="1:14">
      <c r="A243" s="13"/>
      <c r="B243" s="15" t="s">
        <v>9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13"/>
    </row>
    <row r="244" spans="1:14">
      <c r="A244" s="11"/>
      <c r="B244" s="22" t="s">
        <v>4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1"/>
    </row>
    <row r="245" spans="1:14">
      <c r="A245" s="113" t="s">
        <v>22</v>
      </c>
      <c r="B245" s="114"/>
      <c r="C245" s="114"/>
      <c r="D245" s="114"/>
      <c r="E245" s="114"/>
      <c r="F245" s="114"/>
      <c r="G245" s="114"/>
      <c r="H245" s="114"/>
      <c r="I245" s="114"/>
      <c r="J245" s="114"/>
      <c r="K245" s="115"/>
    </row>
    <row r="246" spans="1:14">
      <c r="A246" s="89"/>
      <c r="B246" s="73" t="s">
        <v>9</v>
      </c>
      <c r="C246" s="90">
        <f t="shared" ref="C246:J246" si="109">SUM(C247)</f>
        <v>21946.6</v>
      </c>
      <c r="D246" s="90">
        <f t="shared" si="109"/>
        <v>2902</v>
      </c>
      <c r="E246" s="90">
        <f t="shared" si="109"/>
        <v>3047.1</v>
      </c>
      <c r="F246" s="90">
        <f t="shared" si="109"/>
        <v>3199.5</v>
      </c>
      <c r="G246" s="90">
        <f t="shared" si="109"/>
        <v>3199.5</v>
      </c>
      <c r="H246" s="90">
        <f t="shared" si="109"/>
        <v>3199.5</v>
      </c>
      <c r="I246" s="90">
        <f t="shared" si="109"/>
        <v>3199.5</v>
      </c>
      <c r="J246" s="90">
        <f t="shared" si="109"/>
        <v>3199.5</v>
      </c>
      <c r="K246" s="98"/>
    </row>
    <row r="247" spans="1:14">
      <c r="A247" s="74"/>
      <c r="B247" s="94" t="s">
        <v>4</v>
      </c>
      <c r="C247" s="71">
        <f>SUM(D247:J247)</f>
        <v>21946.6</v>
      </c>
      <c r="D247" s="71">
        <f>SUM(D250)</f>
        <v>2902</v>
      </c>
      <c r="E247" s="71">
        <f t="shared" ref="E247:J247" si="110">SUM(E250)</f>
        <v>3047.1</v>
      </c>
      <c r="F247" s="71">
        <f t="shared" si="110"/>
        <v>3199.5</v>
      </c>
      <c r="G247" s="71">
        <f t="shared" si="110"/>
        <v>3199.5</v>
      </c>
      <c r="H247" s="71">
        <f t="shared" si="110"/>
        <v>3199.5</v>
      </c>
      <c r="I247" s="71">
        <f t="shared" si="110"/>
        <v>3199.5</v>
      </c>
      <c r="J247" s="71">
        <f t="shared" si="110"/>
        <v>3199.5</v>
      </c>
      <c r="K247" s="75"/>
    </row>
    <row r="248" spans="1:14">
      <c r="A248" s="122" t="s">
        <v>103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30"/>
    </row>
    <row r="249" spans="1:14">
      <c r="A249" s="13"/>
      <c r="B249" s="35" t="s">
        <v>19</v>
      </c>
      <c r="C249" s="33">
        <f t="shared" ref="C249:J249" si="111">SUM(C250:C250)</f>
        <v>21946.6</v>
      </c>
      <c r="D249" s="33">
        <f t="shared" si="111"/>
        <v>2902</v>
      </c>
      <c r="E249" s="33">
        <f t="shared" si="111"/>
        <v>3047.1</v>
      </c>
      <c r="F249" s="33">
        <f t="shared" si="111"/>
        <v>3199.5</v>
      </c>
      <c r="G249" s="33">
        <f t="shared" si="111"/>
        <v>3199.5</v>
      </c>
      <c r="H249" s="33">
        <f t="shared" si="111"/>
        <v>3199.5</v>
      </c>
      <c r="I249" s="33">
        <f t="shared" si="111"/>
        <v>3199.5</v>
      </c>
      <c r="J249" s="33">
        <f t="shared" si="111"/>
        <v>3199.5</v>
      </c>
      <c r="K249" s="134">
        <v>59</v>
      </c>
    </row>
    <row r="250" spans="1:14">
      <c r="A250" s="11"/>
      <c r="B250" s="36" t="s">
        <v>4</v>
      </c>
      <c r="C250" s="40">
        <f>SUM(D250:J250)</f>
        <v>21946.6</v>
      </c>
      <c r="D250" s="40">
        <v>2902</v>
      </c>
      <c r="E250" s="40">
        <v>3047.1</v>
      </c>
      <c r="F250" s="40">
        <v>3199.5</v>
      </c>
      <c r="G250" s="40">
        <f>SUM(F250)</f>
        <v>3199.5</v>
      </c>
      <c r="H250" s="40">
        <f>SUM(G250)</f>
        <v>3199.5</v>
      </c>
      <c r="I250" s="40">
        <f>SUM(H250)</f>
        <v>3199.5</v>
      </c>
      <c r="J250" s="40">
        <f>SUM(I250)</f>
        <v>3199.5</v>
      </c>
      <c r="K250" s="136"/>
    </row>
    <row r="251" spans="1:14" ht="47.25" customHeight="1">
      <c r="A251" s="119" t="s">
        <v>94</v>
      </c>
      <c r="B251" s="120"/>
      <c r="C251" s="120"/>
      <c r="D251" s="120"/>
      <c r="E251" s="120"/>
      <c r="F251" s="120"/>
      <c r="G251" s="120"/>
      <c r="H251" s="120"/>
      <c r="I251" s="120"/>
      <c r="J251" s="120"/>
      <c r="K251" s="121"/>
    </row>
    <row r="252" spans="1:14" ht="27">
      <c r="A252" s="74"/>
      <c r="B252" s="73" t="s">
        <v>49</v>
      </c>
      <c r="C252" s="90">
        <f>SUM(C253:C254)</f>
        <v>73609.8</v>
      </c>
      <c r="D252" s="90">
        <f>SUM(D253:D254)</f>
        <v>9879.7999999999993</v>
      </c>
      <c r="E252" s="90">
        <f t="shared" ref="E252:J252" si="112">SUM(E253:E254)</f>
        <v>10199.5</v>
      </c>
      <c r="F252" s="90">
        <f t="shared" si="112"/>
        <v>10706.1</v>
      </c>
      <c r="G252" s="90">
        <f t="shared" si="112"/>
        <v>10706.1</v>
      </c>
      <c r="H252" s="90">
        <f t="shared" si="112"/>
        <v>10706.1</v>
      </c>
      <c r="I252" s="90">
        <f t="shared" si="112"/>
        <v>10706.1</v>
      </c>
      <c r="J252" s="90">
        <f t="shared" si="112"/>
        <v>10706.1</v>
      </c>
      <c r="K252" s="87"/>
      <c r="L252" s="9"/>
      <c r="N252" s="2"/>
    </row>
    <row r="253" spans="1:14">
      <c r="A253" s="74"/>
      <c r="B253" s="95" t="s">
        <v>84</v>
      </c>
      <c r="C253" s="99">
        <f>SUM(D253:J253)</f>
        <v>631.79999999999995</v>
      </c>
      <c r="D253" s="71">
        <f>SUM(D266)</f>
        <v>229.8</v>
      </c>
      <c r="E253" s="71">
        <f t="shared" ref="E253:J253" si="113">SUM(E266)</f>
        <v>67</v>
      </c>
      <c r="F253" s="71">
        <f t="shared" si="113"/>
        <v>67</v>
      </c>
      <c r="G253" s="71">
        <f t="shared" si="113"/>
        <v>67</v>
      </c>
      <c r="H253" s="71">
        <f t="shared" si="113"/>
        <v>67</v>
      </c>
      <c r="I253" s="71">
        <f t="shared" si="113"/>
        <v>67</v>
      </c>
      <c r="J253" s="71">
        <f t="shared" si="113"/>
        <v>67</v>
      </c>
      <c r="K253" s="87"/>
      <c r="L253" s="9"/>
      <c r="N253" s="2"/>
    </row>
    <row r="254" spans="1:14">
      <c r="A254" s="74"/>
      <c r="B254" s="70" t="s">
        <v>4</v>
      </c>
      <c r="C254" s="99">
        <f>SUM(D254:J254)</f>
        <v>72978</v>
      </c>
      <c r="D254" s="71">
        <f>D257+D267</f>
        <v>9650</v>
      </c>
      <c r="E254" s="71">
        <f t="shared" ref="E254:J254" si="114">E257+E267</f>
        <v>10132.5</v>
      </c>
      <c r="F254" s="71">
        <f t="shared" si="114"/>
        <v>10639.1</v>
      </c>
      <c r="G254" s="71">
        <f t="shared" si="114"/>
        <v>10639.1</v>
      </c>
      <c r="H254" s="71">
        <f t="shared" si="114"/>
        <v>10639.1</v>
      </c>
      <c r="I254" s="71">
        <f t="shared" si="114"/>
        <v>10639.1</v>
      </c>
      <c r="J254" s="71">
        <f t="shared" si="114"/>
        <v>10639.1</v>
      </c>
      <c r="K254" s="75"/>
      <c r="L254" s="4"/>
      <c r="N254" s="2"/>
    </row>
    <row r="255" spans="1:14" ht="10.5" customHeight="1">
      <c r="A255" s="113" t="s">
        <v>10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5"/>
      <c r="L255" s="4"/>
    </row>
    <row r="256" spans="1:14" ht="40.5">
      <c r="A256" s="74"/>
      <c r="B256" s="73" t="s">
        <v>48</v>
      </c>
      <c r="C256" s="85">
        <v>0</v>
      </c>
      <c r="D256" s="85">
        <v>0</v>
      </c>
      <c r="E256" s="85">
        <v>0</v>
      </c>
      <c r="F256" s="85">
        <v>0</v>
      </c>
      <c r="G256" s="85">
        <v>0</v>
      </c>
      <c r="H256" s="85">
        <v>0</v>
      </c>
      <c r="I256" s="86">
        <v>0</v>
      </c>
      <c r="J256" s="86">
        <v>0</v>
      </c>
      <c r="K256" s="87"/>
      <c r="L256" s="4"/>
    </row>
    <row r="257" spans="1:13">
      <c r="A257" s="74"/>
      <c r="B257" s="70" t="s">
        <v>4</v>
      </c>
      <c r="C257" s="88">
        <v>0</v>
      </c>
      <c r="D257" s="88">
        <v>0</v>
      </c>
      <c r="E257" s="88">
        <v>0</v>
      </c>
      <c r="F257" s="88">
        <v>0</v>
      </c>
      <c r="G257" s="88">
        <v>0</v>
      </c>
      <c r="H257" s="88">
        <v>0</v>
      </c>
      <c r="I257" s="88">
        <v>0</v>
      </c>
      <c r="J257" s="88">
        <v>0</v>
      </c>
      <c r="K257" s="75"/>
      <c r="L257" s="4"/>
    </row>
    <row r="258" spans="1:13" ht="12.75" customHeight="1">
      <c r="A258" s="116" t="s">
        <v>11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8"/>
      <c r="L258" s="4"/>
    </row>
    <row r="259" spans="1:13" ht="54">
      <c r="A259" s="21"/>
      <c r="B259" s="15" t="s">
        <v>40</v>
      </c>
      <c r="C259" s="28">
        <f>SUM(C260)</f>
        <v>0</v>
      </c>
      <c r="D259" s="28">
        <f t="shared" ref="D259:J259" si="115">SUM(D260)</f>
        <v>0</v>
      </c>
      <c r="E259" s="28">
        <f t="shared" si="115"/>
        <v>0</v>
      </c>
      <c r="F259" s="28">
        <f t="shared" si="115"/>
        <v>0</v>
      </c>
      <c r="G259" s="28">
        <f t="shared" si="115"/>
        <v>0</v>
      </c>
      <c r="H259" s="28">
        <f t="shared" si="115"/>
        <v>0</v>
      </c>
      <c r="I259" s="28">
        <f t="shared" si="115"/>
        <v>0</v>
      </c>
      <c r="J259" s="28">
        <f t="shared" si="115"/>
        <v>0</v>
      </c>
      <c r="K259" s="12"/>
      <c r="L259" s="4"/>
    </row>
    <row r="260" spans="1:13">
      <c r="A260" s="11"/>
      <c r="B260" s="22" t="s">
        <v>4</v>
      </c>
      <c r="C260" s="24">
        <f>SUM(D260:J260)</f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6"/>
      <c r="L260" s="4"/>
    </row>
    <row r="261" spans="1:13" ht="12.75" customHeight="1">
      <c r="A261" s="116" t="s">
        <v>12</v>
      </c>
      <c r="B261" s="117"/>
      <c r="C261" s="117"/>
      <c r="D261" s="117"/>
      <c r="E261" s="117"/>
      <c r="F261" s="117"/>
      <c r="G261" s="117"/>
      <c r="H261" s="117"/>
      <c r="I261" s="117"/>
      <c r="J261" s="117"/>
      <c r="K261" s="118"/>
    </row>
    <row r="262" spans="1:13">
      <c r="A262" s="13"/>
      <c r="B262" s="15" t="s">
        <v>9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13"/>
    </row>
    <row r="263" spans="1:13">
      <c r="A263" s="11"/>
      <c r="B263" s="22" t="s">
        <v>4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1"/>
    </row>
    <row r="264" spans="1:13" ht="12.75" customHeight="1">
      <c r="A264" s="113" t="s">
        <v>22</v>
      </c>
      <c r="B264" s="114"/>
      <c r="C264" s="114"/>
      <c r="D264" s="114"/>
      <c r="E264" s="114"/>
      <c r="F264" s="114"/>
      <c r="G264" s="114"/>
      <c r="H264" s="114"/>
      <c r="I264" s="114"/>
      <c r="J264" s="114"/>
      <c r="K264" s="115"/>
    </row>
    <row r="265" spans="1:13">
      <c r="A265" s="89"/>
      <c r="B265" s="73" t="s">
        <v>9</v>
      </c>
      <c r="C265" s="90">
        <f>SUM(C266:C267)</f>
        <v>73609.8</v>
      </c>
      <c r="D265" s="90">
        <f>SUM(D266:D267)</f>
        <v>9879.7999999999993</v>
      </c>
      <c r="E265" s="90">
        <f t="shared" ref="E265:J265" si="116">SUM(E266:E267)</f>
        <v>10199.5</v>
      </c>
      <c r="F265" s="90">
        <f t="shared" si="116"/>
        <v>10706.1</v>
      </c>
      <c r="G265" s="90">
        <f t="shared" si="116"/>
        <v>10706.1</v>
      </c>
      <c r="H265" s="90">
        <f t="shared" si="116"/>
        <v>10706.1</v>
      </c>
      <c r="I265" s="90">
        <f t="shared" si="116"/>
        <v>10706.1</v>
      </c>
      <c r="J265" s="90">
        <f t="shared" si="116"/>
        <v>10706.1</v>
      </c>
      <c r="K265" s="98"/>
      <c r="M265" s="7"/>
    </row>
    <row r="266" spans="1:13">
      <c r="A266" s="89"/>
      <c r="B266" s="95" t="s">
        <v>84</v>
      </c>
      <c r="C266" s="71">
        <f>SUM(D266:J266)</f>
        <v>631.79999999999995</v>
      </c>
      <c r="D266" s="71">
        <f>SUM(D279)</f>
        <v>229.8</v>
      </c>
      <c r="E266" s="71">
        <f t="shared" ref="E266:J266" si="117">SUM(E279)</f>
        <v>67</v>
      </c>
      <c r="F266" s="71">
        <f t="shared" si="117"/>
        <v>67</v>
      </c>
      <c r="G266" s="71">
        <f t="shared" si="117"/>
        <v>67</v>
      </c>
      <c r="H266" s="71">
        <f t="shared" si="117"/>
        <v>67</v>
      </c>
      <c r="I266" s="71">
        <f t="shared" si="117"/>
        <v>67</v>
      </c>
      <c r="J266" s="71">
        <f t="shared" si="117"/>
        <v>67</v>
      </c>
      <c r="K266" s="89"/>
      <c r="M266" s="7"/>
    </row>
    <row r="267" spans="1:13">
      <c r="A267" s="74"/>
      <c r="B267" s="94" t="s">
        <v>4</v>
      </c>
      <c r="C267" s="71">
        <f>SUM(D267:J267)</f>
        <v>72978</v>
      </c>
      <c r="D267" s="71">
        <f>SUM(D270+D273)</f>
        <v>9650</v>
      </c>
      <c r="E267" s="71">
        <f t="shared" ref="E267:J267" si="118">SUM(E270+E273)</f>
        <v>10132.5</v>
      </c>
      <c r="F267" s="71">
        <f t="shared" si="118"/>
        <v>10639.1</v>
      </c>
      <c r="G267" s="71">
        <f t="shared" si="118"/>
        <v>10639.1</v>
      </c>
      <c r="H267" s="71">
        <f t="shared" si="118"/>
        <v>10639.1</v>
      </c>
      <c r="I267" s="71">
        <f t="shared" si="118"/>
        <v>10639.1</v>
      </c>
      <c r="J267" s="71">
        <f t="shared" si="118"/>
        <v>10639.1</v>
      </c>
      <c r="K267" s="75"/>
      <c r="M267" s="7"/>
    </row>
    <row r="268" spans="1:13" ht="28.5" customHeight="1">
      <c r="A268" s="122" t="s">
        <v>93</v>
      </c>
      <c r="B268" s="129"/>
      <c r="C268" s="129"/>
      <c r="D268" s="129"/>
      <c r="E268" s="129"/>
      <c r="F268" s="129"/>
      <c r="G268" s="129"/>
      <c r="H268" s="129"/>
      <c r="I268" s="129"/>
      <c r="J268" s="129"/>
      <c r="K268" s="130"/>
    </row>
    <row r="269" spans="1:13">
      <c r="A269" s="13"/>
      <c r="B269" s="35" t="s">
        <v>19</v>
      </c>
      <c r="C269" s="45">
        <f t="shared" ref="C269:J269" si="119">SUM(C270:C270)</f>
        <v>68062.5</v>
      </c>
      <c r="D269" s="33">
        <f t="shared" si="119"/>
        <v>9000</v>
      </c>
      <c r="E269" s="33">
        <f t="shared" si="119"/>
        <v>9450</v>
      </c>
      <c r="F269" s="33">
        <f t="shared" si="119"/>
        <v>9922.5</v>
      </c>
      <c r="G269" s="33">
        <f t="shared" si="119"/>
        <v>9922.5</v>
      </c>
      <c r="H269" s="33">
        <f t="shared" si="119"/>
        <v>9922.5</v>
      </c>
      <c r="I269" s="33">
        <f t="shared" si="119"/>
        <v>9922.5</v>
      </c>
      <c r="J269" s="33">
        <f t="shared" si="119"/>
        <v>9922.5</v>
      </c>
      <c r="K269" s="134" t="s">
        <v>101</v>
      </c>
    </row>
    <row r="270" spans="1:13">
      <c r="A270" s="11"/>
      <c r="B270" s="36" t="s">
        <v>4</v>
      </c>
      <c r="C270" s="32">
        <f>SUM(D270:J270)</f>
        <v>68062.5</v>
      </c>
      <c r="D270" s="32">
        <v>9000</v>
      </c>
      <c r="E270" s="32">
        <v>9450</v>
      </c>
      <c r="F270" s="32">
        <v>9922.5</v>
      </c>
      <c r="G270" s="32">
        <f>SUM(F270)</f>
        <v>9922.5</v>
      </c>
      <c r="H270" s="32">
        <f>SUM(G270)</f>
        <v>9922.5</v>
      </c>
      <c r="I270" s="32">
        <f>SUM(H270)</f>
        <v>9922.5</v>
      </c>
      <c r="J270" s="32">
        <f>SUM(I270)</f>
        <v>9922.5</v>
      </c>
      <c r="K270" s="135"/>
    </row>
    <row r="271" spans="1:13" ht="14.25" customHeight="1">
      <c r="A271" s="122" t="s">
        <v>86</v>
      </c>
      <c r="B271" s="129"/>
      <c r="C271" s="129"/>
      <c r="D271" s="129"/>
      <c r="E271" s="129"/>
      <c r="F271" s="129"/>
      <c r="G271" s="129"/>
      <c r="H271" s="129"/>
      <c r="I271" s="129"/>
      <c r="J271" s="129"/>
      <c r="K271" s="130"/>
    </row>
    <row r="272" spans="1:13">
      <c r="A272" s="13"/>
      <c r="B272" s="15" t="s">
        <v>41</v>
      </c>
      <c r="C272" s="33">
        <f>SUM(C273:C273)</f>
        <v>4915.5</v>
      </c>
      <c r="D272" s="33">
        <f>SUM(D273:D273)</f>
        <v>650</v>
      </c>
      <c r="E272" s="33">
        <f t="shared" ref="E272:J272" si="120">SUM(E273)</f>
        <v>682.5</v>
      </c>
      <c r="F272" s="33">
        <f t="shared" si="120"/>
        <v>716.6</v>
      </c>
      <c r="G272" s="33">
        <f t="shared" si="120"/>
        <v>716.6</v>
      </c>
      <c r="H272" s="33">
        <f t="shared" si="120"/>
        <v>716.6</v>
      </c>
      <c r="I272" s="33">
        <f t="shared" si="120"/>
        <v>716.6</v>
      </c>
      <c r="J272" s="33">
        <f t="shared" si="120"/>
        <v>716.6</v>
      </c>
      <c r="K272" s="160">
        <v>67</v>
      </c>
    </row>
    <row r="273" spans="1:11">
      <c r="A273" s="11"/>
      <c r="B273" s="16" t="s">
        <v>4</v>
      </c>
      <c r="C273" s="32">
        <f>SUM(D273:J273)</f>
        <v>4915.5</v>
      </c>
      <c r="D273" s="32">
        <f>SUM(D276)</f>
        <v>650</v>
      </c>
      <c r="E273" s="32">
        <f t="shared" ref="E273:J273" si="121">SUM(E276)</f>
        <v>682.5</v>
      </c>
      <c r="F273" s="32">
        <f t="shared" si="121"/>
        <v>716.6</v>
      </c>
      <c r="G273" s="32">
        <f t="shared" si="121"/>
        <v>716.6</v>
      </c>
      <c r="H273" s="32">
        <f t="shared" si="121"/>
        <v>716.6</v>
      </c>
      <c r="I273" s="32">
        <f t="shared" si="121"/>
        <v>716.6</v>
      </c>
      <c r="J273" s="32">
        <f t="shared" si="121"/>
        <v>716.6</v>
      </c>
      <c r="K273" s="160"/>
    </row>
    <row r="274" spans="1:11" ht="12" customHeight="1">
      <c r="A274" s="150" t="s">
        <v>81</v>
      </c>
      <c r="B274" s="151"/>
      <c r="C274" s="151"/>
      <c r="D274" s="151"/>
      <c r="E274" s="151"/>
      <c r="F274" s="151"/>
      <c r="G274" s="151"/>
      <c r="H274" s="151"/>
      <c r="I274" s="151"/>
      <c r="J274" s="151"/>
      <c r="K274" s="152"/>
    </row>
    <row r="275" spans="1:11">
      <c r="A275" s="5"/>
      <c r="B275" s="51" t="s">
        <v>67</v>
      </c>
      <c r="C275" s="52">
        <f>SUM(C276)</f>
        <v>4915.5</v>
      </c>
      <c r="D275" s="53">
        <f>SUM(D276)</f>
        <v>650</v>
      </c>
      <c r="E275" s="53">
        <f t="shared" ref="E275:J275" si="122">SUM(E276)</f>
        <v>682.5</v>
      </c>
      <c r="F275" s="53">
        <f t="shared" si="122"/>
        <v>716.6</v>
      </c>
      <c r="G275" s="53">
        <f t="shared" si="122"/>
        <v>716.6</v>
      </c>
      <c r="H275" s="53">
        <f t="shared" si="122"/>
        <v>716.6</v>
      </c>
      <c r="I275" s="53">
        <f t="shared" si="122"/>
        <v>716.6</v>
      </c>
      <c r="J275" s="53">
        <f t="shared" si="122"/>
        <v>716.6</v>
      </c>
      <c r="K275" s="134">
        <v>67</v>
      </c>
    </row>
    <row r="276" spans="1:11">
      <c r="A276" s="5"/>
      <c r="B276" s="16" t="s">
        <v>4</v>
      </c>
      <c r="C276" s="30">
        <f>SUM(D276:J276)</f>
        <v>4915.5</v>
      </c>
      <c r="D276" s="29">
        <v>650</v>
      </c>
      <c r="E276" s="29">
        <v>682.5</v>
      </c>
      <c r="F276" s="29">
        <v>716.6</v>
      </c>
      <c r="G276" s="29">
        <v>716.6</v>
      </c>
      <c r="H276" s="29">
        <f>SUM(G276)</f>
        <v>716.6</v>
      </c>
      <c r="I276" s="29">
        <f>SUM(H276)</f>
        <v>716.6</v>
      </c>
      <c r="J276" s="29">
        <f>SUM(I276)</f>
        <v>716.6</v>
      </c>
      <c r="K276" s="136"/>
    </row>
    <row r="277" spans="1:11" ht="28.5" customHeight="1">
      <c r="A277" s="122" t="s">
        <v>85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4"/>
    </row>
    <row r="278" spans="1:11">
      <c r="A278" s="66"/>
      <c r="B278" s="35" t="s">
        <v>41</v>
      </c>
      <c r="C278" s="32">
        <f t="shared" ref="C278:J278" si="123">SUM(C279)</f>
        <v>631.79999999999995</v>
      </c>
      <c r="D278" s="32">
        <f t="shared" si="123"/>
        <v>229.8</v>
      </c>
      <c r="E278" s="32">
        <f t="shared" si="123"/>
        <v>67</v>
      </c>
      <c r="F278" s="32">
        <f t="shared" si="123"/>
        <v>67</v>
      </c>
      <c r="G278" s="32">
        <f t="shared" si="123"/>
        <v>67</v>
      </c>
      <c r="H278" s="32">
        <f t="shared" si="123"/>
        <v>67</v>
      </c>
      <c r="I278" s="32">
        <f t="shared" si="123"/>
        <v>67</v>
      </c>
      <c r="J278" s="32">
        <f t="shared" si="123"/>
        <v>67</v>
      </c>
      <c r="K278" s="160">
        <v>68</v>
      </c>
    </row>
    <row r="279" spans="1:11">
      <c r="A279" s="65"/>
      <c r="B279" s="36" t="s">
        <v>84</v>
      </c>
      <c r="C279" s="32">
        <f>SUM(D279:J279)</f>
        <v>631.79999999999995</v>
      </c>
      <c r="D279" s="32">
        <v>229.8</v>
      </c>
      <c r="E279" s="32">
        <v>67</v>
      </c>
      <c r="F279" s="32">
        <v>67</v>
      </c>
      <c r="G279" s="32">
        <v>67</v>
      </c>
      <c r="H279" s="32">
        <v>67</v>
      </c>
      <c r="I279" s="32">
        <v>67</v>
      </c>
      <c r="J279" s="32">
        <v>67</v>
      </c>
      <c r="K279" s="160"/>
    </row>
    <row r="280" spans="1:11" ht="12.75" customHeight="1"/>
    <row r="289" ht="12.75" customHeight="1"/>
  </sheetData>
  <mergeCells count="133">
    <mergeCell ref="A258:K258"/>
    <mergeCell ref="A255:K255"/>
    <mergeCell ref="A251:K251"/>
    <mergeCell ref="K234:K235"/>
    <mergeCell ref="A239:K239"/>
    <mergeCell ref="K249:K250"/>
    <mergeCell ref="A242:K242"/>
    <mergeCell ref="K278:K279"/>
    <mergeCell ref="A248:K248"/>
    <mergeCell ref="A277:K277"/>
    <mergeCell ref="K275:K276"/>
    <mergeCell ref="K269:K270"/>
    <mergeCell ref="A268:K268"/>
    <mergeCell ref="A274:K274"/>
    <mergeCell ref="K272:K273"/>
    <mergeCell ref="A271:K271"/>
    <mergeCell ref="A264:K264"/>
    <mergeCell ref="A261:K261"/>
    <mergeCell ref="A236:K236"/>
    <mergeCell ref="A175:K175"/>
    <mergeCell ref="A180:K180"/>
    <mergeCell ref="K181:K182"/>
    <mergeCell ref="A218:K218"/>
    <mergeCell ref="A206:K206"/>
    <mergeCell ref="A203:K203"/>
    <mergeCell ref="A209:K209"/>
    <mergeCell ref="K193:K196"/>
    <mergeCell ref="A183:K183"/>
    <mergeCell ref="A189:K189"/>
    <mergeCell ref="K190:K191"/>
    <mergeCell ref="A192:K192"/>
    <mergeCell ref="K184:K185"/>
    <mergeCell ref="K187:K188"/>
    <mergeCell ref="A186:K186"/>
    <mergeCell ref="A197:K197"/>
    <mergeCell ref="K219:K220"/>
    <mergeCell ref="K213:K214"/>
    <mergeCell ref="K216:K217"/>
    <mergeCell ref="A215:K215"/>
    <mergeCell ref="A212:K212"/>
    <mergeCell ref="A221:K221"/>
    <mergeCell ref="A200:K200"/>
    <mergeCell ref="A245:K245"/>
    <mergeCell ref="K222:K223"/>
    <mergeCell ref="A230:K230"/>
    <mergeCell ref="A224:K224"/>
    <mergeCell ref="K225:K226"/>
    <mergeCell ref="A227:K227"/>
    <mergeCell ref="K228:K229"/>
    <mergeCell ref="K231:K232"/>
    <mergeCell ref="A233:K233"/>
    <mergeCell ref="A1:K1"/>
    <mergeCell ref="K7:K8"/>
    <mergeCell ref="A7:A8"/>
    <mergeCell ref="B7:B8"/>
    <mergeCell ref="A2:K2"/>
    <mergeCell ref="A3:K3"/>
    <mergeCell ref="A4:K4"/>
    <mergeCell ref="A5:K5"/>
    <mergeCell ref="K62:K63"/>
    <mergeCell ref="A40:K40"/>
    <mergeCell ref="A49:K49"/>
    <mergeCell ref="K47:K48"/>
    <mergeCell ref="K44:K45"/>
    <mergeCell ref="A43:K43"/>
    <mergeCell ref="A46:K46"/>
    <mergeCell ref="K41:K42"/>
    <mergeCell ref="K59:K60"/>
    <mergeCell ref="A61:K61"/>
    <mergeCell ref="A55:K55"/>
    <mergeCell ref="K53:K54"/>
    <mergeCell ref="K56:K57"/>
    <mergeCell ref="K50:K51"/>
    <mergeCell ref="A52:K52"/>
    <mergeCell ref="G22:G23"/>
    <mergeCell ref="D22:D23"/>
    <mergeCell ref="E22:E23"/>
    <mergeCell ref="A22:A23"/>
    <mergeCell ref="A28:K28"/>
    <mergeCell ref="K35:K36"/>
    <mergeCell ref="C7:J7"/>
    <mergeCell ref="K65:K66"/>
    <mergeCell ref="A64:K64"/>
    <mergeCell ref="A58:K58"/>
    <mergeCell ref="A31:K31"/>
    <mergeCell ref="F22:F23"/>
    <mergeCell ref="J22:J23"/>
    <mergeCell ref="C22:C23"/>
    <mergeCell ref="A21:K21"/>
    <mergeCell ref="A37:K37"/>
    <mergeCell ref="A25:K25"/>
    <mergeCell ref="I22:I23"/>
    <mergeCell ref="A80:K80"/>
    <mergeCell ref="A75:K75"/>
    <mergeCell ref="K68:K69"/>
    <mergeCell ref="A67:K67"/>
    <mergeCell ref="A70:K70"/>
    <mergeCell ref="A34:K34"/>
    <mergeCell ref="H22:H23"/>
    <mergeCell ref="K22:K23"/>
    <mergeCell ref="A123:K123"/>
    <mergeCell ref="K105:K107"/>
    <mergeCell ref="A108:K108"/>
    <mergeCell ref="A82:K82"/>
    <mergeCell ref="A92:K92"/>
    <mergeCell ref="A104:K104"/>
    <mergeCell ref="K88:K91"/>
    <mergeCell ref="A87:K87"/>
    <mergeCell ref="K102:K103"/>
    <mergeCell ref="A111:K111"/>
    <mergeCell ref="A117:K117"/>
    <mergeCell ref="A120:K120"/>
    <mergeCell ref="A114:K114"/>
    <mergeCell ref="K112:K113"/>
    <mergeCell ref="K97:K99"/>
    <mergeCell ref="A96:K96"/>
    <mergeCell ref="A129:K129"/>
    <mergeCell ref="A132:K132"/>
    <mergeCell ref="K130:K131"/>
    <mergeCell ref="A140:K140"/>
    <mergeCell ref="K109:K110"/>
    <mergeCell ref="A101:K101"/>
    <mergeCell ref="A126:K126"/>
    <mergeCell ref="A135:K135"/>
    <mergeCell ref="A166:K166"/>
    <mergeCell ref="A145:K145"/>
    <mergeCell ref="A161:K161"/>
    <mergeCell ref="A158:K158"/>
    <mergeCell ref="A153:K153"/>
    <mergeCell ref="A172:K172"/>
    <mergeCell ref="A169:K169"/>
    <mergeCell ref="K154:K157"/>
    <mergeCell ref="A148:K148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29"/>
    <cellWatch r="L16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2014-04-16T04:43:41Z</cp:lastPrinted>
  <dcterms:created xsi:type="dcterms:W3CDTF">2013-09-11T09:57:45Z</dcterms:created>
  <dcterms:modified xsi:type="dcterms:W3CDTF">2014-04-16T04:51:13Z</dcterms:modified>
</cp:coreProperties>
</file>